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16">
      <text>
        <t xml:space="preserve">Lavos and Nidus get +50% armor during the course of levelling up, treated like a bonus from a mod.</t>
      </text>
    </comment>
  </commentList>
</comments>
</file>

<file path=xl/sharedStrings.xml><?xml version="1.0" encoding="utf-8"?>
<sst xmlns="http://schemas.openxmlformats.org/spreadsheetml/2006/main" count="64" uniqueCount="40">
  <si>
    <t>Damage reduction calculation from video</t>
  </si>
  <si>
    <t>Blank reduction calculator</t>
  </si>
  <si>
    <t>DR Source</t>
  </si>
  <si>
    <t>Reduction amount</t>
  </si>
  <si>
    <t>Total reduction</t>
  </si>
  <si>
    <t>Full out</t>
  </si>
  <si>
    <t>Source 1</t>
  </si>
  <si>
    <t>DR source</t>
  </si>
  <si>
    <t>Source 2</t>
  </si>
  <si>
    <t>Adaptation</t>
  </si>
  <si>
    <t>Source 3</t>
  </si>
  <si>
    <t>Lightning Rod</t>
  </si>
  <si>
    <t>Source 4</t>
  </si>
  <si>
    <t>Aerodynamic</t>
  </si>
  <si>
    <t>Source 5</t>
  </si>
  <si>
    <t>Source 6</t>
  </si>
  <si>
    <t>Source 7</t>
  </si>
  <si>
    <t>Source 8</t>
  </si>
  <si>
    <t>Aviator</t>
  </si>
  <si>
    <t>Source 9</t>
  </si>
  <si>
    <t>Agility Drift</t>
  </si>
  <si>
    <t>Source 10</t>
  </si>
  <si>
    <t>Shatter Shield</t>
  </si>
  <si>
    <t>Null Star</t>
  </si>
  <si>
    <t>Splinter Storm</t>
  </si>
  <si>
    <t>Armor reduction calculation</t>
  </si>
  <si>
    <t>Warding Halo</t>
  </si>
  <si>
    <t>Base Armor</t>
  </si>
  <si>
    <t>Armor mod bonus</t>
  </si>
  <si>
    <t>Absolute bonus</t>
  </si>
  <si>
    <t>Lavos or Nidus? (Rank 30)</t>
  </si>
  <si>
    <t>Final Armor</t>
  </si>
  <si>
    <t>DR from Armor</t>
  </si>
  <si>
    <t>Eclipse</t>
  </si>
  <si>
    <t>No</t>
  </si>
  <si>
    <t>Armor</t>
  </si>
  <si>
    <t>Yes</t>
  </si>
  <si>
    <t>Rolling</t>
  </si>
  <si>
    <t>Solo</t>
  </si>
  <si>
    <t>Less absurd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</si>
</sst>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%"/>
    <numFmt numFmtId="165" formatCode="0.000%"/>
    <numFmt numFmtId="166" formatCode="0.0000%"/>
    <numFmt numFmtId="167" formatCode="0.00000%"/>
    <numFmt numFmtId="168" formatCode="0.000000%"/>
    <numFmt numFmtId="169" formatCode="0.00000000%"/>
  </numFmts>
  <fonts count="6">
    <font>
      <sz val="10.0"/>
      <color rgb="FF000000"/>
      <name val="Arial"/>
    </font>
    <font>
      <b/>
    </font>
    <font>
      <color theme="1"/>
      <name val="Arial"/>
    </font>
    <font/>
    <font>
      <i/>
      <color theme="1"/>
      <name val="Arial"/>
    </font>
    <font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A2C4C9"/>
        <bgColor rgb="FFA2C4C9"/>
      </patternFill>
    </fill>
    <fill>
      <patternFill patternType="solid">
        <fgColor rgb="FFB6D7A8"/>
        <bgColor rgb="FFB6D7A8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76A5AF"/>
        <bgColor rgb="FF76A5AF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3" fontId="2" numFmtId="0" xfId="0" applyAlignment="1" applyFill="1" applyFont="1">
      <alignment readingOrder="0"/>
    </xf>
    <xf borderId="0" fillId="4" fontId="2" numFmtId="0" xfId="0" applyAlignment="1" applyFill="1" applyFont="1">
      <alignment readingOrder="0"/>
    </xf>
    <xf borderId="0" fillId="4" fontId="2" numFmtId="0" xfId="0" applyAlignment="1" applyFont="1">
      <alignment horizontal="right" readingOrder="0" vertical="bottom"/>
    </xf>
    <xf borderId="0" fillId="0" fontId="1" numFmtId="0" xfId="0" applyAlignment="1" applyFont="1">
      <alignment readingOrder="0"/>
    </xf>
    <xf borderId="0" fillId="5" fontId="3" numFmtId="0" xfId="0" applyAlignment="1" applyFill="1" applyFont="1">
      <alignment readingOrder="0"/>
    </xf>
    <xf borderId="0" fillId="6" fontId="3" numFmtId="9" xfId="0" applyAlignment="1" applyFill="1" applyFont="1" applyNumberFormat="1">
      <alignment readingOrder="0"/>
    </xf>
    <xf borderId="0" fillId="6" fontId="4" numFmtId="9" xfId="0" applyAlignment="1" applyFont="1" applyNumberFormat="1">
      <alignment horizontal="right" vertical="bottom"/>
    </xf>
    <xf borderId="0" fillId="7" fontId="5" numFmtId="0" xfId="0" applyAlignment="1" applyFill="1" applyFont="1">
      <alignment readingOrder="0" vertical="bottom"/>
    </xf>
    <xf borderId="0" fillId="4" fontId="5" numFmtId="0" xfId="0" applyAlignment="1" applyFont="1">
      <alignment readingOrder="0" vertical="bottom"/>
    </xf>
    <xf borderId="0" fillId="4" fontId="5" numFmtId="0" xfId="0" applyAlignment="1" applyFont="1">
      <alignment horizontal="right" readingOrder="0" vertical="bottom"/>
    </xf>
    <xf borderId="0" fillId="5" fontId="5" numFmtId="0" xfId="0" applyAlignment="1" applyFont="1">
      <alignment vertical="bottom"/>
    </xf>
    <xf borderId="0" fillId="6" fontId="5" numFmtId="9" xfId="0" applyAlignment="1" applyFont="1" applyNumberFormat="1">
      <alignment horizontal="right" vertical="bottom"/>
    </xf>
    <xf borderId="0" fillId="6" fontId="4" numFmtId="164" xfId="0" applyAlignment="1" applyFont="1" applyNumberFormat="1">
      <alignment horizontal="right" vertical="bottom"/>
    </xf>
    <xf borderId="0" fillId="6" fontId="4" numFmtId="10" xfId="0" applyAlignment="1" applyFont="1" applyNumberFormat="1">
      <alignment horizontal="right" vertical="bottom"/>
    </xf>
    <xf borderId="0" fillId="6" fontId="4" numFmtId="165" xfId="0" applyAlignment="1" applyFont="1" applyNumberFormat="1">
      <alignment horizontal="right" vertical="bottom"/>
    </xf>
    <xf borderId="0" fillId="0" fontId="5" numFmtId="166" xfId="0" applyAlignment="1" applyFont="1" applyNumberFormat="1">
      <alignment horizontal="right" vertical="bottom"/>
    </xf>
    <xf borderId="0" fillId="6" fontId="4" numFmtId="166" xfId="0" applyAlignment="1" applyFont="1" applyNumberFormat="1">
      <alignment horizontal="right" vertical="bottom"/>
    </xf>
    <xf borderId="0" fillId="0" fontId="5" numFmtId="167" xfId="0" applyAlignment="1" applyFont="1" applyNumberFormat="1">
      <alignment horizontal="right" vertical="bottom"/>
    </xf>
    <xf borderId="0" fillId="6" fontId="4" numFmtId="167" xfId="0" applyAlignment="1" applyFont="1" applyNumberFormat="1">
      <alignment horizontal="right" vertical="bottom"/>
    </xf>
    <xf borderId="0" fillId="8" fontId="3" numFmtId="0" xfId="0" applyAlignment="1" applyFill="1" applyFont="1">
      <alignment readingOrder="0"/>
    </xf>
    <xf borderId="0" fillId="8" fontId="5" numFmtId="0" xfId="0" applyAlignment="1" applyFont="1">
      <alignment horizontal="right" readingOrder="0" vertical="bottom"/>
    </xf>
    <xf borderId="0" fillId="8" fontId="2" numFmtId="0" xfId="0" applyAlignment="1" applyFont="1">
      <alignment readingOrder="0"/>
    </xf>
    <xf borderId="0" fillId="6" fontId="4" numFmtId="168" xfId="0" applyAlignment="1" applyFont="1" applyNumberFormat="1">
      <alignment horizontal="right" vertical="bottom"/>
    </xf>
    <xf borderId="0" fillId="9" fontId="3" numFmtId="0" xfId="0" applyAlignment="1" applyFill="1" applyFont="1">
      <alignment readingOrder="0"/>
    </xf>
    <xf borderId="0" fillId="9" fontId="3" numFmtId="9" xfId="0" applyAlignment="1" applyFont="1" applyNumberFormat="1">
      <alignment readingOrder="0"/>
    </xf>
    <xf borderId="0" fillId="9" fontId="5" numFmtId="0" xfId="0" applyAlignment="1" applyFont="1">
      <alignment horizontal="right" readingOrder="0" vertical="bottom"/>
    </xf>
    <xf borderId="0" fillId="9" fontId="4" numFmtId="1" xfId="0" applyFont="1" applyNumberFormat="1"/>
    <xf borderId="0" fillId="9" fontId="4" numFmtId="10" xfId="0" applyFont="1" applyNumberFormat="1"/>
    <xf borderId="0" fillId="6" fontId="2" numFmtId="10" xfId="0" applyAlignment="1" applyFont="1" applyNumberFormat="1">
      <alignment horizontal="right" vertical="bottom"/>
    </xf>
    <xf borderId="0" fillId="6" fontId="4" numFmtId="169" xfId="0" applyAlignment="1" applyFont="1" applyNumberFormat="1">
      <alignment horizontal="right" vertical="bottom"/>
    </xf>
    <xf borderId="0" fillId="9" fontId="3" numFmtId="164" xfId="0" applyAlignment="1" applyFont="1" applyNumberFormat="1">
      <alignment readingOrder="0"/>
    </xf>
    <xf borderId="0" fillId="5" fontId="2" numFmtId="0" xfId="0" applyAlignment="1" applyFont="1">
      <alignment vertical="bottom"/>
    </xf>
    <xf borderId="0" fillId="6" fontId="2" numFmtId="9" xfId="0" applyAlignment="1" applyFont="1" applyNumberFormat="1">
      <alignment horizontal="right" vertical="bottom"/>
    </xf>
    <xf borderId="0" fillId="6" fontId="5" numFmtId="9" xfId="0" applyAlignment="1" applyFont="1" applyNumberForma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6.57"/>
    <col customWidth="1" min="6" max="6" width="16.57"/>
    <col customWidth="1" min="8" max="8" width="23.86"/>
  </cols>
  <sheetData>
    <row r="1">
      <c r="A1" s="1" t="s">
        <v>0</v>
      </c>
      <c r="B1" s="2"/>
      <c r="C1" s="2"/>
      <c r="E1" s="1" t="s">
        <v>1</v>
      </c>
      <c r="F1" s="2"/>
    </row>
    <row r="2">
      <c r="E2" s="3" t="s">
        <v>2</v>
      </c>
      <c r="F2" s="4" t="s">
        <v>3</v>
      </c>
      <c r="G2" s="5" t="s">
        <v>4</v>
      </c>
    </row>
    <row r="3">
      <c r="A3" s="6" t="s">
        <v>5</v>
      </c>
      <c r="E3" s="7" t="s">
        <v>6</v>
      </c>
      <c r="F3" s="8">
        <v>0.5</v>
      </c>
      <c r="G3" s="9">
        <f>1-(1-F3)</f>
        <v>0.5</v>
      </c>
    </row>
    <row r="4">
      <c r="A4" s="10" t="s">
        <v>7</v>
      </c>
      <c r="B4" s="11" t="s">
        <v>3</v>
      </c>
      <c r="C4" s="12" t="s">
        <v>4</v>
      </c>
      <c r="E4" s="7" t="s">
        <v>8</v>
      </c>
      <c r="F4" s="8">
        <v>0.25</v>
      </c>
      <c r="G4" s="9">
        <f t="shared" ref="G4:G12" si="1">1-(1-G3)*(1-F4)</f>
        <v>0.625</v>
      </c>
    </row>
    <row r="5">
      <c r="A5" s="13" t="s">
        <v>9</v>
      </c>
      <c r="B5" s="14">
        <v>0.9</v>
      </c>
      <c r="C5" s="9">
        <f>1-(1-B5)</f>
        <v>0.9</v>
      </c>
      <c r="E5" s="7" t="s">
        <v>10</v>
      </c>
      <c r="F5" s="8">
        <v>0.0</v>
      </c>
      <c r="G5" s="9">
        <f t="shared" si="1"/>
        <v>0.625</v>
      </c>
    </row>
    <row r="6">
      <c r="A6" s="13" t="s">
        <v>11</v>
      </c>
      <c r="B6" s="14">
        <v>0.6</v>
      </c>
      <c r="C6" s="9">
        <f t="shared" ref="C6:C19" si="2">1-(1-C5)*(1-B6)</f>
        <v>0.96</v>
      </c>
      <c r="E6" s="7" t="s">
        <v>12</v>
      </c>
      <c r="F6" s="8">
        <v>0.0</v>
      </c>
      <c r="G6" s="9">
        <f t="shared" si="1"/>
        <v>0.625</v>
      </c>
    </row>
    <row r="7">
      <c r="A7" s="13" t="s">
        <v>13</v>
      </c>
      <c r="B7" s="14">
        <v>0.24</v>
      </c>
      <c r="C7" s="15">
        <f t="shared" si="2"/>
        <v>0.9696</v>
      </c>
      <c r="E7" s="7" t="s">
        <v>14</v>
      </c>
      <c r="F7" s="8">
        <v>0.0</v>
      </c>
      <c r="G7" s="9">
        <f t="shared" si="1"/>
        <v>0.625</v>
      </c>
    </row>
    <row r="8">
      <c r="A8" s="13" t="s">
        <v>13</v>
      </c>
      <c r="B8" s="14">
        <v>0.24</v>
      </c>
      <c r="C8" s="15">
        <f t="shared" si="2"/>
        <v>0.976896</v>
      </c>
      <c r="E8" s="7" t="s">
        <v>15</v>
      </c>
      <c r="F8" s="8">
        <v>0.0</v>
      </c>
      <c r="G8" s="9">
        <f t="shared" si="1"/>
        <v>0.625</v>
      </c>
    </row>
    <row r="9">
      <c r="A9" s="13" t="s">
        <v>13</v>
      </c>
      <c r="B9" s="14">
        <v>0.24</v>
      </c>
      <c r="C9" s="15">
        <f t="shared" si="2"/>
        <v>0.98244096</v>
      </c>
      <c r="E9" s="7" t="s">
        <v>16</v>
      </c>
      <c r="F9" s="8">
        <v>0.0</v>
      </c>
      <c r="G9" s="9">
        <f t="shared" si="1"/>
        <v>0.625</v>
      </c>
    </row>
    <row r="10">
      <c r="A10" s="13" t="s">
        <v>13</v>
      </c>
      <c r="B10" s="14">
        <v>0.24</v>
      </c>
      <c r="C10" s="15">
        <f t="shared" si="2"/>
        <v>0.9866551296</v>
      </c>
      <c r="E10" s="7" t="s">
        <v>17</v>
      </c>
      <c r="F10" s="8">
        <v>0.0</v>
      </c>
      <c r="G10" s="9">
        <f t="shared" si="1"/>
        <v>0.625</v>
      </c>
    </row>
    <row r="11">
      <c r="A11" s="13" t="s">
        <v>18</v>
      </c>
      <c r="B11" s="14">
        <v>0.4</v>
      </c>
      <c r="C11" s="15">
        <f t="shared" si="2"/>
        <v>0.9919930778</v>
      </c>
      <c r="E11" s="7" t="s">
        <v>19</v>
      </c>
      <c r="F11" s="8">
        <v>0.0</v>
      </c>
      <c r="G11" s="9">
        <f t="shared" si="1"/>
        <v>0.625</v>
      </c>
    </row>
    <row r="12">
      <c r="A12" s="13" t="s">
        <v>20</v>
      </c>
      <c r="B12" s="14">
        <v>0.12</v>
      </c>
      <c r="C12" s="15">
        <f t="shared" si="2"/>
        <v>0.9929539084</v>
      </c>
      <c r="E12" s="7" t="s">
        <v>21</v>
      </c>
      <c r="F12" s="8">
        <v>0.0</v>
      </c>
      <c r="G12" s="9">
        <f t="shared" si="1"/>
        <v>0.625</v>
      </c>
    </row>
    <row r="13">
      <c r="A13" s="13" t="s">
        <v>22</v>
      </c>
      <c r="B13" s="14">
        <v>0.95</v>
      </c>
      <c r="C13" s="16">
        <f t="shared" si="2"/>
        <v>0.9996476954</v>
      </c>
    </row>
    <row r="14">
      <c r="A14" s="13" t="s">
        <v>23</v>
      </c>
      <c r="B14" s="14">
        <v>0.9</v>
      </c>
      <c r="C14" s="17">
        <f t="shared" si="2"/>
        <v>0.9999647695</v>
      </c>
      <c r="G14" s="18"/>
    </row>
    <row r="15">
      <c r="A15" s="13" t="s">
        <v>24</v>
      </c>
      <c r="B15" s="14">
        <v>0.9</v>
      </c>
      <c r="C15" s="19">
        <f t="shared" si="2"/>
        <v>0.999996477</v>
      </c>
      <c r="E15" s="1" t="s">
        <v>25</v>
      </c>
      <c r="F15" s="2"/>
      <c r="G15" s="20"/>
    </row>
    <row r="16">
      <c r="A16" s="13" t="s">
        <v>26</v>
      </c>
      <c r="B16" s="14">
        <v>0.9</v>
      </c>
      <c r="C16" s="21">
        <f t="shared" si="2"/>
        <v>0.9999996477</v>
      </c>
      <c r="E16" s="22" t="s">
        <v>27</v>
      </c>
      <c r="F16" s="22" t="s">
        <v>28</v>
      </c>
      <c r="G16" s="23" t="s">
        <v>29</v>
      </c>
      <c r="H16" s="24" t="s">
        <v>30</v>
      </c>
      <c r="I16" s="22" t="s">
        <v>31</v>
      </c>
      <c r="J16" s="22" t="s">
        <v>32</v>
      </c>
    </row>
    <row r="17">
      <c r="A17" s="13" t="s">
        <v>33</v>
      </c>
      <c r="B17" s="14">
        <v>0.95</v>
      </c>
      <c r="C17" s="25">
        <f t="shared" si="2"/>
        <v>0.9999999824</v>
      </c>
      <c r="E17" s="26">
        <v>100.0</v>
      </c>
      <c r="F17" s="27">
        <v>1.1</v>
      </c>
      <c r="G17" s="28">
        <v>1200.0</v>
      </c>
      <c r="H17" s="26" t="s">
        <v>34</v>
      </c>
      <c r="I17" s="29">
        <f t="shared" ref="I17:I18" si="3">E17/(if(H17="Yes",1.5,1))*(1+if(H17="Yes",F17+0.5,F17))+G17</f>
        <v>1410</v>
      </c>
      <c r="J17" s="30">
        <f t="shared" ref="J17:J18" si="4">I17/(I17+300)</f>
        <v>0.8245614035</v>
      </c>
    </row>
    <row r="18">
      <c r="A18" s="13" t="s">
        <v>35</v>
      </c>
      <c r="B18" s="31">
        <f>2525/2825</f>
        <v>0.8938053097</v>
      </c>
      <c r="C18" s="32">
        <f t="shared" si="2"/>
        <v>0.9999999981</v>
      </c>
      <c r="E18" s="26">
        <v>675.0</v>
      </c>
      <c r="F18" s="33">
        <v>1.925</v>
      </c>
      <c r="G18" s="28">
        <v>0.0</v>
      </c>
      <c r="H18" s="26" t="s">
        <v>36</v>
      </c>
      <c r="I18" s="29">
        <f t="shared" si="3"/>
        <v>1541.25</v>
      </c>
      <c r="J18" s="30">
        <f t="shared" si="4"/>
        <v>0.8370672098</v>
      </c>
    </row>
    <row r="19">
      <c r="A19" s="34" t="s">
        <v>37</v>
      </c>
      <c r="B19" s="35">
        <v>0.2</v>
      </c>
      <c r="C19" s="32">
        <f t="shared" si="2"/>
        <v>0.9999999985</v>
      </c>
    </row>
    <row r="21">
      <c r="A21" s="6" t="s">
        <v>38</v>
      </c>
    </row>
    <row r="22">
      <c r="A22" s="10" t="s">
        <v>7</v>
      </c>
      <c r="B22" s="11" t="s">
        <v>3</v>
      </c>
      <c r="C22" s="12" t="s">
        <v>4</v>
      </c>
    </row>
    <row r="23">
      <c r="A23" s="13" t="s">
        <v>9</v>
      </c>
      <c r="B23" s="14">
        <v>0.9</v>
      </c>
      <c r="C23" s="9">
        <f>1-(1-B23)</f>
        <v>0.9</v>
      </c>
    </row>
    <row r="24">
      <c r="A24" s="13" t="s">
        <v>11</v>
      </c>
      <c r="B24" s="14">
        <v>0.6</v>
      </c>
      <c r="C24" s="9">
        <f t="shared" ref="C24:C31" si="5">1-(1-C23)*(1-B24)</f>
        <v>0.96</v>
      </c>
    </row>
    <row r="25">
      <c r="A25" s="13" t="s">
        <v>13</v>
      </c>
      <c r="B25" s="14">
        <v>0.24</v>
      </c>
      <c r="C25" s="15">
        <f t="shared" si="5"/>
        <v>0.9696</v>
      </c>
    </row>
    <row r="26">
      <c r="A26" s="13" t="s">
        <v>18</v>
      </c>
      <c r="B26" s="14">
        <v>0.4</v>
      </c>
      <c r="C26" s="15">
        <f t="shared" si="5"/>
        <v>0.98176</v>
      </c>
    </row>
    <row r="27">
      <c r="A27" s="13" t="s">
        <v>20</v>
      </c>
      <c r="B27" s="14">
        <v>0.12</v>
      </c>
      <c r="C27" s="15">
        <f t="shared" si="5"/>
        <v>0.9839488</v>
      </c>
    </row>
    <row r="28">
      <c r="A28" s="13" t="s">
        <v>22</v>
      </c>
      <c r="B28" s="14">
        <v>0.95</v>
      </c>
      <c r="C28" s="16">
        <f t="shared" si="5"/>
        <v>0.99919744</v>
      </c>
    </row>
    <row r="29">
      <c r="A29" s="13" t="s">
        <v>23</v>
      </c>
      <c r="B29" s="14">
        <v>0.9</v>
      </c>
      <c r="C29" s="17">
        <f t="shared" si="5"/>
        <v>0.999919744</v>
      </c>
    </row>
    <row r="30">
      <c r="A30" s="13" t="s">
        <v>35</v>
      </c>
      <c r="B30" s="31">
        <f>2525/2825</f>
        <v>0.8938053097</v>
      </c>
      <c r="C30" s="19">
        <f t="shared" si="5"/>
        <v>0.9999914772</v>
      </c>
    </row>
    <row r="31">
      <c r="A31" s="34" t="s">
        <v>37</v>
      </c>
      <c r="B31" s="35">
        <v>0.2</v>
      </c>
      <c r="C31" s="19">
        <f t="shared" si="5"/>
        <v>0.9999931818</v>
      </c>
    </row>
    <row r="33">
      <c r="A33" s="6" t="s">
        <v>39</v>
      </c>
    </row>
    <row r="34">
      <c r="A34" s="10" t="s">
        <v>7</v>
      </c>
      <c r="B34" s="11" t="s">
        <v>3</v>
      </c>
      <c r="C34" s="12" t="s">
        <v>4</v>
      </c>
    </row>
    <row r="35">
      <c r="A35" s="13" t="s">
        <v>9</v>
      </c>
      <c r="B35" s="36">
        <v>0.8</v>
      </c>
      <c r="C35" s="9">
        <f>1-(1-B35)</f>
        <v>0.8</v>
      </c>
    </row>
    <row r="36">
      <c r="A36" s="13" t="s">
        <v>22</v>
      </c>
      <c r="B36" s="14">
        <v>0.95</v>
      </c>
      <c r="C36" s="16">
        <f t="shared" ref="C36:C38" si="6">1-(1-C35)*(1-B36)</f>
        <v>0.99</v>
      </c>
    </row>
    <row r="37">
      <c r="A37" s="13" t="s">
        <v>35</v>
      </c>
      <c r="B37" s="31">
        <f>1325/1625</f>
        <v>0.8153846154</v>
      </c>
      <c r="C37" s="16">
        <f t="shared" si="6"/>
        <v>0.9981538462</v>
      </c>
    </row>
    <row r="38">
      <c r="A38" s="34" t="s">
        <v>37</v>
      </c>
      <c r="B38" s="35">
        <v>0.2</v>
      </c>
      <c r="C38" s="16">
        <f t="shared" si="6"/>
        <v>0.9985230769</v>
      </c>
    </row>
  </sheetData>
  <drawing r:id="rId2"/>
  <legacyDrawing r:id="rId3"/>
</worksheet>
</file>