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\Dropbox\"/>
    </mc:Choice>
  </mc:AlternateContent>
  <xr:revisionPtr revIDLastSave="0" documentId="13_ncr:1_{E2CA044D-C93D-45A8-99BA-01836944644B}" xr6:coauthVersionLast="47" xr6:coauthVersionMax="47" xr10:uidLastSave="{00000000-0000-0000-0000-000000000000}"/>
  <bookViews>
    <workbookView xWindow="-120" yWindow="-120" windowWidth="20730" windowHeight="11310" xr2:uid="{5D8DE011-F965-4043-9354-E1420ED0E896}"/>
  </bookViews>
  <sheets>
    <sheet name="工作表1" sheetId="1" r:id="rId1"/>
  </sheets>
  <definedNames>
    <definedName name="_xlnm._FilterDatabase" localSheetId="0" hidden="1">工作表1!$A$2:$R$2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" i="1" l="1"/>
  <c r="O5" i="1"/>
  <c r="O7" i="1"/>
  <c r="O8" i="1"/>
  <c r="O9" i="1"/>
  <c r="O10" i="1"/>
  <c r="O11" i="1"/>
  <c r="O12" i="1"/>
  <c r="O13" i="1"/>
  <c r="O16" i="1"/>
  <c r="O17" i="1"/>
  <c r="O18" i="1"/>
  <c r="O20" i="1"/>
  <c r="O22" i="1"/>
  <c r="O23" i="1"/>
  <c r="O24" i="1"/>
  <c r="O25" i="1"/>
  <c r="O26" i="1"/>
  <c r="O28" i="1"/>
  <c r="O29" i="1"/>
  <c r="O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" i="1"/>
  <c r="H11" i="1" l="1"/>
  <c r="I11" i="1"/>
  <c r="J11" i="1" s="1"/>
  <c r="H22" i="1"/>
  <c r="I22" i="1"/>
  <c r="J22" i="1" s="1"/>
  <c r="H12" i="1"/>
  <c r="I12" i="1"/>
  <c r="J12" i="1" s="1"/>
  <c r="H23" i="1"/>
  <c r="I23" i="1"/>
  <c r="J23" i="1" s="1"/>
  <c r="H24" i="1"/>
  <c r="I24" i="1"/>
  <c r="J24" i="1" s="1"/>
  <c r="H14" i="1"/>
  <c r="H17" i="1"/>
  <c r="I14" i="1"/>
  <c r="J14" i="1" s="1"/>
  <c r="I17" i="1"/>
  <c r="J17" i="1" s="1"/>
  <c r="H29" i="1"/>
  <c r="I29" i="1"/>
  <c r="J29" i="1" s="1"/>
  <c r="H10" i="1"/>
  <c r="I10" i="1"/>
  <c r="J10" i="1" s="1"/>
  <c r="H28" i="1"/>
  <c r="I28" i="1"/>
  <c r="J28" i="1" s="1"/>
  <c r="H16" i="1"/>
  <c r="I16" i="1"/>
  <c r="J16" i="1" s="1"/>
  <c r="H15" i="1"/>
  <c r="I15" i="1"/>
  <c r="J15" i="1" s="1"/>
  <c r="H4" i="1"/>
  <c r="I4" i="1"/>
  <c r="J4" i="1" s="1"/>
  <c r="H18" i="1"/>
  <c r="I18" i="1"/>
  <c r="J18" i="1" s="1"/>
  <c r="I27" i="1"/>
  <c r="J27" i="1" s="1"/>
  <c r="I19" i="1"/>
  <c r="J19" i="1" s="1"/>
  <c r="I26" i="1"/>
  <c r="J26" i="1" s="1"/>
  <c r="I6" i="1"/>
  <c r="J6" i="1" s="1"/>
  <c r="I7" i="1"/>
  <c r="J7" i="1" s="1"/>
  <c r="I3" i="1"/>
  <c r="J3" i="1" s="1"/>
  <c r="I25" i="1"/>
  <c r="J25" i="1" s="1"/>
  <c r="I9" i="1"/>
  <c r="J9" i="1" s="1"/>
  <c r="I20" i="1"/>
  <c r="J20" i="1" s="1"/>
  <c r="I13" i="1"/>
  <c r="J13" i="1" s="1"/>
  <c r="I8" i="1"/>
  <c r="J8" i="1" s="1"/>
  <c r="I21" i="1"/>
  <c r="J21" i="1" s="1"/>
  <c r="I5" i="1"/>
  <c r="J5" i="1" s="1"/>
  <c r="H25" i="1"/>
  <c r="H9" i="1"/>
  <c r="H20" i="1"/>
  <c r="H13" i="1"/>
  <c r="H8" i="1"/>
  <c r="H21" i="1"/>
  <c r="H3" i="1"/>
  <c r="H7" i="1"/>
  <c r="H6" i="1"/>
  <c r="H26" i="1"/>
  <c r="H19" i="1"/>
  <c r="H27" i="1"/>
  <c r="H5" i="1"/>
</calcChain>
</file>

<file path=xl/sharedStrings.xml><?xml version="1.0" encoding="utf-8"?>
<sst xmlns="http://schemas.openxmlformats.org/spreadsheetml/2006/main" count="158" uniqueCount="84">
  <si>
    <t>Bandai</t>
    <phoneticPr fontId="1" type="noConversion"/>
  </si>
  <si>
    <t>YTD</t>
    <phoneticPr fontId="1" type="noConversion"/>
  </si>
  <si>
    <t>5年</t>
    <phoneticPr fontId="1" type="noConversion"/>
  </si>
  <si>
    <t>N</t>
    <phoneticPr fontId="1" type="noConversion"/>
  </si>
  <si>
    <t>Olympus</t>
    <phoneticPr fontId="1" type="noConversion"/>
  </si>
  <si>
    <t>Y</t>
    <phoneticPr fontId="1" type="noConversion"/>
  </si>
  <si>
    <t>Canon</t>
    <phoneticPr fontId="1" type="noConversion"/>
  </si>
  <si>
    <t>Hitachi</t>
    <phoneticPr fontId="1" type="noConversion"/>
  </si>
  <si>
    <t>Sanrio</t>
    <phoneticPr fontId="1" type="noConversion"/>
  </si>
  <si>
    <t>股價</t>
    <phoneticPr fontId="1" type="noConversion"/>
  </si>
  <si>
    <t>Nintendo</t>
    <phoneticPr fontId="1" type="noConversion"/>
  </si>
  <si>
    <t>Kao 花王</t>
    <phoneticPr fontId="1" type="noConversion"/>
  </si>
  <si>
    <t>Pan Pacific (Donki母企）</t>
    <phoneticPr fontId="1" type="noConversion"/>
  </si>
  <si>
    <t>Shiseido</t>
    <phoneticPr fontId="1" type="noConversion"/>
  </si>
  <si>
    <t>Panasonic</t>
    <phoneticPr fontId="1" type="noConversion"/>
  </si>
  <si>
    <t>川崎重工</t>
    <phoneticPr fontId="1" type="noConversion"/>
  </si>
  <si>
    <t>無印良品</t>
    <phoneticPr fontId="1" type="noConversion"/>
  </si>
  <si>
    <t>Shimano</t>
    <phoneticPr fontId="1" type="noConversion"/>
  </si>
  <si>
    <t>Asics</t>
    <phoneticPr fontId="1" type="noConversion"/>
  </si>
  <si>
    <t>Mizuno</t>
    <phoneticPr fontId="1" type="noConversion"/>
  </si>
  <si>
    <t>BASE</t>
    <phoneticPr fontId="1" type="noConversion"/>
  </si>
  <si>
    <t>B</t>
    <phoneticPr fontId="1" type="noConversion"/>
  </si>
  <si>
    <t>GMO</t>
    <phoneticPr fontId="1" type="noConversion"/>
  </si>
  <si>
    <t>Sumco</t>
    <phoneticPr fontId="1" type="noConversion"/>
  </si>
  <si>
    <t xml:space="preserve">Enechange </t>
    <phoneticPr fontId="1" type="noConversion"/>
  </si>
  <si>
    <t>CyberAgent</t>
    <phoneticPr fontId="1" type="noConversion"/>
  </si>
  <si>
    <t>Gungho</t>
    <phoneticPr fontId="1" type="noConversion"/>
  </si>
  <si>
    <t>Mixi</t>
    <phoneticPr fontId="1" type="noConversion"/>
  </si>
  <si>
    <t>Nexon</t>
    <phoneticPr fontId="1" type="noConversion"/>
  </si>
  <si>
    <t>編號</t>
    <phoneticPr fontId="1" type="noConversion"/>
  </si>
  <si>
    <t>提供者</t>
    <phoneticPr fontId="1" type="noConversion"/>
  </si>
  <si>
    <t>A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</si>
  <si>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</si>
  <si>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</si>
  <si>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</si>
  <si>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</si>
  <si>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G</t>
    <phoneticPr fontId="1" type="noConversion"/>
  </si>
  <si>
    <t>H</t>
    <phoneticPr fontId="1" type="noConversion"/>
  </si>
  <si>
    <t>I</t>
    <phoneticPr fontId="1" type="noConversion"/>
  </si>
  <si>
    <t>Japan Exchange</t>
    <phoneticPr fontId="1" type="noConversion"/>
  </si>
  <si>
    <t>日經</t>
    <phoneticPr fontId="1" type="noConversion"/>
  </si>
  <si>
    <t>ADR</t>
    <phoneticPr fontId="1" type="noConversion"/>
  </si>
  <si>
    <t>NTDOY</t>
  </si>
  <si>
    <t>SMNNY</t>
  </si>
  <si>
    <t>NCBDY</t>
    <phoneticPr fontId="1" type="noConversion"/>
  </si>
  <si>
    <t>SSDOY</t>
    <phoneticPr fontId="1" type="noConversion"/>
  </si>
  <si>
    <t>KAOOY</t>
    <phoneticPr fontId="1" type="noConversion"/>
  </si>
  <si>
    <t>HTHIY</t>
    <phoneticPr fontId="1" type="noConversion"/>
  </si>
  <si>
    <t>GMYOY</t>
    <phoneticPr fontId="1" type="noConversion"/>
  </si>
  <si>
    <t>JPXGY</t>
    <phoneticPr fontId="1" type="noConversion"/>
  </si>
  <si>
    <t>CAJ</t>
    <phoneticPr fontId="1" type="noConversion"/>
  </si>
  <si>
    <t>ASCCY</t>
    <phoneticPr fontId="1" type="noConversion"/>
  </si>
  <si>
    <t>SUOPY</t>
    <phoneticPr fontId="1" type="noConversion"/>
  </si>
  <si>
    <t>KWHIY</t>
    <phoneticPr fontId="1" type="noConversion"/>
  </si>
  <si>
    <t>OCPNY</t>
    <phoneticPr fontId="1" type="noConversion"/>
  </si>
  <si>
    <t>NEXOY</t>
    <phoneticPr fontId="1" type="noConversion"/>
  </si>
  <si>
    <t>CYGIY</t>
    <phoneticPr fontId="1" type="noConversion"/>
  </si>
  <si>
    <t>DQJCY</t>
    <phoneticPr fontId="1" type="noConversion"/>
  </si>
  <si>
    <t>PCRFY</t>
    <phoneticPr fontId="1" type="noConversion"/>
  </si>
  <si>
    <t>RKUNY</t>
    <phoneticPr fontId="1" type="noConversion"/>
  </si>
  <si>
    <t>YAHOY</t>
    <phoneticPr fontId="1" type="noConversion"/>
  </si>
  <si>
    <t>Fair</t>
    <phoneticPr fontId="1" type="noConversion"/>
  </si>
  <si>
    <t>市值</t>
    <phoneticPr fontId="1" type="noConversion"/>
  </si>
  <si>
    <t>一手</t>
    <phoneticPr fontId="1" type="noConversion"/>
  </si>
  <si>
    <t>億港紙</t>
    <phoneticPr fontId="1" type="noConversion"/>
  </si>
  <si>
    <t>港紙</t>
    <phoneticPr fontId="1" type="noConversion"/>
  </si>
  <si>
    <t>表現</t>
    <phoneticPr fontId="1" type="noConversion"/>
  </si>
  <si>
    <t>公司</t>
    <phoneticPr fontId="1" type="noConversion"/>
  </si>
  <si>
    <t>流動性</t>
    <phoneticPr fontId="1" type="noConversion"/>
  </si>
  <si>
    <t>跟得足?</t>
    <phoneticPr fontId="1" type="noConversion"/>
  </si>
  <si>
    <t>PER</t>
    <phoneticPr fontId="1" type="noConversion"/>
  </si>
  <si>
    <t>PS</t>
    <phoneticPr fontId="1" type="noConversion"/>
  </si>
  <si>
    <t>市盈率</t>
    <phoneticPr fontId="1" type="noConversion"/>
  </si>
  <si>
    <t>市銷率</t>
    <phoneticPr fontId="1" type="noConversion"/>
  </si>
  <si>
    <t>舊年收入</t>
    <phoneticPr fontId="1" type="noConversion"/>
  </si>
  <si>
    <t>舊年純利</t>
    <phoneticPr fontId="1" type="noConversion"/>
  </si>
  <si>
    <t>Food and Life （壽司郎）</t>
    <phoneticPr fontId="1" type="noConversion"/>
  </si>
  <si>
    <t>Z Holdings (Yahoo Japan/LINE)</t>
    <phoneticPr fontId="1" type="noConversion"/>
  </si>
  <si>
    <t>冇</t>
    <phoneticPr fontId="1" type="noConversion"/>
  </si>
  <si>
    <t>NA</t>
    <phoneticPr fontId="1" type="noConversion"/>
  </si>
  <si>
    <t>10億円</t>
    <phoneticPr fontId="1" type="noConversion"/>
  </si>
  <si>
    <t>円</t>
    <phoneticPr fontId="1" type="noConversion"/>
  </si>
  <si>
    <t>百萬円</t>
    <phoneticPr fontId="1" type="noConversion"/>
  </si>
  <si>
    <t>Rakuten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</si>
</sst>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);[Red]\(#,##0.0\)"/>
    <numFmt numFmtId="177" formatCode="#,##0_ "/>
  </numFmts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176" fontId="0" fillId="0" borderId="0" xfId="0" applyNumberFormat="1" applyAlignment="1"/>
    <xf numFmtId="177" fontId="0" fillId="0" borderId="0" xfId="0" applyNumberFormat="1">
      <alignment vertical="center"/>
    </xf>
    <xf numFmtId="0" fontId="0" fillId="0" borderId="0" xfId="0" applyFill="1">
      <alignment vertical="center"/>
    </xf>
    <xf numFmtId="177" fontId="0" fillId="0" borderId="0" xfId="0" applyNumberFormat="1" applyFill="1">
      <alignment vertical="center"/>
    </xf>
    <xf numFmtId="176" fontId="0" fillId="0" borderId="0" xfId="0" applyNumberFormat="1" applyFill="1" applyAlignment="1"/>
    <xf numFmtId="0" fontId="0" fillId="2" borderId="0" xfId="0" applyFill="1">
      <alignment vertical="center"/>
    </xf>
    <xf numFmtId="38" fontId="0" fillId="0" borderId="0" xfId="0" applyNumberFormat="1" applyAlignment="1"/>
    <xf numFmtId="38" fontId="0" fillId="0" borderId="0" xfId="0" applyNumberFormat="1" applyFill="1" applyAlignme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827AA-786B-4B8C-86F2-6690E804537B}">
  <dimension ref="A1:R29"/>
  <sheetViews>
    <sheetView tabSelected="1" zoomScale="85" zoomScaleNormal="85" workbookViewId="0">
      <pane ySplit="2" topLeftCell="A3" activePane="bottomLeft" state="frozen"/>
      <selection pane="bottomLeft" activeCell="Q17" sqref="Q17"/>
    </sheetView>
  </sheetViews>
  <sheetFormatPr defaultRowHeight="16.5" x14ac:dyDescent="0.25"/>
  <cols>
    <col min="1" max="1" width="28.375" customWidth="1"/>
    <col min="2" max="3" width="8.25" bestFit="1" customWidth="1"/>
    <col min="4" max="4" width="6.75" customWidth="1"/>
    <col min="5" max="6" width="7.875" style="1" bestFit="1" customWidth="1"/>
    <col min="7" max="7" width="10" style="7" bestFit="1" customWidth="1"/>
    <col min="8" max="8" width="8.25" bestFit="1" customWidth="1"/>
    <col min="9" max="9" width="10" style="7" bestFit="1" customWidth="1"/>
    <col min="10" max="10" width="9" bestFit="1" customWidth="1"/>
    <col min="11" max="11" width="8.875" customWidth="1"/>
    <col min="12" max="13" width="12.375" style="7" bestFit="1" customWidth="1"/>
    <col min="14" max="14" width="9.375" style="1" customWidth="1"/>
    <col min="15" max="15" width="9.25" style="1" customWidth="1"/>
    <col min="16" max="16" width="8.75" bestFit="1" customWidth="1"/>
    <col min="17" max="17" width="10.25" bestFit="1" customWidth="1"/>
    <col min="18" max="18" width="11.125" bestFit="1" customWidth="1"/>
  </cols>
  <sheetData>
    <row r="1" spans="1:18" x14ac:dyDescent="0.25">
      <c r="E1" s="1" t="s">
        <v>66</v>
      </c>
      <c r="F1" s="1" t="s">
        <v>66</v>
      </c>
      <c r="G1" s="7" t="s">
        <v>80</v>
      </c>
      <c r="H1" t="s">
        <v>64</v>
      </c>
      <c r="I1" s="7" t="s">
        <v>81</v>
      </c>
      <c r="J1" t="s">
        <v>65</v>
      </c>
      <c r="L1" s="7" t="s">
        <v>82</v>
      </c>
      <c r="M1" s="7" t="s">
        <v>82</v>
      </c>
      <c r="N1" s="1" t="s">
        <v>73</v>
      </c>
      <c r="O1" s="1" t="s">
        <v>72</v>
      </c>
      <c r="Q1" t="s">
        <v>41</v>
      </c>
      <c r="R1" t="s">
        <v>41</v>
      </c>
    </row>
    <row r="2" spans="1:18" x14ac:dyDescent="0.25">
      <c r="A2" t="s">
        <v>67</v>
      </c>
      <c r="B2" t="s">
        <v>29</v>
      </c>
      <c r="C2" t="s">
        <v>9</v>
      </c>
      <c r="D2" t="s">
        <v>40</v>
      </c>
      <c r="E2" s="1" t="s">
        <v>1</v>
      </c>
      <c r="F2" s="1" t="s">
        <v>2</v>
      </c>
      <c r="G2" s="7" t="s">
        <v>62</v>
      </c>
      <c r="H2" t="s">
        <v>62</v>
      </c>
      <c r="I2" s="7" t="s">
        <v>63</v>
      </c>
      <c r="J2" t="s">
        <v>63</v>
      </c>
      <c r="K2" t="s">
        <v>30</v>
      </c>
      <c r="L2" s="7" t="s">
        <v>74</v>
      </c>
      <c r="M2" s="7" t="s">
        <v>75</v>
      </c>
      <c r="N2" s="1" t="s">
        <v>71</v>
      </c>
      <c r="O2" s="1" t="s">
        <v>70</v>
      </c>
      <c r="P2" t="s">
        <v>41</v>
      </c>
      <c r="Q2" t="s">
        <v>68</v>
      </c>
      <c r="R2" t="s">
        <v>69</v>
      </c>
    </row>
    <row r="3" spans="1:18" x14ac:dyDescent="0.25">
      <c r="A3" s="3" t="s">
        <v>10</v>
      </c>
      <c r="B3" s="3">
        <v>7974</v>
      </c>
      <c r="C3" s="4">
        <v>54340</v>
      </c>
      <c r="D3" s="3" t="s">
        <v>3</v>
      </c>
      <c r="E3" s="5">
        <v>-17.100000000000001</v>
      </c>
      <c r="F3" s="5">
        <v>100.78</v>
      </c>
      <c r="G3" s="8">
        <v>7150</v>
      </c>
      <c r="H3" s="4">
        <f>G3*10*0.0706</f>
        <v>5047.8999999999996</v>
      </c>
      <c r="I3" s="8">
        <f>C3*100</f>
        <v>5434000</v>
      </c>
      <c r="J3" s="4">
        <f>I3*0.0706</f>
        <v>383640.39999999997</v>
      </c>
      <c r="K3" s="3" t="s">
        <v>33</v>
      </c>
      <c r="L3" s="8">
        <v>1758910</v>
      </c>
      <c r="M3" s="8">
        <v>479476.83519999997</v>
      </c>
      <c r="N3" s="5">
        <f>G3/L3*1000</f>
        <v>4.0650175392714809</v>
      </c>
      <c r="O3" s="5">
        <f>G3/M3*1000</f>
        <v>14.91208641397156</v>
      </c>
      <c r="P3" s="3" t="s">
        <v>42</v>
      </c>
      <c r="Q3" s="3" t="s">
        <v>5</v>
      </c>
      <c r="R3" s="3" t="s">
        <v>61</v>
      </c>
    </row>
    <row r="4" spans="1:18" x14ac:dyDescent="0.25">
      <c r="A4" s="3" t="s">
        <v>17</v>
      </c>
      <c r="B4" s="3">
        <v>7309</v>
      </c>
      <c r="C4" s="4">
        <v>33650</v>
      </c>
      <c r="D4" s="3" t="s">
        <v>3</v>
      </c>
      <c r="E4" s="5">
        <v>40.4</v>
      </c>
      <c r="F4" s="5">
        <v>120.1</v>
      </c>
      <c r="G4" s="8">
        <v>3120</v>
      </c>
      <c r="H4" s="4">
        <f>G4*10*0.0706</f>
        <v>2202.7199999999998</v>
      </c>
      <c r="I4" s="8">
        <f>C4*100</f>
        <v>3365000</v>
      </c>
      <c r="J4" s="4">
        <f>I4*0.0706</f>
        <v>237569</v>
      </c>
      <c r="K4" s="3" t="s">
        <v>36</v>
      </c>
      <c r="L4" s="8">
        <v>378040</v>
      </c>
      <c r="M4" s="8">
        <v>61374.399999999994</v>
      </c>
      <c r="N4" s="5">
        <f>G4/L4*1000</f>
        <v>8.2530949105914715</v>
      </c>
      <c r="O4" s="5">
        <f>G4/M4*1000</f>
        <v>50.835527516358617</v>
      </c>
      <c r="P4" s="3" t="s">
        <v>43</v>
      </c>
      <c r="Q4" s="3" t="s">
        <v>5</v>
      </c>
      <c r="R4" s="3" t="s">
        <v>61</v>
      </c>
    </row>
    <row r="5" spans="1:18" x14ac:dyDescent="0.25">
      <c r="A5" t="s">
        <v>0</v>
      </c>
      <c r="B5">
        <v>7832</v>
      </c>
      <c r="C5" s="2">
        <v>8374</v>
      </c>
      <c r="D5" t="s">
        <v>5</v>
      </c>
      <c r="E5" s="1">
        <v>-4.0999999999999996</v>
      </c>
      <c r="F5" s="1">
        <v>193.6</v>
      </c>
      <c r="G5" s="7">
        <v>1860</v>
      </c>
      <c r="H5" s="2">
        <f>G5*10*0.0706</f>
        <v>1313.1599999999999</v>
      </c>
      <c r="I5" s="7">
        <f>C5*100</f>
        <v>837400</v>
      </c>
      <c r="J5" s="2">
        <f>I5*0.0706</f>
        <v>59120.439999999995</v>
      </c>
      <c r="K5" t="s">
        <v>31</v>
      </c>
      <c r="L5" s="7">
        <v>740903</v>
      </c>
      <c r="M5" s="7">
        <v>58637.759999999995</v>
      </c>
      <c r="N5" s="1">
        <f>G5/L5*1000</f>
        <v>2.5104500859086816</v>
      </c>
      <c r="O5" s="1">
        <f>G5/M5*1000</f>
        <v>31.720174849789625</v>
      </c>
      <c r="P5" s="3" t="s">
        <v>44</v>
      </c>
    </row>
    <row r="6" spans="1:18" x14ac:dyDescent="0.25">
      <c r="A6" t="s">
        <v>13</v>
      </c>
      <c r="B6">
        <v>4911</v>
      </c>
      <c r="C6" s="2">
        <v>7902</v>
      </c>
      <c r="D6" t="s">
        <v>5</v>
      </c>
      <c r="E6" s="1">
        <v>10.6</v>
      </c>
      <c r="F6" s="1">
        <v>192.6</v>
      </c>
      <c r="G6" s="7">
        <v>3160</v>
      </c>
      <c r="H6" s="2">
        <f>G6*10*0.0706</f>
        <v>2230.96</v>
      </c>
      <c r="I6" s="7">
        <f>C6*100</f>
        <v>790200</v>
      </c>
      <c r="J6" s="2">
        <f>I6*0.0706</f>
        <v>55788.119999999995</v>
      </c>
      <c r="K6" t="s">
        <v>33</v>
      </c>
      <c r="L6" s="7">
        <v>920888</v>
      </c>
      <c r="M6" s="7">
        <v>-16529.782200000001</v>
      </c>
      <c r="N6" s="1">
        <f>G6/L6*1000</f>
        <v>3.4314704936973879</v>
      </c>
      <c r="O6" s="1" t="s">
        <v>79</v>
      </c>
      <c r="P6" s="3" t="s">
        <v>45</v>
      </c>
      <c r="Q6" t="s">
        <v>5</v>
      </c>
      <c r="R6" t="s">
        <v>61</v>
      </c>
    </row>
    <row r="7" spans="1:18" x14ac:dyDescent="0.25">
      <c r="A7" t="s">
        <v>11</v>
      </c>
      <c r="B7">
        <v>4452</v>
      </c>
      <c r="C7" s="2">
        <v>6895</v>
      </c>
      <c r="D7" t="s">
        <v>5</v>
      </c>
      <c r="E7" s="1">
        <v>-13</v>
      </c>
      <c r="F7" s="1">
        <v>24.3</v>
      </c>
      <c r="G7" s="7">
        <v>3280</v>
      </c>
      <c r="H7" s="2">
        <f>G7*10*0.0706</f>
        <v>2315.6799999999998</v>
      </c>
      <c r="I7" s="7">
        <f>C7*100</f>
        <v>689500</v>
      </c>
      <c r="J7" s="2">
        <f>I7*0.0706</f>
        <v>48678.7</v>
      </c>
      <c r="K7" t="s">
        <v>33</v>
      </c>
      <c r="L7" s="7">
        <v>1381997</v>
      </c>
      <c r="M7" s="7">
        <v>128432.23379999999</v>
      </c>
      <c r="N7" s="1">
        <f>G7/L7*1000</f>
        <v>2.373377076795391</v>
      </c>
      <c r="O7" s="1">
        <f>G7/M7*1000</f>
        <v>25.538760036734644</v>
      </c>
      <c r="P7" s="3" t="s">
        <v>46</v>
      </c>
      <c r="Q7" t="s">
        <v>5</v>
      </c>
      <c r="R7" t="s">
        <v>61</v>
      </c>
    </row>
    <row r="8" spans="1:18" x14ac:dyDescent="0.25">
      <c r="A8" t="s">
        <v>7</v>
      </c>
      <c r="B8">
        <v>6501</v>
      </c>
      <c r="C8" s="2">
        <v>6553</v>
      </c>
      <c r="D8" t="s">
        <v>5</v>
      </c>
      <c r="E8" s="1">
        <v>62.8</v>
      </c>
      <c r="F8" s="1">
        <v>175.5</v>
      </c>
      <c r="G8" s="7">
        <v>6340</v>
      </c>
      <c r="H8" s="2">
        <f>G8*10*0.0706</f>
        <v>4476.04</v>
      </c>
      <c r="I8" s="7">
        <f>C8*100</f>
        <v>655300</v>
      </c>
      <c r="J8" s="2">
        <f>I8*0.0706</f>
        <v>46264.18</v>
      </c>
      <c r="K8" t="s">
        <v>31</v>
      </c>
      <c r="L8" s="7">
        <v>8729196</v>
      </c>
      <c r="M8" s="7">
        <v>269788.43</v>
      </c>
      <c r="N8" s="1">
        <f>G8/L8*1000</f>
        <v>0.72629827535090286</v>
      </c>
      <c r="O8" s="1">
        <f>G8/M8*1000</f>
        <v>23.499895825777259</v>
      </c>
      <c r="P8" s="3" t="s">
        <v>47</v>
      </c>
      <c r="Q8" t="s">
        <v>5</v>
      </c>
      <c r="R8" t="s">
        <v>61</v>
      </c>
    </row>
    <row r="9" spans="1:18" x14ac:dyDescent="0.25">
      <c r="A9" s="6" t="s">
        <v>76</v>
      </c>
      <c r="B9">
        <v>3563</v>
      </c>
      <c r="C9" s="2">
        <v>5050</v>
      </c>
      <c r="D9" t="s">
        <v>3</v>
      </c>
      <c r="E9" s="1">
        <v>34.5</v>
      </c>
      <c r="F9" s="1">
        <v>478</v>
      </c>
      <c r="G9" s="7">
        <v>586</v>
      </c>
      <c r="H9" s="2">
        <f>G9*10*0.0706</f>
        <v>413.71599999999995</v>
      </c>
      <c r="I9" s="7">
        <f>C9*100</f>
        <v>505000</v>
      </c>
      <c r="J9" s="2">
        <f>I9*0.0706</f>
        <v>35653</v>
      </c>
      <c r="K9" t="s">
        <v>21</v>
      </c>
      <c r="L9" s="7">
        <v>204957</v>
      </c>
      <c r="M9" s="7">
        <v>7604.9780000000001</v>
      </c>
      <c r="N9" s="1">
        <f>G9/L9*1000</f>
        <v>2.8591363066399293</v>
      </c>
      <c r="O9" s="1">
        <f>G9/M9*1000</f>
        <v>77.054792268958579</v>
      </c>
      <c r="P9" t="s">
        <v>78</v>
      </c>
    </row>
    <row r="10" spans="1:18" x14ac:dyDescent="0.25">
      <c r="A10" t="s">
        <v>22</v>
      </c>
      <c r="B10">
        <v>9449</v>
      </c>
      <c r="C10" s="2">
        <v>3040</v>
      </c>
      <c r="D10" t="s">
        <v>3</v>
      </c>
      <c r="E10" s="1">
        <v>-0.1</v>
      </c>
      <c r="F10" s="1">
        <v>119.8</v>
      </c>
      <c r="G10" s="7">
        <v>340</v>
      </c>
      <c r="H10" s="2">
        <f>G10*10*0.0706</f>
        <v>240.04</v>
      </c>
      <c r="I10" s="7">
        <f>C10*100</f>
        <v>304000</v>
      </c>
      <c r="J10" s="2">
        <f>I10*0.0706</f>
        <v>21462.399999999998</v>
      </c>
      <c r="K10" t="s">
        <v>37</v>
      </c>
      <c r="L10" s="7">
        <v>210559</v>
      </c>
      <c r="M10" s="7">
        <v>9057.5713999999989</v>
      </c>
      <c r="N10" s="1">
        <f>G10/L10*1000</f>
        <v>1.6147493101695962</v>
      </c>
      <c r="O10" s="1">
        <f>G10/M10*1000</f>
        <v>37.537656065289205</v>
      </c>
      <c r="P10" s="3" t="s">
        <v>48</v>
      </c>
    </row>
    <row r="11" spans="1:18" x14ac:dyDescent="0.25">
      <c r="A11" t="s">
        <v>39</v>
      </c>
      <c r="B11">
        <v>8697</v>
      </c>
      <c r="C11" s="2">
        <v>2882</v>
      </c>
      <c r="D11" t="s">
        <v>5</v>
      </c>
      <c r="E11" s="1">
        <v>9.9</v>
      </c>
      <c r="F11" s="1">
        <v>78.099999999999994</v>
      </c>
      <c r="G11" s="7">
        <v>1550</v>
      </c>
      <c r="H11" s="2">
        <f>G11*10*0.0706</f>
        <v>1094.3</v>
      </c>
      <c r="I11" s="7">
        <f>C11*100</f>
        <v>288200</v>
      </c>
      <c r="J11" s="2">
        <f>I11*0.0706</f>
        <v>20346.919999999998</v>
      </c>
      <c r="K11" t="s">
        <v>32</v>
      </c>
      <c r="L11" s="7">
        <v>133343</v>
      </c>
      <c r="M11" s="7">
        <v>51389</v>
      </c>
      <c r="N11" s="1">
        <f>G11/L11*1000</f>
        <v>11.624157248599477</v>
      </c>
      <c r="O11" s="1">
        <f>G11/M11*1000</f>
        <v>30.16209694681741</v>
      </c>
      <c r="P11" s="3" t="s">
        <v>49</v>
      </c>
    </row>
    <row r="12" spans="1:18" x14ac:dyDescent="0.25">
      <c r="A12" t="s">
        <v>27</v>
      </c>
      <c r="B12">
        <v>2121</v>
      </c>
      <c r="C12" s="2">
        <v>2757</v>
      </c>
      <c r="D12" t="s">
        <v>3</v>
      </c>
      <c r="E12" s="1">
        <v>8</v>
      </c>
      <c r="F12" s="1">
        <v>-27.9</v>
      </c>
      <c r="G12" s="7">
        <v>215</v>
      </c>
      <c r="H12" s="2">
        <f>G12*10*0.0706</f>
        <v>151.79</v>
      </c>
      <c r="I12" s="7">
        <f>C12*100</f>
        <v>275700</v>
      </c>
      <c r="J12" s="2">
        <f>I12*0.0706</f>
        <v>19464.419999999998</v>
      </c>
      <c r="K12" t="s">
        <v>38</v>
      </c>
      <c r="L12" s="7">
        <v>119319</v>
      </c>
      <c r="M12" s="7">
        <v>15494.903999999999</v>
      </c>
      <c r="N12" s="1">
        <f>G12/L12*1000</f>
        <v>1.8018924060711203</v>
      </c>
      <c r="O12" s="1">
        <f>G12/M12*1000</f>
        <v>13.875529658008853</v>
      </c>
      <c r="P12" t="s">
        <v>78</v>
      </c>
    </row>
    <row r="13" spans="1:18" x14ac:dyDescent="0.25">
      <c r="A13" t="s">
        <v>6</v>
      </c>
      <c r="B13">
        <v>7751</v>
      </c>
      <c r="C13" s="2">
        <v>2689</v>
      </c>
      <c r="D13" t="s">
        <v>5</v>
      </c>
      <c r="E13" s="1">
        <v>43</v>
      </c>
      <c r="F13" s="1">
        <v>-7.3</v>
      </c>
      <c r="G13" s="7">
        <v>3590</v>
      </c>
      <c r="H13" s="2">
        <f>G13*10*0.0706</f>
        <v>2534.54</v>
      </c>
      <c r="I13" s="7">
        <f>C13*100</f>
        <v>268900</v>
      </c>
      <c r="J13" s="2">
        <f>I13*0.0706</f>
        <v>18984.34</v>
      </c>
      <c r="K13" t="s">
        <v>31</v>
      </c>
      <c r="L13" s="7">
        <v>3160243</v>
      </c>
      <c r="M13" s="7">
        <v>84951.23</v>
      </c>
      <c r="N13" s="1">
        <f>G13/L13*1000</f>
        <v>1.1359885932822256</v>
      </c>
      <c r="O13" s="1">
        <f>G13/M13*1000</f>
        <v>42.259541150846204</v>
      </c>
      <c r="P13" s="3" t="s">
        <v>50</v>
      </c>
      <c r="Q13" t="s">
        <v>5</v>
      </c>
      <c r="R13" t="s">
        <v>61</v>
      </c>
    </row>
    <row r="14" spans="1:18" x14ac:dyDescent="0.25">
      <c r="A14" s="6" t="s">
        <v>24</v>
      </c>
      <c r="B14">
        <v>4169</v>
      </c>
      <c r="C14" s="2">
        <v>2671</v>
      </c>
      <c r="D14" t="s">
        <v>3</v>
      </c>
      <c r="E14" s="1">
        <v>-4.5999999999999996</v>
      </c>
      <c r="F14" s="1">
        <v>67.7</v>
      </c>
      <c r="G14" s="7">
        <v>36</v>
      </c>
      <c r="H14" s="2">
        <f>G14*10*0.0706</f>
        <v>25.415999999999997</v>
      </c>
      <c r="I14" s="7">
        <f>C14*100</f>
        <v>267100</v>
      </c>
      <c r="J14" s="2">
        <f>I14*0.0706</f>
        <v>18857.259999999998</v>
      </c>
      <c r="K14" t="s">
        <v>37</v>
      </c>
      <c r="L14" s="7">
        <v>1713.1959999999999</v>
      </c>
      <c r="M14" s="7">
        <v>-7.4287349999999996</v>
      </c>
      <c r="N14" s="1">
        <f>G14/L14*1000</f>
        <v>21.013357490911723</v>
      </c>
      <c r="O14" s="1" t="s">
        <v>79</v>
      </c>
      <c r="P14" t="s">
        <v>78</v>
      </c>
    </row>
    <row r="15" spans="1:18" x14ac:dyDescent="0.25">
      <c r="A15" t="s">
        <v>18</v>
      </c>
      <c r="B15">
        <v>7936</v>
      </c>
      <c r="C15" s="2">
        <v>2626</v>
      </c>
      <c r="D15" t="s">
        <v>3</v>
      </c>
      <c r="E15" s="1">
        <v>37</v>
      </c>
      <c r="F15" s="1">
        <v>26.2</v>
      </c>
      <c r="G15" s="7">
        <v>498</v>
      </c>
      <c r="H15" s="2">
        <f>G15*10*0.0706</f>
        <v>351.58799999999997</v>
      </c>
      <c r="I15" s="7">
        <f>C15*100</f>
        <v>262600</v>
      </c>
      <c r="J15" s="2">
        <f>I15*0.0706</f>
        <v>18539.559999999998</v>
      </c>
      <c r="K15" t="s">
        <v>36</v>
      </c>
      <c r="L15" s="7">
        <v>328896</v>
      </c>
      <c r="M15" s="7">
        <v>-14492.100999999999</v>
      </c>
      <c r="N15" s="1">
        <f>G15/L15*1000</f>
        <v>1.5141564506713368</v>
      </c>
      <c r="O15" s="1" t="s">
        <v>79</v>
      </c>
      <c r="P15" s="3" t="s">
        <v>51</v>
      </c>
    </row>
    <row r="16" spans="1:18" x14ac:dyDescent="0.25">
      <c r="A16" t="s">
        <v>19</v>
      </c>
      <c r="B16">
        <v>8022</v>
      </c>
      <c r="C16" s="2">
        <v>2599</v>
      </c>
      <c r="D16" t="s">
        <v>3</v>
      </c>
      <c r="E16" s="1">
        <v>31.9</v>
      </c>
      <c r="F16" s="1">
        <v>-1.4</v>
      </c>
      <c r="G16" s="7">
        <v>69</v>
      </c>
      <c r="H16" s="2">
        <f>G16*10*0.0706</f>
        <v>48.713999999999999</v>
      </c>
      <c r="I16" s="7">
        <f>C16*100</f>
        <v>259900</v>
      </c>
      <c r="J16" s="2">
        <f>I16*0.0706</f>
        <v>18348.939999999999</v>
      </c>
      <c r="K16" t="s">
        <v>36</v>
      </c>
      <c r="L16" s="7">
        <v>150419</v>
      </c>
      <c r="M16" s="7">
        <v>4048.9279999999999</v>
      </c>
      <c r="N16" s="1">
        <f>G16/L16*1000</f>
        <v>0.45871864591574202</v>
      </c>
      <c r="O16" s="1">
        <f>G16/M16*1000</f>
        <v>17.041547787463745</v>
      </c>
      <c r="P16" t="s">
        <v>78</v>
      </c>
    </row>
    <row r="17" spans="1:17" x14ac:dyDescent="0.25">
      <c r="A17" t="s">
        <v>23</v>
      </c>
      <c r="B17">
        <v>3436</v>
      </c>
      <c r="C17" s="2">
        <v>2521</v>
      </c>
      <c r="D17" t="s">
        <v>5</v>
      </c>
      <c r="E17" s="1">
        <v>12.1</v>
      </c>
      <c r="F17" s="1">
        <v>213.6</v>
      </c>
      <c r="G17" s="7">
        <v>731</v>
      </c>
      <c r="H17" s="2">
        <f>G17*10*0.0706</f>
        <v>516.08600000000001</v>
      </c>
      <c r="I17" s="7">
        <f>C17*100</f>
        <v>252100</v>
      </c>
      <c r="J17" s="2">
        <f>I17*0.0706</f>
        <v>17798.259999999998</v>
      </c>
      <c r="K17" t="s">
        <v>37</v>
      </c>
      <c r="L17" s="7">
        <v>291333</v>
      </c>
      <c r="M17" s="7">
        <v>25835.599999999999</v>
      </c>
      <c r="N17" s="1">
        <f>G17/L17*1000</f>
        <v>2.5091561889658913</v>
      </c>
      <c r="O17" s="1">
        <f>G17/M17*1000</f>
        <v>28.294291597640466</v>
      </c>
      <c r="P17" s="3" t="s">
        <v>52</v>
      </c>
    </row>
    <row r="18" spans="1:17" x14ac:dyDescent="0.25">
      <c r="A18" t="s">
        <v>16</v>
      </c>
      <c r="B18">
        <v>7453</v>
      </c>
      <c r="C18" s="2">
        <v>2474</v>
      </c>
      <c r="D18" t="s">
        <v>3</v>
      </c>
      <c r="E18" s="1">
        <v>12.7</v>
      </c>
      <c r="F18" s="1">
        <v>27.3</v>
      </c>
      <c r="G18" s="7">
        <v>694</v>
      </c>
      <c r="H18" s="2">
        <f>G18*10*0.0706</f>
        <v>489.964</v>
      </c>
      <c r="I18" s="7">
        <f>C18*100</f>
        <v>247400</v>
      </c>
      <c r="J18" s="2">
        <f>I18*0.0706</f>
        <v>17466.439999999999</v>
      </c>
      <c r="K18" t="s">
        <v>35</v>
      </c>
      <c r="L18" s="7">
        <v>437775</v>
      </c>
      <c r="M18" s="7">
        <v>24453.273999999998</v>
      </c>
      <c r="N18" s="1">
        <f>G18/L18*1000</f>
        <v>1.5852892467591799</v>
      </c>
      <c r="O18" s="1">
        <f>G18/M18*1000</f>
        <v>28.380657739327667</v>
      </c>
      <c r="P18" t="s">
        <v>78</v>
      </c>
    </row>
    <row r="19" spans="1:17" x14ac:dyDescent="0.25">
      <c r="A19" t="s">
        <v>15</v>
      </c>
      <c r="B19">
        <v>7012</v>
      </c>
      <c r="C19" s="2">
        <v>2455</v>
      </c>
      <c r="D19" t="s">
        <v>5</v>
      </c>
      <c r="E19" s="1">
        <v>4.9000000000000004</v>
      </c>
      <c r="F19" s="1">
        <v>-22.1</v>
      </c>
      <c r="G19" s="7">
        <v>4122</v>
      </c>
      <c r="H19" s="2">
        <f>G19*10*0.0706</f>
        <v>2910.1320000000001</v>
      </c>
      <c r="I19" s="7">
        <f>C19*100</f>
        <v>245500</v>
      </c>
      <c r="J19" s="2">
        <f>I19*0.0706</f>
        <v>17332.3</v>
      </c>
      <c r="K19" t="s">
        <v>34</v>
      </c>
      <c r="L19" s="7">
        <v>1488486</v>
      </c>
      <c r="M19" s="7">
        <v>-9120.6516000000011</v>
      </c>
      <c r="N19" s="1">
        <f>G19/L19*1000</f>
        <v>2.7692568153143529</v>
      </c>
      <c r="O19" s="1" t="s">
        <v>79</v>
      </c>
      <c r="P19" s="3" t="s">
        <v>53</v>
      </c>
    </row>
    <row r="20" spans="1:17" x14ac:dyDescent="0.25">
      <c r="A20" t="s">
        <v>4</v>
      </c>
      <c r="B20">
        <v>7733</v>
      </c>
      <c r="C20" s="2">
        <v>2412</v>
      </c>
      <c r="D20" t="s">
        <v>5</v>
      </c>
      <c r="E20" s="1">
        <v>10.8</v>
      </c>
      <c r="F20" s="1">
        <v>171</v>
      </c>
      <c r="G20" s="7">
        <v>3130</v>
      </c>
      <c r="H20" s="2">
        <f>G20*10*0.0706</f>
        <v>2209.7799999999997</v>
      </c>
      <c r="I20" s="7">
        <f>C20*100</f>
        <v>241200</v>
      </c>
      <c r="J20" s="2">
        <f>I20*0.0706</f>
        <v>17028.719999999998</v>
      </c>
      <c r="K20" t="s">
        <v>31</v>
      </c>
      <c r="L20" s="7">
        <v>730544</v>
      </c>
      <c r="M20" s="7">
        <v>80043.221999999994</v>
      </c>
      <c r="N20" s="1">
        <f>G20/L20*1000</f>
        <v>4.2844784160844522</v>
      </c>
      <c r="O20" s="1">
        <f>G20/M20*1000</f>
        <v>39.103873154931222</v>
      </c>
      <c r="P20" s="3" t="s">
        <v>54</v>
      </c>
    </row>
    <row r="21" spans="1:17" x14ac:dyDescent="0.25">
      <c r="A21" t="s">
        <v>8</v>
      </c>
      <c r="B21">
        <v>8136</v>
      </c>
      <c r="C21" s="2">
        <v>2410</v>
      </c>
      <c r="D21" t="s">
        <v>3</v>
      </c>
      <c r="E21" s="1">
        <v>71.400000000000006</v>
      </c>
      <c r="F21" s="1">
        <v>27.8</v>
      </c>
      <c r="G21" s="7">
        <v>214</v>
      </c>
      <c r="H21" s="2">
        <f>G21*10*0.0706</f>
        <v>151.084</v>
      </c>
      <c r="I21" s="7">
        <f>C21*100</f>
        <v>241000</v>
      </c>
      <c r="J21" s="2">
        <f>I21*0.0706</f>
        <v>17014.599999999999</v>
      </c>
      <c r="K21" t="s">
        <v>32</v>
      </c>
      <c r="L21" s="7">
        <v>41070</v>
      </c>
      <c r="M21" s="7">
        <v>-3506.2547999999992</v>
      </c>
      <c r="N21" s="1">
        <f>G21/L21*1000</f>
        <v>5.2106160214268318</v>
      </c>
      <c r="O21" s="1" t="s">
        <v>79</v>
      </c>
      <c r="P21" t="s">
        <v>78</v>
      </c>
    </row>
    <row r="22" spans="1:17" x14ac:dyDescent="0.25">
      <c r="A22" t="s">
        <v>28</v>
      </c>
      <c r="B22">
        <v>3659</v>
      </c>
      <c r="C22" s="2">
        <v>2237</v>
      </c>
      <c r="D22" t="s">
        <v>5</v>
      </c>
      <c r="E22" s="1">
        <v>-29.7</v>
      </c>
      <c r="F22" s="1">
        <v>197.5</v>
      </c>
      <c r="G22" s="7">
        <v>2000</v>
      </c>
      <c r="H22" s="2">
        <f>G22*10*0.0706</f>
        <v>1412</v>
      </c>
      <c r="I22" s="7">
        <f>C22*100</f>
        <v>223700</v>
      </c>
      <c r="J22" s="2">
        <f>I22*0.0706</f>
        <v>15793.22</v>
      </c>
      <c r="K22" t="s">
        <v>32</v>
      </c>
      <c r="L22" s="7">
        <v>293024</v>
      </c>
      <c r="M22" s="7">
        <v>60791.331999999988</v>
      </c>
      <c r="N22" s="1">
        <f>G22/L22*1000</f>
        <v>6.8253794910997057</v>
      </c>
      <c r="O22" s="1">
        <f>G22/M22*1000</f>
        <v>32.899427174913697</v>
      </c>
      <c r="P22" s="3" t="s">
        <v>55</v>
      </c>
    </row>
    <row r="23" spans="1:17" x14ac:dyDescent="0.25">
      <c r="A23" t="s">
        <v>26</v>
      </c>
      <c r="B23">
        <v>3765</v>
      </c>
      <c r="C23" s="2">
        <v>2232</v>
      </c>
      <c r="D23" t="s">
        <v>3</v>
      </c>
      <c r="E23" s="1">
        <v>-1.1000000000000001</v>
      </c>
      <c r="F23" s="1">
        <v>-9.6</v>
      </c>
      <c r="G23" s="7">
        <v>212</v>
      </c>
      <c r="H23" s="2">
        <f>G23*10*0.0706</f>
        <v>149.672</v>
      </c>
      <c r="I23" s="7">
        <f>C23*100</f>
        <v>223200</v>
      </c>
      <c r="J23" s="2">
        <f>I23*0.0706</f>
        <v>15757.919999999998</v>
      </c>
      <c r="K23" t="s">
        <v>38</v>
      </c>
      <c r="L23" s="7">
        <v>98844</v>
      </c>
      <c r="M23" s="7">
        <v>18517.624</v>
      </c>
      <c r="N23" s="1">
        <f>G23/L23*1000</f>
        <v>2.1447938165189591</v>
      </c>
      <c r="O23" s="1">
        <f>G23/M23*1000</f>
        <v>11.448553010904639</v>
      </c>
      <c r="P23" t="s">
        <v>78</v>
      </c>
    </row>
    <row r="24" spans="1:17" x14ac:dyDescent="0.25">
      <c r="A24" t="s">
        <v>25</v>
      </c>
      <c r="B24">
        <v>4751</v>
      </c>
      <c r="C24" s="2">
        <v>2179</v>
      </c>
      <c r="D24" t="s">
        <v>3</v>
      </c>
      <c r="E24" s="1">
        <v>17.8</v>
      </c>
      <c r="F24" s="1">
        <v>210.7</v>
      </c>
      <c r="G24" s="7">
        <v>1110</v>
      </c>
      <c r="H24" s="2">
        <f>G24*10*0.0706</f>
        <v>783.66</v>
      </c>
      <c r="I24" s="7">
        <f>C24*100</f>
        <v>217900</v>
      </c>
      <c r="J24" s="2">
        <f>I24*0.0706</f>
        <v>15383.74</v>
      </c>
      <c r="K24" t="s">
        <v>38</v>
      </c>
      <c r="L24" s="7">
        <v>478566</v>
      </c>
      <c r="M24" s="7">
        <v>9641.355599999999</v>
      </c>
      <c r="N24" s="1">
        <f>G24/L24*1000</f>
        <v>2.3194292950188689</v>
      </c>
      <c r="O24" s="1">
        <f>G24/M24*1000</f>
        <v>115.12903849330068</v>
      </c>
      <c r="P24" s="3" t="s">
        <v>56</v>
      </c>
    </row>
    <row r="25" spans="1:17" x14ac:dyDescent="0.25">
      <c r="A25" t="s">
        <v>12</v>
      </c>
      <c r="B25">
        <v>7532</v>
      </c>
      <c r="C25" s="2">
        <v>2113</v>
      </c>
      <c r="D25" t="s">
        <v>3</v>
      </c>
      <c r="E25" s="1">
        <v>-10.4</v>
      </c>
      <c r="F25" s="1">
        <v>134.80000000000001</v>
      </c>
      <c r="G25" s="7">
        <v>1340</v>
      </c>
      <c r="H25" s="2">
        <f>G25*10*0.0706</f>
        <v>946.04</v>
      </c>
      <c r="I25" s="7">
        <f>C25*100</f>
        <v>211300</v>
      </c>
      <c r="J25" s="2">
        <f>I25*0.0706</f>
        <v>14917.779999999999</v>
      </c>
      <c r="K25" t="s">
        <v>21</v>
      </c>
      <c r="L25" s="7">
        <v>1708635</v>
      </c>
      <c r="M25" s="7">
        <v>65807.286599999992</v>
      </c>
      <c r="N25" s="1">
        <f>G25/L25*1000</f>
        <v>0.78425175651909274</v>
      </c>
      <c r="O25" s="1">
        <f>G25/M25*1000</f>
        <v>20.362486728027474</v>
      </c>
      <c r="P25" s="3" t="s">
        <v>57</v>
      </c>
      <c r="Q25" t="s">
        <v>5</v>
      </c>
    </row>
    <row r="26" spans="1:17" x14ac:dyDescent="0.25">
      <c r="A26" t="s">
        <v>14</v>
      </c>
      <c r="B26">
        <v>6752</v>
      </c>
      <c r="C26" s="2">
        <v>1407</v>
      </c>
      <c r="D26" t="s">
        <v>5</v>
      </c>
      <c r="E26" s="1">
        <v>18</v>
      </c>
      <c r="F26" s="1">
        <v>38.700000000000003</v>
      </c>
      <c r="G26" s="7">
        <v>3450</v>
      </c>
      <c r="H26" s="2">
        <f>G26*10*0.0706</f>
        <v>2435.6999999999998</v>
      </c>
      <c r="I26" s="7">
        <f>C26*100</f>
        <v>140700</v>
      </c>
      <c r="J26" s="2">
        <f>I26*0.0706</f>
        <v>9933.42</v>
      </c>
      <c r="K26" t="s">
        <v>33</v>
      </c>
      <c r="L26" s="7">
        <v>6698794</v>
      </c>
      <c r="M26" s="7">
        <v>197715.32799999998</v>
      </c>
      <c r="N26" s="1">
        <f>G26/L26*1000</f>
        <v>0.51501807638807817</v>
      </c>
      <c r="O26" s="1">
        <f>G26/M26*1000</f>
        <v>17.449329978098614</v>
      </c>
      <c r="P26" s="3" t="s">
        <v>58</v>
      </c>
      <c r="Q26" t="s">
        <v>5</v>
      </c>
    </row>
    <row r="27" spans="1:17" x14ac:dyDescent="0.25">
      <c r="A27" t="s">
        <v>83</v>
      </c>
      <c r="B27">
        <v>4755</v>
      </c>
      <c r="C27" s="2">
        <v>1124</v>
      </c>
      <c r="D27" t="s">
        <v>5</v>
      </c>
      <c r="E27" s="1">
        <v>14.8</v>
      </c>
      <c r="F27" s="1">
        <v>-15.7</v>
      </c>
      <c r="G27" s="7">
        <v>1770</v>
      </c>
      <c r="H27" s="2">
        <f>G27*10*0.0706</f>
        <v>1249.6199999999999</v>
      </c>
      <c r="I27" s="7">
        <f>C27*100</f>
        <v>112400</v>
      </c>
      <c r="J27" s="2">
        <f>I27*0.0706</f>
        <v>7935.44</v>
      </c>
      <c r="K27" t="s">
        <v>35</v>
      </c>
      <c r="L27" s="7">
        <v>1455538</v>
      </c>
      <c r="M27" s="7">
        <v>-140947.14799999999</v>
      </c>
      <c r="N27" s="1">
        <f>G27/L27*1000</f>
        <v>1.2160452011558613</v>
      </c>
      <c r="O27" s="1" t="s">
        <v>79</v>
      </c>
      <c r="P27" s="3" t="s">
        <v>59</v>
      </c>
    </row>
    <row r="28" spans="1:17" x14ac:dyDescent="0.25">
      <c r="A28" s="6" t="s">
        <v>20</v>
      </c>
      <c r="B28">
        <v>4477</v>
      </c>
      <c r="C28" s="2">
        <v>1121</v>
      </c>
      <c r="D28" t="s">
        <v>3</v>
      </c>
      <c r="E28" s="1">
        <v>-48.1</v>
      </c>
      <c r="F28" s="1">
        <v>320.5</v>
      </c>
      <c r="G28" s="7">
        <v>124</v>
      </c>
      <c r="H28" s="2">
        <f>G28*10*0.0706</f>
        <v>87.543999999999997</v>
      </c>
      <c r="I28" s="7">
        <f>C28*100</f>
        <v>112100</v>
      </c>
      <c r="J28" s="2">
        <f>I28*0.0706</f>
        <v>7914.2599999999993</v>
      </c>
      <c r="K28" t="s">
        <v>37</v>
      </c>
      <c r="L28" s="7">
        <v>8288.1479999999992</v>
      </c>
      <c r="M28" s="7">
        <v>584.50100000000009</v>
      </c>
      <c r="N28" s="1">
        <f>G28/L28*1000</f>
        <v>14.961122798482847</v>
      </c>
      <c r="O28" s="1">
        <f>G28/M28*1000</f>
        <v>212.14677134855197</v>
      </c>
      <c r="P28" t="s">
        <v>78</v>
      </c>
    </row>
    <row r="29" spans="1:17" x14ac:dyDescent="0.25">
      <c r="A29" t="s">
        <v>77</v>
      </c>
      <c r="B29">
        <v>4689</v>
      </c>
      <c r="C29" s="2">
        <v>710</v>
      </c>
      <c r="D29" t="s">
        <v>5</v>
      </c>
      <c r="E29" s="1">
        <v>11.5</v>
      </c>
      <c r="F29" s="1">
        <v>72</v>
      </c>
      <c r="G29" s="7">
        <v>5440</v>
      </c>
      <c r="H29" s="2">
        <f>G29*10*0.0706</f>
        <v>3840.64</v>
      </c>
      <c r="I29" s="7">
        <f>C29*100</f>
        <v>71000</v>
      </c>
      <c r="J29" s="2">
        <f>I29*0.0706</f>
        <v>5012.5999999999995</v>
      </c>
      <c r="K29" t="s">
        <v>37</v>
      </c>
      <c r="L29" s="7">
        <v>1205846</v>
      </c>
      <c r="M29" s="7">
        <v>80922.915000000008</v>
      </c>
      <c r="N29" s="1">
        <f>G29/L29*1000</f>
        <v>4.5113555130588816</v>
      </c>
      <c r="O29" s="1">
        <f>G29/M29*1000</f>
        <v>67.224469113600264</v>
      </c>
      <c r="P29" s="3" t="s">
        <v>60</v>
      </c>
    </row>
  </sheetData>
  <autoFilter ref="A2:R2" xr:uid="{DAD827AA-786B-4B8C-86F2-6690E804537B}">
    <sortState xmlns:xlrd2="http://schemas.microsoft.com/office/spreadsheetml/2017/richdata2" ref="A3:R29">
      <sortCondition descending="1" ref="J2"/>
    </sortState>
  </autoFilter>
  <phoneticPr fontId="1" type="noConversion"/>
  <conditionalFormatting sqref="E3:E29">
    <cfRule type="colorScale" priority="1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E1:E1048576">
    <cfRule type="colorScale" priority="1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3:F29">
    <cfRule type="colorScale" priority="1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F1:F1048576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G3:G29">
    <cfRule type="colorScale" priority="1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G1:G1048576">
    <cfRule type="colorScale" priority="1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I3:I29">
    <cfRule type="colorScale" priority="1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I1:I1048576">
    <cfRule type="colorScale" priority="9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L3:L29">
    <cfRule type="colorScale" priority="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1:L1048576">
    <cfRule type="colorScale" priority="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M3:M29">
    <cfRule type="colorScale" priority="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1:M1048576">
    <cfRule type="colorScale" priority="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N3:N29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1:N1048576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O3:O29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O1:O1048576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2021-09-09T09:07:38Z</dcterms:created>
  <dcterms:modified xsi:type="dcterms:W3CDTF">2021-09-13T10:51:42Z</dcterms:modified>
</cp:coreProperties>
</file>