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E1569D0A-8D5C-4E8B-872E-263F6595C0D7}" xr6:coauthVersionLast="47" xr6:coauthVersionMax="47" xr10:uidLastSave="{00000000-0000-0000-0000-000000000000}"/>
  <bookViews>
    <workbookView xWindow="19080" yWindow="-120" windowWidth="19440" windowHeight="10590" activeTab="1" xr2:uid="{5CC4D18F-428C-497D-B06F-72D607481054}"/>
  </bookViews>
  <sheets>
    <sheet name="FAAMG" sheetId="3" r:id="rId1"/>
    <sheet name="FAAMG 個別" sheetId="1" r:id="rId2"/>
    <sheet name="NTSTP" sheetId="4" r:id="rId3"/>
    <sheet name="NTSTP 個別 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1" l="1"/>
  <c r="M64" i="1"/>
  <c r="M65" i="1"/>
  <c r="P60" i="1" l="1"/>
  <c r="P59" i="1"/>
  <c r="P58" i="1"/>
  <c r="P57" i="1"/>
  <c r="P56" i="1"/>
  <c r="P55" i="1"/>
  <c r="C71" i="1"/>
  <c r="E71" i="1"/>
  <c r="C72" i="1"/>
  <c r="E72" i="1"/>
  <c r="C73" i="1"/>
  <c r="E73" i="1"/>
  <c r="C74" i="1"/>
  <c r="E74" i="1"/>
  <c r="E70" i="1"/>
  <c r="C70" i="1"/>
  <c r="L61" i="1"/>
  <c r="M61" i="1"/>
  <c r="N61" i="1"/>
  <c r="O61" i="1"/>
  <c r="K61" i="1"/>
  <c r="I61" i="1"/>
  <c r="H61" i="1"/>
  <c r="G61" i="1"/>
  <c r="F61" i="1"/>
  <c r="E61" i="1"/>
  <c r="C61" i="1"/>
  <c r="B61" i="1"/>
  <c r="S3" i="5"/>
  <c r="R3" i="5"/>
  <c r="Q3" i="5"/>
  <c r="P3" i="5"/>
  <c r="D3" i="4" l="1"/>
  <c r="E3" i="4" s="1"/>
  <c r="O63" i="1"/>
  <c r="N63" i="1"/>
  <c r="L63" i="1"/>
  <c r="K63" i="1"/>
  <c r="L47" i="1"/>
  <c r="K47" i="1"/>
  <c r="J47" i="1"/>
  <c r="C146" i="5"/>
  <c r="D108" i="5"/>
  <c r="C74" i="5"/>
  <c r="C42" i="5"/>
  <c r="N3" i="5"/>
  <c r="M3" i="5"/>
  <c r="L3" i="5"/>
  <c r="K3" i="5"/>
  <c r="D3" i="5"/>
  <c r="C3" i="5"/>
  <c r="B57" i="4"/>
  <c r="B56" i="4"/>
  <c r="B55" i="4"/>
  <c r="B54" i="4"/>
  <c r="B53" i="4"/>
  <c r="B22" i="4"/>
  <c r="B21" i="4"/>
  <c r="B20" i="4"/>
  <c r="B19" i="4"/>
  <c r="B18" i="4"/>
  <c r="C18" i="4"/>
  <c r="C19" i="4"/>
  <c r="C20" i="4"/>
  <c r="C21" i="4"/>
  <c r="C22" i="4"/>
  <c r="C53" i="4"/>
  <c r="C54" i="4"/>
  <c r="C55" i="4"/>
  <c r="C56" i="4"/>
  <c r="C57" i="4"/>
  <c r="B71" i="3"/>
  <c r="B61" i="3"/>
  <c r="B60" i="3"/>
  <c r="B59" i="3"/>
  <c r="B58" i="3"/>
  <c r="B57" i="3"/>
  <c r="B54" i="3"/>
  <c r="B32" i="3"/>
  <c r="B23" i="3"/>
  <c r="B22" i="3"/>
  <c r="B21" i="3"/>
  <c r="B20" i="3"/>
  <c r="B19" i="3"/>
  <c r="B16" i="3"/>
  <c r="H75" i="5"/>
  <c r="S3" i="4"/>
  <c r="S4" i="4"/>
  <c r="S5" i="4"/>
  <c r="R5" i="4"/>
  <c r="R4" i="4"/>
  <c r="R3" i="4"/>
  <c r="L4" i="4"/>
  <c r="L5" i="4"/>
  <c r="L6" i="4"/>
  <c r="L7" i="4"/>
  <c r="L3" i="4"/>
  <c r="K4" i="4"/>
  <c r="K5" i="4"/>
  <c r="K6" i="4"/>
  <c r="K7" i="4"/>
  <c r="K3" i="4"/>
  <c r="F4" i="4"/>
  <c r="G4" i="4" s="1"/>
  <c r="F5" i="4"/>
  <c r="G5" i="4" s="1"/>
  <c r="F6" i="4"/>
  <c r="G6" i="4" s="1"/>
  <c r="F7" i="4"/>
  <c r="G7" i="4" s="1"/>
  <c r="F3" i="4"/>
  <c r="G3" i="4" s="1"/>
  <c r="D4" i="4"/>
  <c r="D5" i="4"/>
  <c r="D6" i="4"/>
  <c r="E6" i="4" s="1"/>
  <c r="D7" i="4"/>
  <c r="E7" i="4" s="1"/>
  <c r="C148" i="5"/>
  <c r="C149" i="5"/>
  <c r="C150" i="5"/>
  <c r="C151" i="5"/>
  <c r="C152" i="5"/>
  <c r="C153" i="5"/>
  <c r="C154" i="5"/>
  <c r="C155" i="5"/>
  <c r="C156" i="5"/>
  <c r="C157" i="5"/>
  <c r="C147" i="5"/>
  <c r="D110" i="5"/>
  <c r="D111" i="5"/>
  <c r="D112" i="5"/>
  <c r="D113" i="5"/>
  <c r="D114" i="5"/>
  <c r="D115" i="5"/>
  <c r="D116" i="5"/>
  <c r="D117" i="5"/>
  <c r="D109" i="5"/>
  <c r="K49" i="1"/>
  <c r="L49" i="1"/>
  <c r="K50" i="1"/>
  <c r="L50" i="1"/>
  <c r="K51" i="1"/>
  <c r="L51" i="1"/>
  <c r="K52" i="1"/>
  <c r="L52" i="1"/>
  <c r="L48" i="1"/>
  <c r="K48" i="1"/>
  <c r="F49" i="1"/>
  <c r="J49" i="1" s="1"/>
  <c r="F50" i="1"/>
  <c r="J50" i="1" s="1"/>
  <c r="F51" i="1"/>
  <c r="J51" i="1" s="1"/>
  <c r="F52" i="1"/>
  <c r="J52" i="1" s="1"/>
  <c r="F48" i="1"/>
  <c r="J48" i="1" s="1"/>
  <c r="K8" i="4" l="1"/>
  <c r="L8" i="4"/>
  <c r="K65" i="1"/>
  <c r="L65" i="1"/>
  <c r="N65" i="1"/>
  <c r="O65" i="1"/>
  <c r="K66" i="1"/>
  <c r="L66" i="1"/>
  <c r="M66" i="1"/>
  <c r="N66" i="1"/>
  <c r="O66" i="1"/>
  <c r="K67" i="1"/>
  <c r="L67" i="1"/>
  <c r="M67" i="1"/>
  <c r="N67" i="1"/>
  <c r="O67" i="1"/>
  <c r="L64" i="1"/>
  <c r="N64" i="1"/>
  <c r="O64" i="1"/>
  <c r="K64" i="1"/>
  <c r="E57" i="1" l="1"/>
  <c r="E58" i="1"/>
  <c r="E59" i="1"/>
  <c r="E60" i="1"/>
  <c r="E56" i="1"/>
  <c r="H4" i="3"/>
  <c r="H5" i="3"/>
  <c r="H6" i="3"/>
  <c r="H7" i="3"/>
  <c r="H3" i="3"/>
  <c r="F4" i="3"/>
  <c r="F5" i="3"/>
  <c r="F6" i="3"/>
  <c r="F7" i="3"/>
  <c r="F3" i="3"/>
  <c r="D4" i="3"/>
  <c r="D5" i="3"/>
  <c r="D6" i="3"/>
  <c r="D7" i="3"/>
  <c r="D3" i="3"/>
  <c r="T4" i="3"/>
  <c r="S4" i="3"/>
  <c r="T3" i="3"/>
  <c r="S3" i="3"/>
  <c r="T5" i="3"/>
  <c r="S5" i="3"/>
  <c r="S4" i="5" l="1"/>
  <c r="R4" i="5"/>
  <c r="Q4" i="5"/>
  <c r="P4" i="5"/>
  <c r="N4" i="5"/>
  <c r="M4" i="5"/>
  <c r="L4" i="5"/>
  <c r="K4" i="5"/>
  <c r="D4" i="5"/>
  <c r="D6" i="5"/>
  <c r="D7" i="5"/>
  <c r="D8" i="5"/>
  <c r="D9" i="5"/>
  <c r="D10" i="5"/>
  <c r="D11" i="5"/>
  <c r="D5" i="5"/>
  <c r="D57" i="4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76" i="5"/>
  <c r="C75" i="5"/>
  <c r="C43" i="5"/>
  <c r="K6" i="5"/>
  <c r="L6" i="5"/>
  <c r="M6" i="5"/>
  <c r="N6" i="5"/>
  <c r="K7" i="5"/>
  <c r="L7" i="5"/>
  <c r="M7" i="5"/>
  <c r="N7" i="5"/>
  <c r="K8" i="5"/>
  <c r="L8" i="5"/>
  <c r="M8" i="5"/>
  <c r="N8" i="5"/>
  <c r="K9" i="5"/>
  <c r="L9" i="5"/>
  <c r="M9" i="5"/>
  <c r="N9" i="5"/>
  <c r="K10" i="5"/>
  <c r="L10" i="5"/>
  <c r="M10" i="5"/>
  <c r="N10" i="5"/>
  <c r="K11" i="5"/>
  <c r="L11" i="5"/>
  <c r="M11" i="5"/>
  <c r="N11" i="5"/>
  <c r="K12" i="5"/>
  <c r="L12" i="5"/>
  <c r="M12" i="5"/>
  <c r="N12" i="5"/>
  <c r="K13" i="5"/>
  <c r="L13" i="5"/>
  <c r="M13" i="5"/>
  <c r="N13" i="5"/>
  <c r="K14" i="5"/>
  <c r="L14" i="5"/>
  <c r="M14" i="5"/>
  <c r="N14" i="5"/>
  <c r="L5" i="5"/>
  <c r="M5" i="5"/>
  <c r="N5" i="5"/>
  <c r="C4" i="5"/>
  <c r="C61" i="3"/>
  <c r="C60" i="3"/>
  <c r="C59" i="3"/>
  <c r="C58" i="3"/>
  <c r="C57" i="3"/>
  <c r="C54" i="3"/>
  <c r="C23" i="3"/>
  <c r="C22" i="3"/>
  <c r="C21" i="3"/>
  <c r="C20" i="3"/>
  <c r="C19" i="3"/>
  <c r="C16" i="3"/>
  <c r="M3" i="3"/>
  <c r="M4" i="3"/>
  <c r="M5" i="3"/>
  <c r="M6" i="3"/>
  <c r="M7" i="3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D21" i="4"/>
  <c r="D22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E22" i="4"/>
  <c r="E21" i="4"/>
  <c r="D58" i="3"/>
  <c r="D59" i="3"/>
  <c r="D60" i="3"/>
  <c r="D61" i="3"/>
  <c r="D57" i="3"/>
  <c r="D54" i="3"/>
  <c r="D16" i="3"/>
  <c r="D20" i="3"/>
  <c r="D21" i="3"/>
  <c r="D22" i="3"/>
  <c r="D23" i="3"/>
  <c r="D19" i="3"/>
  <c r="D55" i="4"/>
  <c r="D54" i="4"/>
  <c r="C76" i="5"/>
  <c r="D20" i="4"/>
  <c r="C44" i="5"/>
  <c r="D19" i="4"/>
  <c r="D53" i="4"/>
  <c r="D18" i="4"/>
  <c r="K5" i="5"/>
  <c r="P5" i="5"/>
  <c r="Q5" i="5"/>
  <c r="R5" i="5"/>
  <c r="S5" i="5"/>
  <c r="P6" i="5"/>
  <c r="Q6" i="5"/>
  <c r="R6" i="5"/>
  <c r="S6" i="5"/>
  <c r="P7" i="5"/>
  <c r="Q7" i="5"/>
  <c r="R7" i="5"/>
  <c r="S7" i="5"/>
  <c r="P8" i="5"/>
  <c r="Q8" i="5"/>
  <c r="R8" i="5"/>
  <c r="S8" i="5"/>
  <c r="P9" i="5"/>
  <c r="Q9" i="5"/>
  <c r="R9" i="5"/>
  <c r="S9" i="5"/>
  <c r="P10" i="5"/>
  <c r="Q10" i="5"/>
  <c r="R10" i="5"/>
  <c r="S10" i="5"/>
  <c r="P11" i="5"/>
  <c r="Q11" i="5"/>
  <c r="R11" i="5"/>
  <c r="S11" i="5"/>
  <c r="P12" i="5"/>
  <c r="Q12" i="5"/>
  <c r="R12" i="5"/>
  <c r="S12" i="5"/>
  <c r="P13" i="5"/>
  <c r="Q13" i="5"/>
  <c r="R13" i="5"/>
  <c r="S13" i="5"/>
  <c r="C5" i="5"/>
  <c r="M8" i="3" l="1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77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46" i="5"/>
  <c r="C47" i="5"/>
  <c r="C48" i="5"/>
  <c r="C49" i="5"/>
  <c r="C50" i="5"/>
  <c r="C45" i="5"/>
  <c r="C7" i="5" l="1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6" i="5"/>
  <c r="V54" i="4"/>
  <c r="O54" i="4"/>
  <c r="N54" i="4"/>
  <c r="K54" i="4"/>
  <c r="F54" i="4"/>
  <c r="M20" i="4"/>
  <c r="U20" i="4"/>
  <c r="AC20" i="4"/>
  <c r="AG20" i="4"/>
  <c r="M54" i="4"/>
  <c r="U54" i="4"/>
  <c r="E54" i="4"/>
  <c r="I19" i="4"/>
  <c r="Q19" i="4"/>
  <c r="Y19" i="4"/>
  <c r="AG19" i="4"/>
  <c r="AI19" i="4"/>
  <c r="AO19" i="4"/>
  <c r="AQ19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R54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AV20" i="4"/>
  <c r="AU20" i="4"/>
  <c r="AT20" i="4"/>
  <c r="AS20" i="4"/>
  <c r="AR20" i="4"/>
  <c r="AQ20" i="4"/>
  <c r="AP20" i="4"/>
  <c r="AO20" i="4"/>
  <c r="AN20" i="4"/>
  <c r="AM20" i="4"/>
  <c r="AL20" i="4"/>
  <c r="AJ20" i="4"/>
  <c r="AI20" i="4"/>
  <c r="AH20" i="4"/>
  <c r="AF20" i="4"/>
  <c r="AE20" i="4"/>
  <c r="AD20" i="4"/>
  <c r="AB20" i="4"/>
  <c r="AA20" i="4"/>
  <c r="Z20" i="4"/>
  <c r="X20" i="4"/>
  <c r="W20" i="4"/>
  <c r="V20" i="4"/>
  <c r="T20" i="4"/>
  <c r="S20" i="4"/>
  <c r="R20" i="4"/>
  <c r="P20" i="4"/>
  <c r="O20" i="4"/>
  <c r="N20" i="4"/>
  <c r="L20" i="4"/>
  <c r="K20" i="4"/>
  <c r="J20" i="4"/>
  <c r="H20" i="4"/>
  <c r="G20" i="4"/>
  <c r="F20" i="4"/>
  <c r="E20" i="4"/>
  <c r="AT19" i="4"/>
  <c r="AR19" i="4"/>
  <c r="AP19" i="4"/>
  <c r="AL19" i="4"/>
  <c r="AJ19" i="4"/>
  <c r="AH19" i="4"/>
  <c r="AD19" i="4"/>
  <c r="AB19" i="4"/>
  <c r="AA19" i="4"/>
  <c r="Z19" i="4"/>
  <c r="X19" i="4"/>
  <c r="W19" i="4"/>
  <c r="V19" i="4"/>
  <c r="T19" i="4"/>
  <c r="S19" i="4"/>
  <c r="R19" i="4"/>
  <c r="P19" i="4"/>
  <c r="O19" i="4"/>
  <c r="N19" i="4"/>
  <c r="L19" i="4"/>
  <c r="K19" i="4"/>
  <c r="J19" i="4"/>
  <c r="H19" i="4"/>
  <c r="G19" i="4"/>
  <c r="F19" i="4"/>
  <c r="E19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E4" i="3"/>
  <c r="E5" i="3"/>
  <c r="E6" i="3"/>
  <c r="E7" i="3"/>
  <c r="E3" i="3"/>
  <c r="G4" i="3"/>
  <c r="G5" i="3"/>
  <c r="G6" i="3"/>
  <c r="G7" i="3"/>
  <c r="G3" i="3"/>
  <c r="AT19" i="3"/>
  <c r="AU19" i="3"/>
  <c r="AV19" i="3"/>
  <c r="AT20" i="3"/>
  <c r="AU20" i="3"/>
  <c r="AV20" i="3"/>
  <c r="AT21" i="3"/>
  <c r="AU21" i="3"/>
  <c r="AV21" i="3"/>
  <c r="AT22" i="3"/>
  <c r="AU22" i="3"/>
  <c r="AV22" i="3"/>
  <c r="AT23" i="3"/>
  <c r="AU23" i="3"/>
  <c r="AV23" i="3"/>
  <c r="AR19" i="3"/>
  <c r="AS19" i="3"/>
  <c r="AR20" i="3"/>
  <c r="AS20" i="3"/>
  <c r="AR21" i="3"/>
  <c r="AS21" i="3"/>
  <c r="AR22" i="3"/>
  <c r="AS22" i="3"/>
  <c r="AR23" i="3"/>
  <c r="AS23" i="3"/>
  <c r="AJ19" i="3"/>
  <c r="AK19" i="3"/>
  <c r="AL19" i="3"/>
  <c r="AM19" i="3"/>
  <c r="AN19" i="3"/>
  <c r="AO19" i="3"/>
  <c r="AP19" i="3"/>
  <c r="AQ19" i="3"/>
  <c r="AJ20" i="3"/>
  <c r="AK20" i="3"/>
  <c r="AL20" i="3"/>
  <c r="AM20" i="3"/>
  <c r="AN20" i="3"/>
  <c r="AO20" i="3"/>
  <c r="AP20" i="3"/>
  <c r="AQ20" i="3"/>
  <c r="AJ21" i="3"/>
  <c r="AK21" i="3"/>
  <c r="AL21" i="3"/>
  <c r="AM21" i="3"/>
  <c r="AN21" i="3"/>
  <c r="AO21" i="3"/>
  <c r="AP21" i="3"/>
  <c r="AQ21" i="3"/>
  <c r="AJ22" i="3"/>
  <c r="AK22" i="3"/>
  <c r="AL22" i="3"/>
  <c r="AM22" i="3"/>
  <c r="AN22" i="3"/>
  <c r="AO22" i="3"/>
  <c r="AP22" i="3"/>
  <c r="AQ22" i="3"/>
  <c r="AJ23" i="3"/>
  <c r="AK23" i="3"/>
  <c r="AL23" i="3"/>
  <c r="AM23" i="3"/>
  <c r="AN23" i="3"/>
  <c r="AO23" i="3"/>
  <c r="AP23" i="3"/>
  <c r="AQ23" i="3"/>
  <c r="AG19" i="3"/>
  <c r="AH19" i="3"/>
  <c r="AI19" i="3"/>
  <c r="AG20" i="3"/>
  <c r="AH20" i="3"/>
  <c r="AI20" i="3"/>
  <c r="AG21" i="3"/>
  <c r="AH21" i="3"/>
  <c r="AI21" i="3"/>
  <c r="AG22" i="3"/>
  <c r="AH22" i="3"/>
  <c r="AI22" i="3"/>
  <c r="AG23" i="3"/>
  <c r="AH23" i="3"/>
  <c r="AI23" i="3"/>
  <c r="V19" i="3"/>
  <c r="W19" i="3"/>
  <c r="X19" i="3"/>
  <c r="Y19" i="3"/>
  <c r="Z19" i="3"/>
  <c r="AA19" i="3"/>
  <c r="AB19" i="3"/>
  <c r="AC19" i="3"/>
  <c r="AD19" i="3"/>
  <c r="AE19" i="3"/>
  <c r="AF19" i="3"/>
  <c r="V20" i="3"/>
  <c r="W20" i="3"/>
  <c r="X20" i="3"/>
  <c r="Y20" i="3"/>
  <c r="Z20" i="3"/>
  <c r="AA20" i="3"/>
  <c r="AB20" i="3"/>
  <c r="AC20" i="3"/>
  <c r="AD20" i="3"/>
  <c r="AE20" i="3"/>
  <c r="AF20" i="3"/>
  <c r="V21" i="3"/>
  <c r="W21" i="3"/>
  <c r="X21" i="3"/>
  <c r="Y21" i="3"/>
  <c r="Z21" i="3"/>
  <c r="AA21" i="3"/>
  <c r="AB21" i="3"/>
  <c r="AC21" i="3"/>
  <c r="AD21" i="3"/>
  <c r="AE21" i="3"/>
  <c r="AF21" i="3"/>
  <c r="V22" i="3"/>
  <c r="W22" i="3"/>
  <c r="X22" i="3"/>
  <c r="Y22" i="3"/>
  <c r="Z22" i="3"/>
  <c r="AA22" i="3"/>
  <c r="AB22" i="3"/>
  <c r="AC22" i="3"/>
  <c r="AD22" i="3"/>
  <c r="AE22" i="3"/>
  <c r="AF22" i="3"/>
  <c r="V23" i="3"/>
  <c r="W23" i="3"/>
  <c r="X23" i="3"/>
  <c r="Y23" i="3"/>
  <c r="Z23" i="3"/>
  <c r="AA23" i="3"/>
  <c r="AB23" i="3"/>
  <c r="AC23" i="3"/>
  <c r="AD23" i="3"/>
  <c r="AE23" i="3"/>
  <c r="AF23" i="3"/>
  <c r="O19" i="3"/>
  <c r="P19" i="3"/>
  <c r="Q19" i="3"/>
  <c r="R19" i="3"/>
  <c r="S19" i="3"/>
  <c r="T19" i="3"/>
  <c r="U19" i="3"/>
  <c r="O20" i="3"/>
  <c r="P20" i="3"/>
  <c r="Q20" i="3"/>
  <c r="R20" i="3"/>
  <c r="S20" i="3"/>
  <c r="T20" i="3"/>
  <c r="U20" i="3"/>
  <c r="O21" i="3"/>
  <c r="P21" i="3"/>
  <c r="Q21" i="3"/>
  <c r="R21" i="3"/>
  <c r="S21" i="3"/>
  <c r="T21" i="3"/>
  <c r="U21" i="3"/>
  <c r="O22" i="3"/>
  <c r="P22" i="3"/>
  <c r="Q22" i="3"/>
  <c r="R22" i="3"/>
  <c r="S22" i="3"/>
  <c r="T22" i="3"/>
  <c r="U22" i="3"/>
  <c r="O23" i="3"/>
  <c r="P23" i="3"/>
  <c r="Q23" i="3"/>
  <c r="R23" i="3"/>
  <c r="S23" i="3"/>
  <c r="T23" i="3"/>
  <c r="U23" i="3"/>
  <c r="U57" i="3"/>
  <c r="V57" i="3"/>
  <c r="U58" i="3"/>
  <c r="V58" i="3"/>
  <c r="U59" i="3"/>
  <c r="V59" i="3"/>
  <c r="U60" i="3"/>
  <c r="V60" i="3"/>
  <c r="U61" i="3"/>
  <c r="V61" i="3"/>
  <c r="O57" i="3"/>
  <c r="P57" i="3"/>
  <c r="Q57" i="3"/>
  <c r="R57" i="3"/>
  <c r="S57" i="3"/>
  <c r="T57" i="3"/>
  <c r="O58" i="3"/>
  <c r="P58" i="3"/>
  <c r="Q58" i="3"/>
  <c r="R58" i="3"/>
  <c r="S58" i="3"/>
  <c r="T58" i="3"/>
  <c r="O59" i="3"/>
  <c r="P59" i="3"/>
  <c r="Q59" i="3"/>
  <c r="R59" i="3"/>
  <c r="S59" i="3"/>
  <c r="T59" i="3"/>
  <c r="O60" i="3"/>
  <c r="P60" i="3"/>
  <c r="Q60" i="3"/>
  <c r="R60" i="3"/>
  <c r="S60" i="3"/>
  <c r="T60" i="3"/>
  <c r="O61" i="3"/>
  <c r="P61" i="3"/>
  <c r="Q61" i="3"/>
  <c r="R61" i="3"/>
  <c r="S61" i="3"/>
  <c r="T61" i="3"/>
  <c r="N61" i="3"/>
  <c r="M61" i="3"/>
  <c r="L61" i="3"/>
  <c r="K61" i="3"/>
  <c r="J61" i="3"/>
  <c r="I61" i="3"/>
  <c r="H61" i="3"/>
  <c r="G61" i="3"/>
  <c r="F61" i="3"/>
  <c r="E61" i="3"/>
  <c r="N60" i="3"/>
  <c r="M60" i="3"/>
  <c r="L60" i="3"/>
  <c r="K60" i="3"/>
  <c r="J60" i="3"/>
  <c r="I60" i="3"/>
  <c r="H60" i="3"/>
  <c r="G60" i="3"/>
  <c r="F60" i="3"/>
  <c r="E60" i="3"/>
  <c r="N59" i="3"/>
  <c r="M59" i="3"/>
  <c r="L59" i="3"/>
  <c r="K59" i="3"/>
  <c r="J59" i="3"/>
  <c r="I59" i="3"/>
  <c r="H59" i="3"/>
  <c r="G59" i="3"/>
  <c r="F59" i="3"/>
  <c r="E59" i="3"/>
  <c r="N58" i="3"/>
  <c r="M58" i="3"/>
  <c r="L58" i="3"/>
  <c r="K58" i="3"/>
  <c r="J58" i="3"/>
  <c r="I58" i="3"/>
  <c r="H58" i="3"/>
  <c r="G58" i="3"/>
  <c r="F58" i="3"/>
  <c r="E58" i="3"/>
  <c r="N57" i="3"/>
  <c r="M57" i="3"/>
  <c r="L57" i="3"/>
  <c r="K57" i="3"/>
  <c r="J57" i="3"/>
  <c r="I57" i="3"/>
  <c r="H57" i="3"/>
  <c r="G57" i="3"/>
  <c r="F57" i="3"/>
  <c r="E57" i="3"/>
  <c r="E20" i="3"/>
  <c r="F20" i="3"/>
  <c r="G20" i="3"/>
  <c r="H20" i="3"/>
  <c r="I20" i="3"/>
  <c r="J20" i="3"/>
  <c r="K20" i="3"/>
  <c r="L20" i="3"/>
  <c r="M20" i="3"/>
  <c r="N20" i="3"/>
  <c r="E21" i="3"/>
  <c r="F21" i="3"/>
  <c r="G21" i="3"/>
  <c r="H21" i="3"/>
  <c r="I21" i="3"/>
  <c r="J21" i="3"/>
  <c r="K21" i="3"/>
  <c r="L21" i="3"/>
  <c r="M21" i="3"/>
  <c r="N21" i="3"/>
  <c r="E22" i="3"/>
  <c r="F22" i="3"/>
  <c r="G22" i="3"/>
  <c r="H22" i="3"/>
  <c r="I22" i="3"/>
  <c r="J22" i="3"/>
  <c r="K22" i="3"/>
  <c r="L22" i="3"/>
  <c r="M22" i="3"/>
  <c r="N22" i="3"/>
  <c r="E23" i="3"/>
  <c r="F23" i="3"/>
  <c r="G23" i="3"/>
  <c r="H23" i="3"/>
  <c r="I23" i="3"/>
  <c r="J23" i="3"/>
  <c r="K23" i="3"/>
  <c r="L23" i="3"/>
  <c r="M23" i="3"/>
  <c r="N23" i="3"/>
  <c r="F19" i="3"/>
  <c r="G19" i="3"/>
  <c r="H19" i="3"/>
  <c r="I19" i="3"/>
  <c r="J19" i="3"/>
  <c r="K19" i="3"/>
  <c r="L19" i="3"/>
  <c r="M19" i="3"/>
  <c r="N19" i="3"/>
  <c r="E19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F54" i="3"/>
  <c r="B62" i="3" s="1"/>
  <c r="G54" i="3"/>
  <c r="C62" i="3" s="1"/>
  <c r="H54" i="3"/>
  <c r="D62" i="3" s="1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C71" i="3"/>
  <c r="E54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C32" i="3"/>
  <c r="F16" i="3"/>
  <c r="B24" i="3" s="1"/>
  <c r="G16" i="3"/>
  <c r="C24" i="3" s="1"/>
  <c r="H16" i="3"/>
  <c r="D24" i="3" s="1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T24" i="3" s="1"/>
  <c r="AU16" i="3"/>
  <c r="AU24" i="3" s="1"/>
  <c r="AV16" i="3"/>
  <c r="AV24" i="3" s="1"/>
  <c r="AW16" i="3"/>
  <c r="E16" i="3"/>
  <c r="C8" i="3"/>
  <c r="L7" i="3"/>
  <c r="L6" i="3"/>
  <c r="L5" i="3"/>
  <c r="L4" i="3"/>
  <c r="L3" i="3"/>
  <c r="D8" i="3" l="1"/>
  <c r="E8" i="3" s="1"/>
  <c r="E24" i="3"/>
  <c r="S62" i="3"/>
  <c r="R24" i="3"/>
  <c r="Z24" i="3"/>
  <c r="P24" i="3"/>
  <c r="AM24" i="3"/>
  <c r="AE24" i="3"/>
  <c r="W24" i="3"/>
  <c r="O24" i="3"/>
  <c r="E62" i="3"/>
  <c r="G54" i="4"/>
  <c r="S54" i="4"/>
  <c r="J54" i="4"/>
  <c r="Y20" i="4"/>
  <c r="Q20" i="4"/>
  <c r="I20" i="4"/>
  <c r="AK20" i="4"/>
  <c r="Q54" i="4"/>
  <c r="T54" i="4"/>
  <c r="P54" i="4"/>
  <c r="H54" i="4"/>
  <c r="I54" i="4"/>
  <c r="L54" i="4"/>
  <c r="AV19" i="4"/>
  <c r="AN19" i="4"/>
  <c r="AF19" i="4"/>
  <c r="AE19" i="4"/>
  <c r="M19" i="4"/>
  <c r="U19" i="4"/>
  <c r="AC19" i="4"/>
  <c r="AK19" i="4"/>
  <c r="AS19" i="4"/>
  <c r="AM19" i="4"/>
  <c r="AU19" i="4"/>
  <c r="U24" i="3"/>
  <c r="AS24" i="3"/>
  <c r="AK24" i="3"/>
  <c r="AC24" i="3"/>
  <c r="AR24" i="3"/>
  <c r="AJ24" i="3"/>
  <c r="AB24" i="3"/>
  <c r="T24" i="3"/>
  <c r="T62" i="3"/>
  <c r="L62" i="3"/>
  <c r="AA24" i="3"/>
  <c r="M62" i="3"/>
  <c r="V62" i="3"/>
  <c r="AO24" i="3"/>
  <c r="AG24" i="3"/>
  <c r="Y24" i="3"/>
  <c r="Q24" i="3"/>
  <c r="AN24" i="3"/>
  <c r="AF24" i="3"/>
  <c r="X24" i="3"/>
  <c r="AL24" i="3"/>
  <c r="AD24" i="3"/>
  <c r="V24" i="3"/>
  <c r="N24" i="3"/>
  <c r="F24" i="3"/>
  <c r="AQ24" i="3"/>
  <c r="AI24" i="3"/>
  <c r="S24" i="3"/>
  <c r="AH24" i="3"/>
  <c r="F8" i="3"/>
  <c r="G8" i="3" s="1"/>
  <c r="M24" i="3"/>
  <c r="U62" i="3"/>
  <c r="AP24" i="3"/>
  <c r="K62" i="3"/>
  <c r="N62" i="3"/>
  <c r="F62" i="3"/>
  <c r="I62" i="3"/>
  <c r="P62" i="3"/>
  <c r="H62" i="3"/>
  <c r="R62" i="3"/>
  <c r="O62" i="3"/>
  <c r="G62" i="3"/>
  <c r="J62" i="3"/>
  <c r="Q62" i="3"/>
  <c r="L24" i="3"/>
  <c r="K24" i="3"/>
  <c r="J24" i="3"/>
  <c r="I24" i="3"/>
  <c r="H24" i="3"/>
  <c r="G24" i="3"/>
  <c r="L8" i="3"/>
</calcChain>
</file>

<file path=xl/sharedStrings.xml><?xml version="1.0" encoding="utf-8"?>
<sst xmlns="http://schemas.openxmlformats.org/spreadsheetml/2006/main" count="1316" uniqueCount="169">
  <si>
    <t>Facebook</t>
  </si>
  <si>
    <t>Amazon</t>
  </si>
  <si>
    <t>Google</t>
  </si>
  <si>
    <t>每日活躍用家 (DAU) (億)</t>
  </si>
  <si>
    <t>毛利率(%)</t>
  </si>
  <si>
    <t>3Q20</t>
    <phoneticPr fontId="2" type="noConversion"/>
  </si>
  <si>
    <t xml:space="preserve">4Q20 </t>
    <phoneticPr fontId="2" type="noConversion"/>
  </si>
  <si>
    <t>4Q20</t>
    <phoneticPr fontId="2" type="noConversion"/>
  </si>
  <si>
    <t>Apple</t>
    <phoneticPr fontId="2" type="noConversion"/>
  </si>
  <si>
    <t>1Q21</t>
    <phoneticPr fontId="2" type="noConversion"/>
  </si>
  <si>
    <t>Microsoft</t>
    <phoneticPr fontId="2" type="noConversion"/>
  </si>
  <si>
    <t>Amazon</t>
    <phoneticPr fontId="2" type="noConversion"/>
  </si>
  <si>
    <t>Azure 收入增長 (%)</t>
    <phoneticPr fontId="2" type="noConversion"/>
  </si>
  <si>
    <t>Facebook</t>
    <phoneticPr fontId="2" type="noConversion"/>
  </si>
  <si>
    <t>股價</t>
    <phoneticPr fontId="2" type="noConversion"/>
  </si>
  <si>
    <t>市值</t>
    <phoneticPr fontId="2" type="noConversion"/>
  </si>
  <si>
    <t>億</t>
    <phoneticPr fontId="2" type="noConversion"/>
  </si>
  <si>
    <t>Google</t>
    <phoneticPr fontId="2" type="noConversion"/>
  </si>
  <si>
    <t>2Q20</t>
    <phoneticPr fontId="2" type="noConversion"/>
  </si>
  <si>
    <t>1Q20</t>
    <phoneticPr fontId="2" type="noConversion"/>
  </si>
  <si>
    <t>4Q19</t>
    <phoneticPr fontId="2" type="noConversion"/>
  </si>
  <si>
    <t>3Q19</t>
    <phoneticPr fontId="2" type="noConversion"/>
  </si>
  <si>
    <t>2Q19</t>
    <phoneticPr fontId="2" type="noConversion"/>
  </si>
  <si>
    <t>1Q19</t>
    <phoneticPr fontId="2" type="noConversion"/>
  </si>
  <si>
    <t>4Q18</t>
    <phoneticPr fontId="2" type="noConversion"/>
  </si>
  <si>
    <t>3Q18</t>
    <phoneticPr fontId="2" type="noConversion"/>
  </si>
  <si>
    <t>2Q18</t>
    <phoneticPr fontId="2" type="noConversion"/>
  </si>
  <si>
    <t>1Q18</t>
    <phoneticPr fontId="2" type="noConversion"/>
  </si>
  <si>
    <t>4Q17</t>
    <phoneticPr fontId="2" type="noConversion"/>
  </si>
  <si>
    <t>3Q17</t>
    <phoneticPr fontId="2" type="noConversion"/>
  </si>
  <si>
    <t>2Q17</t>
    <phoneticPr fontId="2" type="noConversion"/>
  </si>
  <si>
    <t>1Q17</t>
    <phoneticPr fontId="2" type="noConversion"/>
  </si>
  <si>
    <t>4Q16</t>
    <phoneticPr fontId="2" type="noConversion"/>
  </si>
  <si>
    <t>3Q16</t>
    <phoneticPr fontId="2" type="noConversion"/>
  </si>
  <si>
    <t>2Q16</t>
    <phoneticPr fontId="2" type="noConversion"/>
  </si>
  <si>
    <t>1Q16</t>
    <phoneticPr fontId="2" type="noConversion"/>
  </si>
  <si>
    <t>4Q15</t>
    <phoneticPr fontId="2" type="noConversion"/>
  </si>
  <si>
    <t>3Q15</t>
    <phoneticPr fontId="2" type="noConversion"/>
  </si>
  <si>
    <t>2Q15</t>
    <phoneticPr fontId="2" type="noConversion"/>
  </si>
  <si>
    <t>1Q15</t>
    <phoneticPr fontId="2" type="noConversion"/>
  </si>
  <si>
    <t>4Q14</t>
    <phoneticPr fontId="2" type="noConversion"/>
  </si>
  <si>
    <t>3Q14</t>
    <phoneticPr fontId="2" type="noConversion"/>
  </si>
  <si>
    <t>2Q14</t>
    <phoneticPr fontId="2" type="noConversion"/>
  </si>
  <si>
    <t>1Q14</t>
    <phoneticPr fontId="2" type="noConversion"/>
  </si>
  <si>
    <t>4Q13</t>
    <phoneticPr fontId="2" type="noConversion"/>
  </si>
  <si>
    <t>3Q13</t>
    <phoneticPr fontId="2" type="noConversion"/>
  </si>
  <si>
    <t>2Q13</t>
    <phoneticPr fontId="2" type="noConversion"/>
  </si>
  <si>
    <t>1Q13</t>
    <phoneticPr fontId="2" type="noConversion"/>
  </si>
  <si>
    <t>4Q12</t>
    <phoneticPr fontId="2" type="noConversion"/>
  </si>
  <si>
    <t>3Q12</t>
    <phoneticPr fontId="2" type="noConversion"/>
  </si>
  <si>
    <t>2Q12</t>
    <phoneticPr fontId="2" type="noConversion"/>
  </si>
  <si>
    <t>1Q12</t>
    <phoneticPr fontId="2" type="noConversion"/>
  </si>
  <si>
    <t>4Q11</t>
    <phoneticPr fontId="2" type="noConversion"/>
  </si>
  <si>
    <t>3Q11</t>
    <phoneticPr fontId="2" type="noConversion"/>
  </si>
  <si>
    <t>2Q11</t>
    <phoneticPr fontId="2" type="noConversion"/>
  </si>
  <si>
    <t>1Q11</t>
    <phoneticPr fontId="2" type="noConversion"/>
  </si>
  <si>
    <t>4Q10</t>
    <phoneticPr fontId="2" type="noConversion"/>
  </si>
  <si>
    <t>3Q10</t>
    <phoneticPr fontId="2" type="noConversion"/>
  </si>
  <si>
    <t>2Q10</t>
    <phoneticPr fontId="2" type="noConversion"/>
  </si>
  <si>
    <t>1Q10</t>
    <phoneticPr fontId="2" type="noConversion"/>
  </si>
  <si>
    <t>季度收入（億）</t>
    <phoneticPr fontId="2" type="noConversion"/>
  </si>
  <si>
    <t>季度每股盈利</t>
    <phoneticPr fontId="2" type="noConversion"/>
  </si>
  <si>
    <t>年度收入（億）</t>
    <phoneticPr fontId="2" type="noConversion"/>
  </si>
  <si>
    <t>季度純利（億）</t>
    <phoneticPr fontId="2" type="noConversion"/>
  </si>
  <si>
    <t>年度純利（億）</t>
    <phoneticPr fontId="2" type="noConversion"/>
  </si>
  <si>
    <t>年度每股盈利</t>
    <phoneticPr fontId="2" type="noConversion"/>
  </si>
  <si>
    <t>季度股數（億）</t>
    <phoneticPr fontId="2" type="noConversion"/>
  </si>
  <si>
    <t>年度股數（億）</t>
    <phoneticPr fontId="2" type="noConversion"/>
  </si>
  <si>
    <t>4Q09</t>
    <phoneticPr fontId="2" type="noConversion"/>
  </si>
  <si>
    <t>3Q09</t>
    <phoneticPr fontId="2" type="noConversion"/>
  </si>
  <si>
    <t>2Q09</t>
    <phoneticPr fontId="2" type="noConversion"/>
  </si>
  <si>
    <t>1Q09</t>
    <phoneticPr fontId="2" type="noConversion"/>
  </si>
  <si>
    <t>4Q08</t>
    <phoneticPr fontId="2" type="noConversion"/>
  </si>
  <si>
    <t>3Q08</t>
    <phoneticPr fontId="2" type="noConversion"/>
  </si>
  <si>
    <t>2Q08</t>
    <phoneticPr fontId="2" type="noConversion"/>
  </si>
  <si>
    <t>1Q08</t>
    <phoneticPr fontId="2" type="noConversion"/>
  </si>
  <si>
    <t>4Q07</t>
    <phoneticPr fontId="2" type="noConversion"/>
  </si>
  <si>
    <t>3Q07</t>
    <phoneticPr fontId="2" type="noConversion"/>
  </si>
  <si>
    <t>2Q07</t>
    <phoneticPr fontId="2" type="noConversion"/>
  </si>
  <si>
    <t>1Q07</t>
    <phoneticPr fontId="2" type="noConversion"/>
  </si>
  <si>
    <t>4Q06</t>
    <phoneticPr fontId="2" type="noConversion"/>
  </si>
  <si>
    <t>3Q06</t>
    <phoneticPr fontId="2" type="noConversion"/>
  </si>
  <si>
    <t>2Q06</t>
    <phoneticPr fontId="2" type="noConversion"/>
  </si>
  <si>
    <t>1Q06</t>
    <phoneticPr fontId="2" type="noConversion"/>
  </si>
  <si>
    <t>4Q05</t>
    <phoneticPr fontId="2" type="noConversion"/>
  </si>
  <si>
    <t>3Q05</t>
    <phoneticPr fontId="2" type="noConversion"/>
  </si>
  <si>
    <t>2Q05</t>
    <phoneticPr fontId="2" type="noConversion"/>
  </si>
  <si>
    <t>1Q05</t>
    <phoneticPr fontId="2" type="noConversion"/>
  </si>
  <si>
    <t>Total</t>
    <phoneticPr fontId="2" type="noConversion"/>
  </si>
  <si>
    <t>每戶平均收入 (ARPU)</t>
    <phoneticPr fontId="2" type="noConversion"/>
  </si>
  <si>
    <t>廣告收入</t>
    <phoneticPr fontId="2" type="noConversion"/>
  </si>
  <si>
    <t>YoY (%)</t>
    <phoneticPr fontId="2" type="noConversion"/>
  </si>
  <si>
    <t>T12 收入</t>
    <phoneticPr fontId="2" type="noConversion"/>
  </si>
  <si>
    <t>T12 盈利</t>
    <phoneticPr fontId="2" type="noConversion"/>
  </si>
  <si>
    <t>PE</t>
    <phoneticPr fontId="2" type="noConversion"/>
  </si>
  <si>
    <t>PS</t>
    <phoneticPr fontId="2" type="noConversion"/>
  </si>
  <si>
    <t>NetFlix</t>
    <phoneticPr fontId="2" type="noConversion"/>
  </si>
  <si>
    <t>Twitter</t>
    <phoneticPr fontId="2" type="noConversion"/>
  </si>
  <si>
    <t>Snapchat</t>
    <phoneticPr fontId="2" type="noConversion"/>
  </si>
  <si>
    <t>Snap</t>
    <phoneticPr fontId="2" type="noConversion"/>
  </si>
  <si>
    <t>其他地區</t>
    <phoneticPr fontId="2" type="noConversion"/>
  </si>
  <si>
    <t>歐洲</t>
    <phoneticPr fontId="2" type="noConversion"/>
  </si>
  <si>
    <t>北美</t>
    <phoneticPr fontId="2" type="noConversion"/>
  </si>
  <si>
    <t xml:space="preserve">Twitter </t>
    <phoneticPr fontId="2" type="noConversion"/>
  </si>
  <si>
    <t>訂戶（百萬）</t>
    <phoneticPr fontId="2" type="noConversion"/>
  </si>
  <si>
    <t>按季增長（百萬)</t>
    <phoneticPr fontId="2" type="noConversion"/>
  </si>
  <si>
    <t>按年增長（%）</t>
    <phoneticPr fontId="2" type="noConversion"/>
  </si>
  <si>
    <t>歐非中東</t>
    <phoneticPr fontId="2" type="noConversion"/>
  </si>
  <si>
    <t>拉美</t>
    <phoneticPr fontId="2" type="noConversion"/>
  </si>
  <si>
    <t>亞太</t>
    <phoneticPr fontId="2" type="noConversion"/>
  </si>
  <si>
    <t>總ARPU</t>
    <phoneticPr fontId="2" type="noConversion"/>
  </si>
  <si>
    <t>2Q21</t>
    <phoneticPr fontId="2" type="noConversion"/>
  </si>
  <si>
    <t>可變現每日活躍用家（MDAU）（億)</t>
    <phoneticPr fontId="2" type="noConversion"/>
  </si>
  <si>
    <t>Tesla</t>
    <phoneticPr fontId="2" type="noConversion"/>
  </si>
  <si>
    <t>Pinterest</t>
    <phoneticPr fontId="2" type="noConversion"/>
  </si>
  <si>
    <t>每月活躍用家 (MAU) (億)</t>
    <phoneticPr fontId="2" type="noConversion"/>
  </si>
  <si>
    <t>生產車數（千)</t>
    <phoneticPr fontId="2" type="noConversion"/>
  </si>
  <si>
    <t>付運車數（千)</t>
    <phoneticPr fontId="2" type="noConversion"/>
  </si>
  <si>
    <t>3Q21</t>
    <phoneticPr fontId="2" type="noConversion"/>
  </si>
  <si>
    <t>訂戶分佈 %</t>
    <phoneticPr fontId="2" type="noConversion"/>
  </si>
  <si>
    <t>按年 (%)</t>
    <phoneticPr fontId="2" type="noConversion"/>
  </si>
  <si>
    <t>參考</t>
    <phoneticPr fontId="2" type="noConversion"/>
  </si>
  <si>
    <t>道指</t>
    <phoneticPr fontId="2" type="noConversion"/>
  </si>
  <si>
    <t>標指</t>
    <phoneticPr fontId="2" type="noConversion"/>
  </si>
  <si>
    <t>納指</t>
    <phoneticPr fontId="2" type="noConversion"/>
  </si>
  <si>
    <t>上次到而家</t>
    <phoneticPr fontId="2" type="noConversion"/>
  </si>
  <si>
    <t>上次股價</t>
    <phoneticPr fontId="2" type="noConversion"/>
  </si>
  <si>
    <t>YTD</t>
    <phoneticPr fontId="2" type="noConversion"/>
  </si>
  <si>
    <t>Total/平均</t>
    <phoneticPr fontId="2" type="noConversion"/>
  </si>
  <si>
    <t>服務</t>
    <phoneticPr fontId="2" type="noConversion"/>
  </si>
  <si>
    <t>產品</t>
    <phoneticPr fontId="2" type="noConversion"/>
  </si>
  <si>
    <t>op income</t>
    <phoneticPr fontId="2" type="noConversion"/>
  </si>
  <si>
    <t>上次</t>
    <phoneticPr fontId="2" type="noConversion"/>
  </si>
  <si>
    <t>總收入</t>
    <phoneticPr fontId="2" type="noConversion"/>
  </si>
  <si>
    <t>網店</t>
    <phoneticPr fontId="2" type="noConversion"/>
  </si>
  <si>
    <t>實體店</t>
    <phoneticPr fontId="2" type="noConversion"/>
  </si>
  <si>
    <t>第三方服務</t>
    <phoneticPr fontId="2" type="noConversion"/>
  </si>
  <si>
    <t>AWS</t>
    <phoneticPr fontId="2" type="noConversion"/>
  </si>
  <si>
    <t>訂閱(prime)</t>
    <phoneticPr fontId="2" type="noConversion"/>
  </si>
  <si>
    <t>其他(ad)</t>
    <phoneticPr fontId="2" type="noConversion"/>
  </si>
  <si>
    <t>AWS op inc</t>
    <phoneticPr fontId="2" type="noConversion"/>
  </si>
  <si>
    <t>運輸成本</t>
    <phoneticPr fontId="2" type="noConversion"/>
  </si>
  <si>
    <t>流量獲得成本</t>
    <phoneticPr fontId="2" type="noConversion"/>
  </si>
  <si>
    <t>每戶平均收入 ARPU</t>
    <phoneticPr fontId="2" type="noConversion"/>
  </si>
  <si>
    <t>每月活躍用家 MAU</t>
    <phoneticPr fontId="2" type="noConversion"/>
  </si>
  <si>
    <t>每日活躍用家(DAU</t>
    <phoneticPr fontId="2" type="noConversion"/>
  </si>
  <si>
    <t>大中華收入</t>
    <phoneticPr fontId="2" type="noConversion"/>
  </si>
  <si>
    <t>智能雲</t>
    <phoneticPr fontId="2" type="noConversion"/>
  </si>
  <si>
    <t>計埋IG WhatsApp MAU</t>
  </si>
  <si>
    <t>PC</t>
    <phoneticPr fontId="2" type="noConversion"/>
  </si>
  <si>
    <t>Op Inc</t>
    <phoneticPr fontId="2" type="noConversion"/>
  </si>
  <si>
    <t>NPM</t>
    <phoneticPr fontId="2" type="noConversion"/>
  </si>
  <si>
    <t>可穿戴裝置及其他</t>
    <phoneticPr fontId="2" type="noConversion"/>
  </si>
  <si>
    <t>Mac</t>
    <phoneticPr fontId="2" type="noConversion"/>
  </si>
  <si>
    <t>iPad</t>
    <phoneticPr fontId="2" type="noConversion"/>
  </si>
  <si>
    <t xml:space="preserve">iPhone </t>
    <phoneticPr fontId="2" type="noConversion"/>
  </si>
  <si>
    <t>日本</t>
    <phoneticPr fontId="2" type="noConversion"/>
  </si>
  <si>
    <t>其他亞太</t>
    <phoneticPr fontId="2" type="noConversion"/>
  </si>
  <si>
    <t>Cost of Sales</t>
    <phoneticPr fontId="2" type="noConversion"/>
  </si>
  <si>
    <t>Search</t>
    <phoneticPr fontId="2" type="noConversion"/>
  </si>
  <si>
    <t>YouTube</t>
    <phoneticPr fontId="2" type="noConversion"/>
  </si>
  <si>
    <t xml:space="preserve">Google Network </t>
    <phoneticPr fontId="2" type="noConversion"/>
  </si>
  <si>
    <t xml:space="preserve">Google Cloud </t>
    <phoneticPr fontId="2" type="noConversion"/>
  </si>
  <si>
    <t>生產力</t>
    <phoneticPr fontId="2" type="noConversion"/>
  </si>
  <si>
    <t>總成本</t>
    <phoneticPr fontId="2" type="noConversion"/>
  </si>
  <si>
    <t>毛利率</t>
    <phoneticPr fontId="2" type="noConversion"/>
  </si>
  <si>
    <t>NA</t>
    <phoneticPr fontId="2" type="noConversion"/>
  </si>
  <si>
    <t>4Q21</t>
    <phoneticPr fontId="2" type="noConversion"/>
  </si>
  <si>
    <t>YOY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</si>
</sst>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24" formatCode="&quot;US$&quot;#,##0_);[Red]\(&quot;US$&quot;#,##0\)"/>
    <numFmt numFmtId="26" formatCode="&quot;US$&quot;#,##0.00_);[Red]\(&quot;US$&quot;#,##0.00\)"/>
    <numFmt numFmtId="176" formatCode="0.0%"/>
    <numFmt numFmtId="177" formatCode="0.0"/>
    <numFmt numFmtId="178" formatCode="#,##0_ "/>
    <numFmt numFmtId="179" formatCode="[$-13C09]d\ mmm\ yyyy;@"/>
    <numFmt numFmtId="180" formatCode="0.00_);[Red]\(0.00\)"/>
    <numFmt numFmtId="181" formatCode="#,##0.0_);[Red]\(#,##0.0\)"/>
    <numFmt numFmtId="182" formatCode="0.00_ "/>
    <numFmt numFmtId="183" formatCode="0.000000000000000_ "/>
    <numFmt numFmtId="184" formatCode="0.0_);[Red]\(0.0\)"/>
    <numFmt numFmtId="185" formatCode="#,##0.0_ "/>
    <numFmt numFmtId="186" formatCode="0.0_ "/>
    <numFmt numFmtId="187" formatCode="[$-409]d\-mmm;@"/>
    <numFmt numFmtId="188" formatCode="0.000"/>
    <numFmt numFmtId="189" formatCode="#,##0.00_ 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444444"/>
      <name val="Roboto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0" borderId="0" xfId="0" applyFill="1"/>
    <xf numFmtId="2" fontId="0" fillId="0" borderId="0" xfId="0" applyNumberFormat="1" applyFill="1"/>
    <xf numFmtId="177" fontId="0" fillId="0" borderId="0" xfId="0" applyNumberFormat="1" applyFill="1"/>
    <xf numFmtId="176" fontId="0" fillId="0" borderId="0" xfId="1" applyNumberFormat="1" applyFont="1" applyFill="1"/>
    <xf numFmtId="176" fontId="0" fillId="0" borderId="0" xfId="0" applyNumberFormat="1" applyFill="1"/>
    <xf numFmtId="9" fontId="0" fillId="0" borderId="0" xfId="1" applyFont="1" applyFill="1"/>
    <xf numFmtId="9" fontId="0" fillId="0" borderId="0" xfId="1" applyFont="1"/>
    <xf numFmtId="176" fontId="0" fillId="0" borderId="0" xfId="1" applyNumberFormat="1" applyFont="1"/>
    <xf numFmtId="2" fontId="0" fillId="0" borderId="0" xfId="0" applyNumberFormat="1"/>
    <xf numFmtId="177" fontId="0" fillId="0" borderId="0" xfId="0" applyNumberFormat="1"/>
    <xf numFmtId="178" fontId="0" fillId="0" borderId="0" xfId="0" applyNumberFormat="1"/>
    <xf numFmtId="38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2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26" fontId="3" fillId="2" borderId="1" xfId="0" applyNumberFormat="1" applyFont="1" applyFill="1" applyBorder="1" applyAlignment="1">
      <alignment horizontal="center" vertical="center" wrapText="1"/>
    </xf>
    <xf numFmtId="26" fontId="0" fillId="0" borderId="0" xfId="0" applyNumberFormat="1" applyFill="1"/>
    <xf numFmtId="26" fontId="0" fillId="0" borderId="0" xfId="0" applyNumberFormat="1"/>
    <xf numFmtId="178" fontId="0" fillId="0" borderId="0" xfId="0" applyNumberFormat="1" applyFill="1"/>
    <xf numFmtId="0" fontId="0" fillId="0" borderId="2" xfId="0" applyBorder="1"/>
    <xf numFmtId="177" fontId="0" fillId="0" borderId="2" xfId="0" applyNumberFormat="1" applyBorder="1"/>
    <xf numFmtId="176" fontId="0" fillId="0" borderId="2" xfId="1" applyNumberFormat="1" applyFont="1" applyBorder="1"/>
    <xf numFmtId="178" fontId="0" fillId="0" borderId="2" xfId="0" applyNumberFormat="1" applyBorder="1"/>
    <xf numFmtId="38" fontId="0" fillId="0" borderId="2" xfId="0" applyNumberFormat="1" applyBorder="1"/>
    <xf numFmtId="0" fontId="0" fillId="0" borderId="2" xfId="0" applyFill="1" applyBorder="1" applyAlignment="1"/>
    <xf numFmtId="176" fontId="0" fillId="0" borderId="0" xfId="0" applyNumberFormat="1"/>
    <xf numFmtId="26" fontId="0" fillId="0" borderId="2" xfId="0" applyNumberFormat="1" applyFill="1" applyBorder="1"/>
    <xf numFmtId="9" fontId="0" fillId="0" borderId="2" xfId="1" applyFont="1" applyBorder="1"/>
    <xf numFmtId="178" fontId="0" fillId="0" borderId="2" xfId="0" applyNumberFormat="1" applyFill="1" applyBorder="1"/>
    <xf numFmtId="179" fontId="0" fillId="0" borderId="2" xfId="0" applyNumberFormat="1" applyBorder="1"/>
    <xf numFmtId="180" fontId="0" fillId="0" borderId="0" xfId="0" applyNumberFormat="1"/>
    <xf numFmtId="180" fontId="3" fillId="2" borderId="1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40" fontId="0" fillId="0" borderId="0" xfId="0" applyNumberFormat="1"/>
    <xf numFmtId="180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0" fillId="0" borderId="0" xfId="2" applyNumberFormat="1" applyFont="1" applyAlignment="1">
      <alignment horizontal="right" vertical="center"/>
    </xf>
    <xf numFmtId="0" fontId="0" fillId="0" borderId="0" xfId="0" applyFill="1" applyAlignment="1">
      <alignment horizontal="center"/>
    </xf>
    <xf numFmtId="182" fontId="0" fillId="0" borderId="0" xfId="0" applyNumberFormat="1" applyFill="1"/>
    <xf numFmtId="183" fontId="0" fillId="0" borderId="0" xfId="0" applyNumberFormat="1" applyFill="1"/>
    <xf numFmtId="9" fontId="3" fillId="2" borderId="1" xfId="1" applyFont="1" applyFill="1" applyBorder="1" applyAlignment="1">
      <alignment horizontal="center" vertical="center" wrapText="1"/>
    </xf>
    <xf numFmtId="184" fontId="0" fillId="0" borderId="0" xfId="0" applyNumberFormat="1" applyFill="1"/>
    <xf numFmtId="185" fontId="0" fillId="0" borderId="0" xfId="0" applyNumberFormat="1" applyFill="1"/>
    <xf numFmtId="9" fontId="0" fillId="0" borderId="2" xfId="1" applyFont="1" applyFill="1" applyBorder="1"/>
    <xf numFmtId="180" fontId="0" fillId="0" borderId="0" xfId="0" applyNumberFormat="1" applyFill="1"/>
    <xf numFmtId="181" fontId="0" fillId="0" borderId="0" xfId="0" applyNumberFormat="1" applyFill="1"/>
    <xf numFmtId="186" fontId="0" fillId="0" borderId="0" xfId="0" applyNumberFormat="1"/>
    <xf numFmtId="187" fontId="0" fillId="0" borderId="2" xfId="0" applyNumberFormat="1" applyBorder="1"/>
    <xf numFmtId="185" fontId="0" fillId="0" borderId="0" xfId="0" applyNumberFormat="1"/>
    <xf numFmtId="177" fontId="0" fillId="0" borderId="3" xfId="0" applyNumberFormat="1" applyFill="1" applyBorder="1"/>
    <xf numFmtId="0" fontId="0" fillId="0" borderId="3" xfId="0" applyFill="1" applyBorder="1"/>
    <xf numFmtId="185" fontId="0" fillId="0" borderId="0" xfId="0" applyNumberFormat="1" applyFill="1" applyBorder="1"/>
    <xf numFmtId="185" fontId="0" fillId="0" borderId="0" xfId="1" applyNumberFormat="1" applyFont="1" applyFill="1"/>
    <xf numFmtId="178" fontId="0" fillId="0" borderId="0" xfId="0" applyNumberFormat="1" applyFill="1" applyBorder="1"/>
    <xf numFmtId="0" fontId="0" fillId="0" borderId="0" xfId="0" applyFill="1" applyBorder="1"/>
    <xf numFmtId="177" fontId="0" fillId="0" borderId="0" xfId="0" applyNumberFormat="1" applyFill="1" applyBorder="1"/>
    <xf numFmtId="185" fontId="0" fillId="0" borderId="3" xfId="0" applyNumberFormat="1" applyFill="1" applyBorder="1"/>
    <xf numFmtId="185" fontId="0" fillId="0" borderId="3" xfId="0" applyNumberFormat="1" applyBorder="1"/>
    <xf numFmtId="188" fontId="0" fillId="0" borderId="0" xfId="0" applyNumberFormat="1"/>
    <xf numFmtId="176" fontId="3" fillId="2" borderId="1" xfId="1" applyNumberFormat="1" applyFont="1" applyFill="1" applyBorder="1" applyAlignment="1">
      <alignment horizontal="center" vertical="center" wrapText="1"/>
    </xf>
    <xf numFmtId="186" fontId="0" fillId="0" borderId="3" xfId="0" applyNumberFormat="1" applyFill="1" applyBorder="1"/>
    <xf numFmtId="9" fontId="0" fillId="0" borderId="3" xfId="1" applyFont="1" applyFill="1" applyBorder="1"/>
    <xf numFmtId="189" fontId="0" fillId="0" borderId="0" xfId="0" applyNumberFormat="1"/>
    <xf numFmtId="189" fontId="0" fillId="0" borderId="2" xfId="0" applyNumberFormat="1" applyBorder="1"/>
    <xf numFmtId="181" fontId="0" fillId="0" borderId="2" xfId="0" applyNumberFormat="1" applyBorder="1"/>
    <xf numFmtId="186" fontId="0" fillId="0" borderId="2" xfId="0" applyNumberFormat="1" applyBorder="1"/>
    <xf numFmtId="186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3">
    <cellStyle name="Normal" xfId="2" xr:uid="{6201EBAF-07C8-4FAD-8267-6FE293C56228}"/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B07B-CCE4-4ED1-B2D5-7F66D9EAF79E}">
  <dimension ref="A1:BT153"/>
  <sheetViews>
    <sheetView topLeftCell="A43" zoomScale="85" zoomScaleNormal="85" workbookViewId="0">
      <pane xSplit="1" topLeftCell="B1" activePane="topRight" state="frozen"/>
      <selection pane="topRight" activeCell="B39" sqref="B39"/>
    </sheetView>
  </sheetViews>
  <sheetFormatPr defaultRowHeight="16.5" x14ac:dyDescent="0.25"/>
  <cols>
    <col min="1" max="1" width="16.125" bestFit="1" customWidth="1"/>
    <col min="2" max="2" width="13" bestFit="1" customWidth="1"/>
    <col min="3" max="3" width="12.875" customWidth="1"/>
    <col min="4" max="4" width="9.625" customWidth="1"/>
    <col min="5" max="5" width="7.875" customWidth="1"/>
    <col min="6" max="6" width="9.25" customWidth="1"/>
    <col min="7" max="8" width="7.375" customWidth="1"/>
    <col min="9" max="9" width="6.625" customWidth="1"/>
    <col min="10" max="10" width="12.25" bestFit="1" customWidth="1"/>
    <col min="11" max="11" width="7.375" bestFit="1" customWidth="1"/>
    <col min="12" max="12" width="9.375" customWidth="1"/>
    <col min="13" max="13" width="12.25" bestFit="1" customWidth="1"/>
    <col min="14" max="14" width="7.625" bestFit="1" customWidth="1"/>
    <col min="15" max="17" width="8" bestFit="1" customWidth="1"/>
    <col min="18" max="19" width="7.375" bestFit="1" customWidth="1"/>
    <col min="20" max="20" width="12.125" bestFit="1" customWidth="1"/>
    <col min="21" max="44" width="7.375" bestFit="1" customWidth="1"/>
    <col min="45" max="47" width="8.25" bestFit="1" customWidth="1"/>
    <col min="48" max="68" width="7.375" bestFit="1" customWidth="1"/>
  </cols>
  <sheetData>
    <row r="1" spans="1:70" x14ac:dyDescent="0.25">
      <c r="B1" t="s">
        <v>14</v>
      </c>
      <c r="C1" t="s">
        <v>15</v>
      </c>
      <c r="D1" t="s">
        <v>93</v>
      </c>
      <c r="E1" t="s">
        <v>94</v>
      </c>
      <c r="F1" t="s">
        <v>92</v>
      </c>
      <c r="G1" t="s">
        <v>95</v>
      </c>
      <c r="H1" t="s">
        <v>151</v>
      </c>
      <c r="J1" t="s">
        <v>14</v>
      </c>
      <c r="K1" t="s">
        <v>126</v>
      </c>
      <c r="O1" t="s">
        <v>121</v>
      </c>
      <c r="Q1" t="s">
        <v>132</v>
      </c>
    </row>
    <row r="2" spans="1:70" x14ac:dyDescent="0.25">
      <c r="A2" s="21"/>
      <c r="B2" s="49">
        <v>44522</v>
      </c>
      <c r="C2" s="21" t="s">
        <v>16</v>
      </c>
      <c r="D2" s="21"/>
      <c r="E2" s="21"/>
      <c r="F2" s="21"/>
      <c r="G2" s="21"/>
      <c r="J2" s="49">
        <v>44200</v>
      </c>
      <c r="K2" s="49">
        <v>44423</v>
      </c>
      <c r="L2" s="21" t="s">
        <v>127</v>
      </c>
      <c r="M2" t="s">
        <v>125</v>
      </c>
      <c r="O2" s="21"/>
      <c r="P2" s="49">
        <v>44564</v>
      </c>
      <c r="Q2" s="49">
        <v>44423</v>
      </c>
      <c r="R2" s="49">
        <v>44582</v>
      </c>
      <c r="S2" s="21" t="s">
        <v>127</v>
      </c>
      <c r="T2" s="21" t="s">
        <v>125</v>
      </c>
    </row>
    <row r="3" spans="1:70" x14ac:dyDescent="0.25">
      <c r="A3" t="s">
        <v>13</v>
      </c>
      <c r="B3" s="10">
        <v>303.17</v>
      </c>
      <c r="C3" s="11">
        <v>8434</v>
      </c>
      <c r="D3" s="12">
        <f t="shared" ref="D3:D8" si="0">SUM(C49:F49)</f>
        <v>403.10999999999996</v>
      </c>
      <c r="E3" s="10">
        <f t="shared" ref="E3:E8" si="1">C3/D3</f>
        <v>20.92232889285803</v>
      </c>
      <c r="F3" s="11">
        <f>SUM(C11:F11)</f>
        <v>1123.51</v>
      </c>
      <c r="G3" s="10">
        <f t="shared" ref="G3:G8" si="2">C3/F3</f>
        <v>7.506831269859636</v>
      </c>
      <c r="H3" s="7">
        <f>C49/C11</f>
        <v>0.31713202344019303</v>
      </c>
      <c r="I3" s="60"/>
      <c r="J3" s="10">
        <v>338.5</v>
      </c>
      <c r="K3" s="10">
        <v>345.3</v>
      </c>
      <c r="L3" s="8">
        <f>B3/J3-1</f>
        <v>-0.10437223042836041</v>
      </c>
      <c r="M3" s="8">
        <f>B3/K3-1</f>
        <v>-0.12200984651028091</v>
      </c>
      <c r="O3" t="s">
        <v>122</v>
      </c>
      <c r="P3" s="11">
        <v>36585</v>
      </c>
      <c r="Q3" s="11">
        <v>35601</v>
      </c>
      <c r="R3" s="11">
        <v>34265</v>
      </c>
      <c r="S3" s="8">
        <f>R3/P3-1</f>
        <v>-6.3413967473008093E-2</v>
      </c>
      <c r="T3" s="8">
        <f>R3/Q3-1</f>
        <v>-3.7527035757422555E-2</v>
      </c>
    </row>
    <row r="4" spans="1:70" x14ac:dyDescent="0.25">
      <c r="A4" t="s">
        <v>17</v>
      </c>
      <c r="B4" s="10">
        <v>2607.3000000000002</v>
      </c>
      <c r="C4" s="11">
        <v>17300</v>
      </c>
      <c r="D4" s="12">
        <f t="shared" si="0"/>
        <v>706.22</v>
      </c>
      <c r="E4" s="10">
        <f t="shared" si="1"/>
        <v>24.496615785449293</v>
      </c>
      <c r="F4" s="11">
        <f>SUM(C12:F12)</f>
        <v>2392.12</v>
      </c>
      <c r="G4" s="10">
        <f t="shared" si="2"/>
        <v>7.2320786582612913</v>
      </c>
      <c r="H4" s="7">
        <f>C50/C12</f>
        <v>0.29084766584766586</v>
      </c>
      <c r="I4" s="60"/>
      <c r="J4" s="10">
        <v>2900</v>
      </c>
      <c r="K4" s="10">
        <v>2978.53</v>
      </c>
      <c r="L4" s="8">
        <f>B4/J4-1</f>
        <v>-0.10093103448275853</v>
      </c>
      <c r="M4" s="8">
        <f>B4/K4-1</f>
        <v>-0.1246353066781265</v>
      </c>
      <c r="O4" t="s">
        <v>123</v>
      </c>
      <c r="P4" s="11">
        <v>4796</v>
      </c>
      <c r="Q4" s="11">
        <v>4697.5</v>
      </c>
      <c r="R4" s="11">
        <v>4398</v>
      </c>
      <c r="S4" s="8">
        <f>R4/P4-1</f>
        <v>-8.2985821517931657E-2</v>
      </c>
      <c r="T4" s="8">
        <f>R4/Q4-1</f>
        <v>-6.3757317722192619E-2</v>
      </c>
    </row>
    <row r="5" spans="1:70" x14ac:dyDescent="0.25">
      <c r="A5" t="s">
        <v>11</v>
      </c>
      <c r="B5" s="10">
        <v>2852.86</v>
      </c>
      <c r="C5" s="11">
        <v>14500</v>
      </c>
      <c r="D5" s="12">
        <f t="shared" si="0"/>
        <v>263.07</v>
      </c>
      <c r="E5" s="10">
        <f t="shared" si="1"/>
        <v>55.118409548789295</v>
      </c>
      <c r="F5" s="11">
        <f>SUM(C13:F13)</f>
        <v>4579.63</v>
      </c>
      <c r="G5" s="10">
        <f t="shared" si="2"/>
        <v>3.1661946489126849</v>
      </c>
      <c r="H5" s="7">
        <f>C51/C13</f>
        <v>2.8878260084829892E-2</v>
      </c>
      <c r="I5" s="60"/>
      <c r="J5" s="10">
        <v>3408.09</v>
      </c>
      <c r="K5" s="10">
        <v>3676.57</v>
      </c>
      <c r="L5" s="8">
        <f>B5/J5-1</f>
        <v>-0.16291529859833509</v>
      </c>
      <c r="M5" s="8">
        <f>B5/K5-1</f>
        <v>-0.22404306187560685</v>
      </c>
      <c r="O5" t="s">
        <v>124</v>
      </c>
      <c r="P5" s="11">
        <v>15833</v>
      </c>
      <c r="Q5" s="11">
        <v>16057</v>
      </c>
      <c r="R5" s="11">
        <v>13769</v>
      </c>
      <c r="S5" s="8">
        <f>R5/P5-1</f>
        <v>-0.13036063917135099</v>
      </c>
      <c r="T5" s="8">
        <f>R5/Q5-1</f>
        <v>-0.14249237092856692</v>
      </c>
    </row>
    <row r="6" spans="1:70" x14ac:dyDescent="0.25">
      <c r="A6" t="s">
        <v>10</v>
      </c>
      <c r="B6" s="10">
        <v>296.02999999999997</v>
      </c>
      <c r="C6" s="11">
        <v>22200</v>
      </c>
      <c r="D6" s="12">
        <f t="shared" si="0"/>
        <v>678.78000000000009</v>
      </c>
      <c r="E6" s="10">
        <f t="shared" si="1"/>
        <v>32.705736763015992</v>
      </c>
      <c r="F6" s="11">
        <f>SUM(C14:F14)</f>
        <v>1762.52</v>
      </c>
      <c r="G6" s="10">
        <f t="shared" si="2"/>
        <v>12.595601752036856</v>
      </c>
      <c r="H6" s="7">
        <f>C52/C14</f>
        <v>0.45233892321270963</v>
      </c>
      <c r="I6" s="60"/>
      <c r="J6" s="10">
        <v>334.75</v>
      </c>
      <c r="K6" s="10">
        <v>343.11</v>
      </c>
      <c r="L6" s="8">
        <f>B6/J6-1</f>
        <v>-0.11566840926064237</v>
      </c>
      <c r="M6" s="8">
        <f>B6/K6-1</f>
        <v>-0.13721547025735203</v>
      </c>
    </row>
    <row r="7" spans="1:70" x14ac:dyDescent="0.25">
      <c r="A7" s="21" t="s">
        <v>8</v>
      </c>
      <c r="B7" s="22">
        <v>162.41</v>
      </c>
      <c r="C7" s="24">
        <v>26500</v>
      </c>
      <c r="D7" s="25">
        <f t="shared" si="0"/>
        <v>946.29</v>
      </c>
      <c r="E7" s="22">
        <f t="shared" si="1"/>
        <v>28.004100222976046</v>
      </c>
      <c r="F7" s="24">
        <f>SUM(C15:F15)</f>
        <v>3657.9300000000003</v>
      </c>
      <c r="G7" s="22">
        <f t="shared" si="2"/>
        <v>7.244534477149644</v>
      </c>
      <c r="H7" s="7">
        <f>C53/C15</f>
        <v>0.24592130518234165</v>
      </c>
      <c r="I7" s="60"/>
      <c r="J7" s="22">
        <v>182.01</v>
      </c>
      <c r="K7" s="22">
        <v>160.55000000000001</v>
      </c>
      <c r="L7" s="23">
        <f>B7/J7-1</f>
        <v>-0.1076863908576452</v>
      </c>
      <c r="M7" s="23">
        <f>B7/K7-1</f>
        <v>1.1585175957645522E-2</v>
      </c>
    </row>
    <row r="8" spans="1:70" x14ac:dyDescent="0.25">
      <c r="A8" t="s">
        <v>128</v>
      </c>
      <c r="C8" s="11">
        <f>SUM(C3:C7)</f>
        <v>88934</v>
      </c>
      <c r="D8" s="12">
        <f t="shared" si="0"/>
        <v>2997.4700000000003</v>
      </c>
      <c r="E8" s="10">
        <f t="shared" si="1"/>
        <v>29.669688103634062</v>
      </c>
      <c r="F8" s="11">
        <f>SUM(E16:H16)</f>
        <v>11955.85</v>
      </c>
      <c r="G8" s="10">
        <f t="shared" si="2"/>
        <v>7.4385342740164857</v>
      </c>
      <c r="L8" s="27">
        <f>AVERAGE(L3:L7)</f>
        <v>-0.11831467272554833</v>
      </c>
      <c r="M8" s="27">
        <f>AVERAGE(M3:M7)</f>
        <v>-0.11926370187274415</v>
      </c>
    </row>
    <row r="9" spans="1:70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70" s="21" customFormat="1" x14ac:dyDescent="0.25">
      <c r="A10" s="26" t="s">
        <v>60</v>
      </c>
      <c r="B10" s="21" t="s">
        <v>167</v>
      </c>
      <c r="C10" s="21" t="s">
        <v>118</v>
      </c>
      <c r="D10" s="21" t="s">
        <v>111</v>
      </c>
      <c r="E10" s="16" t="s">
        <v>9</v>
      </c>
      <c r="F10" s="16" t="s">
        <v>6</v>
      </c>
      <c r="G10" s="16" t="s">
        <v>5</v>
      </c>
      <c r="H10" s="16" t="s">
        <v>18</v>
      </c>
      <c r="I10" s="16" t="s">
        <v>19</v>
      </c>
      <c r="J10" s="16" t="s">
        <v>20</v>
      </c>
      <c r="K10" s="25" t="s">
        <v>21</v>
      </c>
      <c r="L10" s="25" t="s">
        <v>22</v>
      </c>
      <c r="M10" s="25" t="s">
        <v>23</v>
      </c>
      <c r="N10" s="25" t="s">
        <v>24</v>
      </c>
      <c r="O10" s="25" t="s">
        <v>25</v>
      </c>
      <c r="P10" s="25" t="s">
        <v>26</v>
      </c>
      <c r="Q10" s="25" t="s">
        <v>27</v>
      </c>
      <c r="R10" s="25" t="s">
        <v>28</v>
      </c>
      <c r="S10" s="25" t="s">
        <v>29</v>
      </c>
      <c r="T10" s="25" t="s">
        <v>30</v>
      </c>
      <c r="U10" s="25" t="s">
        <v>31</v>
      </c>
      <c r="V10" s="25" t="s">
        <v>32</v>
      </c>
      <c r="W10" s="25" t="s">
        <v>33</v>
      </c>
      <c r="X10" s="25" t="s">
        <v>34</v>
      </c>
      <c r="Y10" s="25" t="s">
        <v>35</v>
      </c>
      <c r="Z10" s="25" t="s">
        <v>36</v>
      </c>
      <c r="AA10" s="25" t="s">
        <v>37</v>
      </c>
      <c r="AB10" s="25" t="s">
        <v>38</v>
      </c>
      <c r="AC10" s="25" t="s">
        <v>39</v>
      </c>
      <c r="AD10" s="25" t="s">
        <v>40</v>
      </c>
      <c r="AE10" s="25" t="s">
        <v>41</v>
      </c>
      <c r="AF10" s="25" t="s">
        <v>42</v>
      </c>
      <c r="AG10" s="25" t="s">
        <v>43</v>
      </c>
      <c r="AH10" s="25" t="s">
        <v>44</v>
      </c>
      <c r="AI10" s="25" t="s">
        <v>45</v>
      </c>
      <c r="AJ10" s="25" t="s">
        <v>46</v>
      </c>
      <c r="AK10" s="25" t="s">
        <v>47</v>
      </c>
      <c r="AL10" s="25" t="s">
        <v>48</v>
      </c>
      <c r="AM10" s="25" t="s">
        <v>49</v>
      </c>
      <c r="AN10" s="25" t="s">
        <v>50</v>
      </c>
      <c r="AO10" s="25" t="s">
        <v>51</v>
      </c>
      <c r="AP10" s="25" t="s">
        <v>52</v>
      </c>
      <c r="AQ10" s="25" t="s">
        <v>53</v>
      </c>
      <c r="AR10" s="25" t="s">
        <v>54</v>
      </c>
      <c r="AS10" s="25" t="s">
        <v>55</v>
      </c>
      <c r="AT10" s="25" t="s">
        <v>56</v>
      </c>
      <c r="AU10" s="25" t="s">
        <v>57</v>
      </c>
      <c r="AV10" s="25" t="s">
        <v>58</v>
      </c>
      <c r="AW10" s="25" t="s">
        <v>59</v>
      </c>
      <c r="AX10" s="25" t="s">
        <v>68</v>
      </c>
      <c r="AY10" s="25" t="s">
        <v>69</v>
      </c>
      <c r="AZ10" s="25" t="s">
        <v>70</v>
      </c>
      <c r="BA10" s="25" t="s">
        <v>71</v>
      </c>
      <c r="BB10" s="25" t="s">
        <v>72</v>
      </c>
      <c r="BC10" s="25" t="s">
        <v>73</v>
      </c>
      <c r="BD10" s="25" t="s">
        <v>74</v>
      </c>
      <c r="BE10" s="25" t="s">
        <v>75</v>
      </c>
      <c r="BF10" s="25" t="s">
        <v>76</v>
      </c>
      <c r="BG10" s="25" t="s">
        <v>77</v>
      </c>
      <c r="BH10" s="25" t="s">
        <v>78</v>
      </c>
      <c r="BI10" s="25" t="s">
        <v>79</v>
      </c>
      <c r="BJ10" s="25" t="s">
        <v>80</v>
      </c>
      <c r="BK10" s="25" t="s">
        <v>81</v>
      </c>
      <c r="BL10" s="25" t="s">
        <v>82</v>
      </c>
      <c r="BM10" s="25" t="s">
        <v>83</v>
      </c>
      <c r="BN10" s="25" t="s">
        <v>84</v>
      </c>
      <c r="BO10" s="25" t="s">
        <v>85</v>
      </c>
      <c r="BP10" s="25" t="s">
        <v>86</v>
      </c>
      <c r="BQ10" s="25" t="s">
        <v>87</v>
      </c>
    </row>
    <row r="11" spans="1:70" s="11" customFormat="1" x14ac:dyDescent="0.25">
      <c r="A11" s="11" t="s">
        <v>0</v>
      </c>
      <c r="B11" s="20"/>
      <c r="C11" s="20">
        <v>290.10000000000002</v>
      </c>
      <c r="D11" s="20">
        <v>291</v>
      </c>
      <c r="E11" s="11">
        <v>261.70999999999998</v>
      </c>
      <c r="F11" s="11">
        <v>280.7</v>
      </c>
      <c r="G11" s="11">
        <v>214.7</v>
      </c>
      <c r="H11" s="11">
        <v>186.87</v>
      </c>
      <c r="I11" s="11">
        <v>177.37</v>
      </c>
      <c r="J11" s="11">
        <v>210.82</v>
      </c>
      <c r="K11" s="11">
        <v>176.52</v>
      </c>
      <c r="L11" s="11">
        <v>168.86</v>
      </c>
      <c r="M11" s="11">
        <v>150.77000000000001</v>
      </c>
      <c r="N11" s="11">
        <v>169.14</v>
      </c>
      <c r="O11" s="11">
        <v>137.27000000000001</v>
      </c>
      <c r="P11" s="11">
        <v>132.31</v>
      </c>
      <c r="Q11" s="11">
        <v>119.66</v>
      </c>
      <c r="R11" s="11">
        <v>129.72</v>
      </c>
      <c r="S11" s="11">
        <v>103.28</v>
      </c>
      <c r="T11" s="11">
        <v>93.21</v>
      </c>
      <c r="U11" s="11">
        <v>80.319999999999993</v>
      </c>
      <c r="V11" s="11">
        <v>88.09</v>
      </c>
      <c r="W11" s="11">
        <v>70.11</v>
      </c>
      <c r="X11" s="11">
        <v>64.36</v>
      </c>
      <c r="Y11" s="11">
        <v>53.82</v>
      </c>
      <c r="Z11" s="11">
        <v>58.42</v>
      </c>
      <c r="AA11" s="11">
        <v>45.01</v>
      </c>
      <c r="AB11" s="11">
        <v>40.42</v>
      </c>
      <c r="AC11" s="11">
        <v>35.43</v>
      </c>
      <c r="AD11" s="11">
        <v>38.51</v>
      </c>
      <c r="AE11" s="11">
        <v>32.03</v>
      </c>
      <c r="AF11" s="11">
        <v>29.1</v>
      </c>
      <c r="AG11" s="11">
        <v>25.02</v>
      </c>
      <c r="AH11" s="11">
        <v>25.85</v>
      </c>
      <c r="AI11" s="11">
        <v>20.16</v>
      </c>
      <c r="AJ11" s="11">
        <v>18.13</v>
      </c>
      <c r="AK11" s="11">
        <v>14.58</v>
      </c>
      <c r="AL11" s="11">
        <v>15.85</v>
      </c>
      <c r="AM11" s="11">
        <v>12.62</v>
      </c>
      <c r="AN11" s="11">
        <v>11.84</v>
      </c>
      <c r="AO11" s="11">
        <v>10.58</v>
      </c>
      <c r="AP11" s="11">
        <v>11.31</v>
      </c>
      <c r="AQ11" s="11">
        <v>9.5399999999999991</v>
      </c>
      <c r="AR11" s="11">
        <v>8.9499999999999993</v>
      </c>
      <c r="AS11" s="11">
        <v>7.31</v>
      </c>
      <c r="AT11" s="11">
        <v>7.31</v>
      </c>
      <c r="AU11" s="11">
        <v>4.67</v>
      </c>
      <c r="AV11" s="11">
        <v>4.3099999999999996</v>
      </c>
      <c r="AW11" s="11">
        <v>3.45</v>
      </c>
    </row>
    <row r="12" spans="1:70" s="11" customFormat="1" x14ac:dyDescent="0.25">
      <c r="A12" s="11" t="s">
        <v>2</v>
      </c>
      <c r="B12" s="20"/>
      <c r="C12" s="20">
        <v>651.20000000000005</v>
      </c>
      <c r="D12" s="20">
        <v>618.79999999999995</v>
      </c>
      <c r="E12" s="11">
        <v>553.14</v>
      </c>
      <c r="F12" s="11">
        <v>568.98</v>
      </c>
      <c r="G12" s="11">
        <v>461.73</v>
      </c>
      <c r="H12" s="11">
        <v>382.97</v>
      </c>
      <c r="I12" s="11">
        <v>411.59</v>
      </c>
      <c r="J12" s="11">
        <v>460.75</v>
      </c>
      <c r="K12" s="11">
        <v>404.99</v>
      </c>
      <c r="L12" s="11">
        <v>389.44</v>
      </c>
      <c r="M12" s="11">
        <v>363.39</v>
      </c>
      <c r="N12" s="11">
        <v>392.76</v>
      </c>
      <c r="O12" s="11">
        <v>337.4</v>
      </c>
      <c r="P12" s="11">
        <v>326.57</v>
      </c>
      <c r="Q12" s="11">
        <v>311.45999999999998</v>
      </c>
      <c r="R12" s="11">
        <v>323.23</v>
      </c>
      <c r="S12" s="11">
        <v>277.72000000000003</v>
      </c>
      <c r="T12" s="11">
        <v>260.10000000000002</v>
      </c>
      <c r="U12" s="11">
        <v>247.5</v>
      </c>
      <c r="V12" s="11">
        <v>260.64</v>
      </c>
      <c r="W12" s="11">
        <v>224.51</v>
      </c>
      <c r="X12" s="11">
        <v>215</v>
      </c>
      <c r="Y12" s="11">
        <v>202.57</v>
      </c>
      <c r="Z12" s="11">
        <v>213.29</v>
      </c>
      <c r="AA12" s="11">
        <v>186.75</v>
      </c>
      <c r="AB12" s="11">
        <v>177.27</v>
      </c>
      <c r="AC12" s="11">
        <v>172.58</v>
      </c>
      <c r="AD12" s="11">
        <v>181.03</v>
      </c>
      <c r="AE12" s="11">
        <v>165.23</v>
      </c>
      <c r="AF12" s="11">
        <v>159.55000000000001</v>
      </c>
      <c r="AG12" s="11">
        <v>154.19999999999999</v>
      </c>
      <c r="AH12" s="11">
        <v>157.07</v>
      </c>
      <c r="AI12" s="11">
        <v>137.54</v>
      </c>
      <c r="AJ12" s="11">
        <v>131.07</v>
      </c>
      <c r="AK12" s="11">
        <v>129.51</v>
      </c>
      <c r="AL12" s="11">
        <v>102.83</v>
      </c>
      <c r="AM12" s="11">
        <v>133.04</v>
      </c>
      <c r="AN12" s="11">
        <v>118.07</v>
      </c>
      <c r="AO12" s="11">
        <v>106.45</v>
      </c>
      <c r="AP12" s="11">
        <v>105.84</v>
      </c>
      <c r="AQ12" s="11">
        <v>97.2</v>
      </c>
      <c r="AR12" s="11">
        <v>90.26</v>
      </c>
      <c r="AS12" s="11">
        <v>85.75</v>
      </c>
      <c r="AT12" s="11">
        <v>84.4</v>
      </c>
      <c r="AU12" s="11">
        <v>72.86</v>
      </c>
      <c r="AV12" s="11">
        <v>68.2</v>
      </c>
      <c r="AW12" s="11">
        <v>67.75</v>
      </c>
      <c r="AX12" s="11">
        <v>66.739999999999995</v>
      </c>
      <c r="AY12" s="11">
        <v>59.45</v>
      </c>
      <c r="AZ12" s="11">
        <v>55.23</v>
      </c>
      <c r="BA12" s="11">
        <v>55.09</v>
      </c>
      <c r="BB12" s="11">
        <v>57.01</v>
      </c>
      <c r="BC12" s="11">
        <v>55.41</v>
      </c>
      <c r="BD12" s="11">
        <v>53.67</v>
      </c>
      <c r="BE12" s="11">
        <v>51.86</v>
      </c>
      <c r="BF12" s="11">
        <v>48.27</v>
      </c>
      <c r="BG12" s="11">
        <v>42.31</v>
      </c>
      <c r="BH12" s="11">
        <v>38.72</v>
      </c>
      <c r="BI12" s="11">
        <v>36.64</v>
      </c>
      <c r="BJ12" s="11">
        <v>32.06</v>
      </c>
      <c r="BK12" s="11">
        <v>26.9</v>
      </c>
      <c r="BL12" s="11">
        <v>24.56</v>
      </c>
      <c r="BM12" s="11">
        <v>22.54</v>
      </c>
      <c r="BN12" s="11">
        <v>19.190000000000001</v>
      </c>
      <c r="BO12" s="11">
        <v>15.78</v>
      </c>
      <c r="BP12" s="11">
        <v>13.84</v>
      </c>
      <c r="BQ12" s="11">
        <v>12.57</v>
      </c>
    </row>
    <row r="13" spans="1:70" s="11" customFormat="1" x14ac:dyDescent="0.25">
      <c r="A13" s="11" t="s">
        <v>1</v>
      </c>
      <c r="B13" s="20"/>
      <c r="C13" s="20">
        <v>1108.0999999999999</v>
      </c>
      <c r="D13" s="20">
        <v>1130.8</v>
      </c>
      <c r="E13" s="11">
        <v>1085.18</v>
      </c>
      <c r="F13" s="11">
        <v>1255.55</v>
      </c>
      <c r="G13" s="11">
        <v>961.45</v>
      </c>
      <c r="H13" s="11">
        <v>889.12</v>
      </c>
      <c r="I13" s="11">
        <v>754.52</v>
      </c>
      <c r="J13" s="11">
        <v>874.37</v>
      </c>
      <c r="K13" s="11">
        <v>699.81</v>
      </c>
      <c r="L13" s="11">
        <v>634.04</v>
      </c>
      <c r="M13" s="11">
        <v>597</v>
      </c>
      <c r="N13" s="11">
        <v>723.83</v>
      </c>
      <c r="O13" s="11">
        <v>565.76</v>
      </c>
      <c r="P13" s="11">
        <v>528.86</v>
      </c>
      <c r="Q13" s="11">
        <v>510.42</v>
      </c>
      <c r="R13" s="11">
        <v>604.53</v>
      </c>
      <c r="S13" s="11">
        <v>437.44</v>
      </c>
      <c r="T13" s="11">
        <v>379.55</v>
      </c>
      <c r="U13" s="11">
        <v>357.14</v>
      </c>
      <c r="V13" s="11">
        <v>437.41</v>
      </c>
      <c r="W13" s="11">
        <v>327.14</v>
      </c>
      <c r="X13" s="11">
        <v>304.04000000000002</v>
      </c>
      <c r="Y13" s="11">
        <v>291.27999999999997</v>
      </c>
      <c r="Z13" s="11">
        <v>357.46</v>
      </c>
      <c r="AA13" s="11">
        <v>253.58</v>
      </c>
      <c r="AB13" s="11">
        <v>231.85</v>
      </c>
      <c r="AC13" s="11">
        <v>227.17</v>
      </c>
      <c r="AD13" s="11">
        <v>293.27999999999997</v>
      </c>
      <c r="AE13" s="11">
        <v>205.79</v>
      </c>
      <c r="AF13" s="11">
        <v>193.4</v>
      </c>
      <c r="AG13" s="11">
        <v>197.41</v>
      </c>
      <c r="AH13" s="11">
        <v>255.86</v>
      </c>
      <c r="AI13" s="11">
        <v>170.92</v>
      </c>
      <c r="AJ13" s="11">
        <v>157.04</v>
      </c>
      <c r="AK13" s="11">
        <v>160.69999999999999</v>
      </c>
      <c r="AL13" s="11">
        <v>212.68</v>
      </c>
      <c r="AM13" s="11">
        <v>138.06</v>
      </c>
      <c r="AN13" s="11">
        <v>128.34</v>
      </c>
      <c r="AO13" s="11">
        <v>131.85</v>
      </c>
      <c r="AP13" s="11">
        <v>174.31</v>
      </c>
      <c r="AQ13" s="11">
        <v>108.76</v>
      </c>
      <c r="AR13" s="11">
        <v>99.13</v>
      </c>
      <c r="AS13" s="11">
        <v>98.57</v>
      </c>
      <c r="AT13" s="11">
        <v>129.47</v>
      </c>
      <c r="AU13" s="11">
        <v>75.599999999999994</v>
      </c>
      <c r="AV13" s="11">
        <v>65.66</v>
      </c>
      <c r="AW13" s="11">
        <v>71.31</v>
      </c>
      <c r="AX13" s="11">
        <v>95.2</v>
      </c>
      <c r="AY13" s="11">
        <v>54.49</v>
      </c>
      <c r="AZ13" s="11">
        <v>46.51</v>
      </c>
      <c r="BA13" s="11">
        <v>48.89</v>
      </c>
      <c r="BB13" s="11">
        <v>67.040000000000006</v>
      </c>
      <c r="BC13" s="11">
        <v>42.64</v>
      </c>
      <c r="BD13" s="11">
        <v>40.630000000000003</v>
      </c>
      <c r="BE13" s="11">
        <v>41.35</v>
      </c>
      <c r="BF13" s="11">
        <v>56.72</v>
      </c>
      <c r="BG13" s="11">
        <v>32.619999999999997</v>
      </c>
      <c r="BH13" s="11">
        <v>28.86</v>
      </c>
      <c r="BI13" s="11">
        <v>30.15</v>
      </c>
      <c r="BJ13" s="11">
        <v>39.86</v>
      </c>
      <c r="BK13" s="11">
        <v>23.07</v>
      </c>
      <c r="BL13" s="11">
        <v>21.39</v>
      </c>
      <c r="BM13" s="11">
        <v>22.79</v>
      </c>
      <c r="BN13" s="11">
        <v>29.77</v>
      </c>
      <c r="BO13" s="11">
        <v>18.579999999999998</v>
      </c>
      <c r="BP13" s="11">
        <v>17.53</v>
      </c>
      <c r="BQ13" s="11">
        <v>19.02</v>
      </c>
    </row>
    <row r="14" spans="1:70" s="11" customFormat="1" x14ac:dyDescent="0.25">
      <c r="A14" s="11" t="s">
        <v>10</v>
      </c>
      <c r="B14" s="20">
        <v>517.29999999999995</v>
      </c>
      <c r="C14" s="20">
        <v>453.2</v>
      </c>
      <c r="D14" s="20">
        <v>461.5</v>
      </c>
      <c r="E14" s="11">
        <v>417.06</v>
      </c>
      <c r="F14" s="11">
        <v>430.76</v>
      </c>
      <c r="G14" s="11">
        <v>371.54</v>
      </c>
      <c r="H14" s="11">
        <v>380.33</v>
      </c>
      <c r="I14" s="11">
        <v>350.21</v>
      </c>
      <c r="J14" s="11">
        <v>369.06</v>
      </c>
      <c r="K14" s="11">
        <v>330.55</v>
      </c>
      <c r="L14" s="11">
        <v>337.17</v>
      </c>
      <c r="M14" s="11">
        <v>305.70999999999998</v>
      </c>
      <c r="N14" s="11">
        <v>324.70999999999998</v>
      </c>
      <c r="O14" s="11">
        <v>290.83999999999997</v>
      </c>
      <c r="P14" s="11">
        <v>300.85000000000002</v>
      </c>
      <c r="Q14" s="11">
        <v>268.19</v>
      </c>
      <c r="R14" s="11">
        <v>289.18</v>
      </c>
      <c r="S14" s="11">
        <v>245.38</v>
      </c>
      <c r="T14" s="11">
        <v>256.05</v>
      </c>
      <c r="U14" s="11">
        <v>232.12</v>
      </c>
      <c r="V14" s="11">
        <v>258.26</v>
      </c>
      <c r="W14" s="11">
        <v>219.28</v>
      </c>
      <c r="X14" s="11">
        <v>264.48</v>
      </c>
      <c r="Y14" s="11">
        <v>205.31</v>
      </c>
      <c r="Z14" s="11">
        <v>237.96</v>
      </c>
      <c r="AA14" s="11">
        <v>203.79</v>
      </c>
      <c r="AB14" s="11">
        <v>221.8</v>
      </c>
      <c r="AC14" s="11">
        <v>217.29</v>
      </c>
      <c r="AD14" s="11">
        <v>264.7</v>
      </c>
      <c r="AE14" s="11">
        <v>232.01</v>
      </c>
      <c r="AF14" s="11">
        <v>233.82</v>
      </c>
      <c r="AG14" s="11">
        <v>204.03</v>
      </c>
      <c r="AH14" s="11">
        <v>245.19</v>
      </c>
      <c r="AI14" s="11">
        <v>185.29</v>
      </c>
      <c r="AJ14" s="11">
        <v>198.96</v>
      </c>
      <c r="AK14" s="11">
        <v>204.89</v>
      </c>
      <c r="AL14" s="11">
        <v>214.56</v>
      </c>
      <c r="AM14" s="11">
        <v>160.08000000000001</v>
      </c>
      <c r="AN14" s="11">
        <v>180.59</v>
      </c>
      <c r="AO14" s="11">
        <v>174.07</v>
      </c>
      <c r="AP14" s="11">
        <v>208.85</v>
      </c>
      <c r="AQ14" s="11">
        <v>173.72</v>
      </c>
      <c r="AR14" s="11">
        <v>173.67</v>
      </c>
      <c r="AS14" s="11">
        <v>164.28</v>
      </c>
      <c r="AT14" s="11">
        <v>199.53</v>
      </c>
      <c r="AU14" s="11">
        <v>161.94999999999999</v>
      </c>
      <c r="AV14" s="11">
        <v>160.38999999999999</v>
      </c>
      <c r="AW14" s="11">
        <v>145.03</v>
      </c>
      <c r="AX14" s="11">
        <v>190.22</v>
      </c>
      <c r="AY14" s="11">
        <v>129.19999999999999</v>
      </c>
      <c r="AZ14" s="11">
        <v>130.99</v>
      </c>
      <c r="BA14" s="11">
        <v>136.47999999999999</v>
      </c>
      <c r="BB14" s="11">
        <v>166.29</v>
      </c>
      <c r="BC14" s="11">
        <v>150.61000000000001</v>
      </c>
      <c r="BD14" s="11">
        <v>158.37</v>
      </c>
      <c r="BE14" s="11">
        <v>144.54</v>
      </c>
      <c r="BF14" s="11">
        <v>163.66999999999999</v>
      </c>
      <c r="BG14" s="11">
        <v>137.62</v>
      </c>
      <c r="BH14" s="11">
        <v>133.71</v>
      </c>
      <c r="BI14" s="11">
        <v>143.97999999999999</v>
      </c>
      <c r="BJ14" s="11">
        <v>125.42</v>
      </c>
      <c r="BK14" s="11">
        <v>108.11</v>
      </c>
      <c r="BL14" s="11">
        <v>118.04</v>
      </c>
      <c r="BM14" s="11">
        <v>109</v>
      </c>
      <c r="BN14" s="11">
        <v>118.37</v>
      </c>
      <c r="BO14" s="11">
        <v>97.41</v>
      </c>
      <c r="BP14" s="11">
        <v>101.61</v>
      </c>
      <c r="BQ14" s="11">
        <v>96.2</v>
      </c>
    </row>
    <row r="15" spans="1:70" s="24" customFormat="1" x14ac:dyDescent="0.25">
      <c r="A15" s="24" t="s">
        <v>8</v>
      </c>
      <c r="B15" s="30">
        <v>1239.45</v>
      </c>
      <c r="C15" s="30">
        <v>833.6</v>
      </c>
      <c r="D15" s="30">
        <v>814.1</v>
      </c>
      <c r="E15" s="24">
        <v>895.84</v>
      </c>
      <c r="F15" s="24">
        <v>1114.3900000000001</v>
      </c>
      <c r="G15" s="24">
        <v>646.98</v>
      </c>
      <c r="H15" s="24">
        <v>596.85</v>
      </c>
      <c r="I15" s="24">
        <v>583.13</v>
      </c>
      <c r="J15" s="24">
        <v>918.19</v>
      </c>
      <c r="K15" s="24">
        <v>640.4</v>
      </c>
      <c r="L15" s="24">
        <v>538.09</v>
      </c>
      <c r="M15" s="24">
        <v>580.15</v>
      </c>
      <c r="N15" s="24">
        <v>843.1</v>
      </c>
      <c r="O15" s="24">
        <v>629</v>
      </c>
      <c r="P15" s="24">
        <v>532.65</v>
      </c>
      <c r="Q15" s="24">
        <v>611.37</v>
      </c>
      <c r="R15" s="24">
        <v>882.93</v>
      </c>
      <c r="S15" s="24">
        <v>525.79</v>
      </c>
      <c r="T15" s="24">
        <v>454.08</v>
      </c>
      <c r="U15" s="24">
        <v>528.96</v>
      </c>
      <c r="V15" s="24">
        <v>783.51</v>
      </c>
      <c r="W15" s="24">
        <v>468.52</v>
      </c>
      <c r="X15" s="24">
        <v>423.58</v>
      </c>
      <c r="Y15" s="24">
        <v>505.57</v>
      </c>
      <c r="Z15" s="24">
        <v>758.72</v>
      </c>
      <c r="AA15" s="24">
        <v>515.01</v>
      </c>
      <c r="AB15" s="24">
        <v>496.05</v>
      </c>
      <c r="AC15" s="24">
        <v>580.1</v>
      </c>
      <c r="AD15" s="24">
        <v>745.99</v>
      </c>
      <c r="AE15" s="24">
        <v>421.23</v>
      </c>
      <c r="AF15" s="24">
        <v>374.32</v>
      </c>
      <c r="AG15" s="24">
        <v>456.46</v>
      </c>
      <c r="AH15" s="24">
        <v>575.94000000000005</v>
      </c>
      <c r="AI15" s="24">
        <v>374.72</v>
      </c>
      <c r="AJ15" s="24">
        <v>353.23</v>
      </c>
      <c r="AK15" s="24">
        <v>436.03</v>
      </c>
      <c r="AL15" s="24">
        <v>545.12</v>
      </c>
      <c r="AM15" s="24">
        <v>359.66</v>
      </c>
      <c r="AN15" s="24">
        <v>350.23</v>
      </c>
      <c r="AO15" s="24">
        <v>391.86</v>
      </c>
      <c r="AP15" s="24">
        <v>463.33</v>
      </c>
      <c r="AQ15" s="24">
        <v>282.7</v>
      </c>
      <c r="AR15" s="24">
        <v>285.70999999999998</v>
      </c>
      <c r="AS15" s="24">
        <v>246.67</v>
      </c>
      <c r="AT15" s="24">
        <v>267.41000000000003</v>
      </c>
      <c r="AU15" s="24">
        <v>203.43</v>
      </c>
      <c r="AV15" s="24">
        <v>157</v>
      </c>
      <c r="AW15" s="24">
        <v>134.99</v>
      </c>
      <c r="AX15" s="24">
        <v>156.83000000000001</v>
      </c>
      <c r="AY15" s="24">
        <v>122.07</v>
      </c>
      <c r="AZ15" s="24">
        <v>97.34</v>
      </c>
      <c r="BA15" s="24">
        <v>90.84</v>
      </c>
      <c r="BB15" s="24">
        <v>118.8</v>
      </c>
      <c r="BC15" s="24">
        <v>129.07</v>
      </c>
      <c r="BD15" s="24">
        <v>74.64</v>
      </c>
      <c r="BE15" s="24">
        <v>75.12</v>
      </c>
      <c r="BF15" s="24">
        <v>96.08</v>
      </c>
      <c r="BG15" s="24">
        <v>67.89</v>
      </c>
      <c r="BH15" s="24">
        <v>54.1</v>
      </c>
      <c r="BI15" s="24">
        <v>52.64</v>
      </c>
      <c r="BJ15" s="24">
        <v>71.150000000000006</v>
      </c>
      <c r="BK15" s="24">
        <v>48.37</v>
      </c>
      <c r="BL15" s="24">
        <v>43.7</v>
      </c>
      <c r="BM15" s="24">
        <v>43.59</v>
      </c>
      <c r="BN15" s="24">
        <v>57.49</v>
      </c>
      <c r="BO15" s="24">
        <v>36.78</v>
      </c>
      <c r="BP15" s="24">
        <v>35.200000000000003</v>
      </c>
      <c r="BQ15" s="24">
        <v>32.43</v>
      </c>
    </row>
    <row r="16" spans="1:70" x14ac:dyDescent="0.25">
      <c r="A16" s="20" t="s">
        <v>88</v>
      </c>
      <c r="B16" s="20">
        <f>SUM(B11:B15)</f>
        <v>1756.75</v>
      </c>
      <c r="C16" s="20">
        <f>SUM(C11:C15)</f>
        <v>3336.2</v>
      </c>
      <c r="D16" s="20">
        <f>SUM(D11:D15)</f>
        <v>3316.2</v>
      </c>
      <c r="E16" s="11">
        <f>SUM(E11:E15)</f>
        <v>3212.9300000000003</v>
      </c>
      <c r="F16" s="11">
        <f t="shared" ref="F16:AW16" si="3">SUM(F11:F15)</f>
        <v>3650.38</v>
      </c>
      <c r="G16" s="11">
        <f t="shared" si="3"/>
        <v>2656.4</v>
      </c>
      <c r="H16" s="11">
        <f t="shared" si="3"/>
        <v>2436.14</v>
      </c>
      <c r="I16" s="11">
        <f t="shared" si="3"/>
        <v>2276.8200000000002</v>
      </c>
      <c r="J16" s="11">
        <f t="shared" si="3"/>
        <v>2833.19</v>
      </c>
      <c r="K16" s="11">
        <f t="shared" si="3"/>
        <v>2252.27</v>
      </c>
      <c r="L16" s="11">
        <f t="shared" si="3"/>
        <v>2067.6</v>
      </c>
      <c r="M16" s="11">
        <f t="shared" si="3"/>
        <v>1997.02</v>
      </c>
      <c r="N16" s="11">
        <f t="shared" si="3"/>
        <v>2453.54</v>
      </c>
      <c r="O16" s="11">
        <f t="shared" si="3"/>
        <v>1960.2699999999998</v>
      </c>
      <c r="P16" s="11">
        <f t="shared" si="3"/>
        <v>1821.2400000000002</v>
      </c>
      <c r="Q16" s="11">
        <f t="shared" si="3"/>
        <v>1821.1</v>
      </c>
      <c r="R16" s="11">
        <f t="shared" si="3"/>
        <v>2229.59</v>
      </c>
      <c r="S16" s="11">
        <f t="shared" si="3"/>
        <v>1589.6100000000001</v>
      </c>
      <c r="T16" s="11">
        <f t="shared" si="3"/>
        <v>1442.99</v>
      </c>
      <c r="U16" s="11">
        <f t="shared" si="3"/>
        <v>1446.04</v>
      </c>
      <c r="V16" s="11">
        <f t="shared" si="3"/>
        <v>1827.91</v>
      </c>
      <c r="W16" s="11">
        <f t="shared" si="3"/>
        <v>1309.56</v>
      </c>
      <c r="X16" s="11">
        <f t="shared" si="3"/>
        <v>1271.46</v>
      </c>
      <c r="Y16" s="11">
        <f t="shared" si="3"/>
        <v>1258.55</v>
      </c>
      <c r="Z16" s="11">
        <f t="shared" si="3"/>
        <v>1625.85</v>
      </c>
      <c r="AA16" s="11">
        <f t="shared" si="3"/>
        <v>1204.1399999999999</v>
      </c>
      <c r="AB16" s="11">
        <f t="shared" si="3"/>
        <v>1167.3899999999999</v>
      </c>
      <c r="AC16" s="11">
        <f t="shared" si="3"/>
        <v>1232.5700000000002</v>
      </c>
      <c r="AD16" s="11">
        <f t="shared" si="3"/>
        <v>1523.51</v>
      </c>
      <c r="AE16" s="11">
        <f t="shared" si="3"/>
        <v>1056.29</v>
      </c>
      <c r="AF16" s="11">
        <f t="shared" si="3"/>
        <v>990.19</v>
      </c>
      <c r="AG16" s="11">
        <f t="shared" si="3"/>
        <v>1037.1199999999999</v>
      </c>
      <c r="AH16" s="11">
        <f t="shared" si="3"/>
        <v>1259.9100000000001</v>
      </c>
      <c r="AI16" s="11">
        <f t="shared" si="3"/>
        <v>888.63</v>
      </c>
      <c r="AJ16" s="11">
        <f t="shared" si="3"/>
        <v>858.43000000000006</v>
      </c>
      <c r="AK16" s="11">
        <f t="shared" si="3"/>
        <v>945.70999999999992</v>
      </c>
      <c r="AL16" s="11">
        <f t="shared" si="3"/>
        <v>1091.04</v>
      </c>
      <c r="AM16" s="11">
        <f t="shared" si="3"/>
        <v>803.46</v>
      </c>
      <c r="AN16" s="11">
        <f t="shared" si="3"/>
        <v>789.07</v>
      </c>
      <c r="AO16" s="11">
        <f t="shared" si="3"/>
        <v>814.81</v>
      </c>
      <c r="AP16" s="11">
        <f t="shared" si="3"/>
        <v>963.6400000000001</v>
      </c>
      <c r="AQ16" s="11">
        <f t="shared" si="3"/>
        <v>671.92000000000007</v>
      </c>
      <c r="AR16" s="11">
        <f t="shared" si="3"/>
        <v>657.72</v>
      </c>
      <c r="AS16" s="11">
        <f t="shared" si="3"/>
        <v>602.57999999999993</v>
      </c>
      <c r="AT16" s="11">
        <f t="shared" si="3"/>
        <v>688.12000000000012</v>
      </c>
      <c r="AU16" s="11">
        <f t="shared" si="3"/>
        <v>518.51</v>
      </c>
      <c r="AV16" s="11">
        <f t="shared" si="3"/>
        <v>455.56</v>
      </c>
      <c r="AW16" s="11">
        <f t="shared" si="3"/>
        <v>422.53</v>
      </c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1:70" x14ac:dyDescent="0.25">
      <c r="A17" s="20"/>
      <c r="B17" s="6"/>
      <c r="C17" s="6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1:70" x14ac:dyDescent="0.25">
      <c r="A18" s="30" t="s">
        <v>91</v>
      </c>
      <c r="B18" s="21" t="s">
        <v>167</v>
      </c>
      <c r="C18" s="16" t="s">
        <v>118</v>
      </c>
      <c r="D18" s="16" t="s">
        <v>111</v>
      </c>
      <c r="E18" s="16" t="s">
        <v>9</v>
      </c>
      <c r="F18" s="16" t="s">
        <v>6</v>
      </c>
      <c r="G18" s="16" t="s">
        <v>5</v>
      </c>
      <c r="H18" s="16" t="s">
        <v>18</v>
      </c>
      <c r="I18" s="16" t="s">
        <v>19</v>
      </c>
      <c r="J18" s="16" t="s">
        <v>20</v>
      </c>
      <c r="K18" s="25" t="s">
        <v>21</v>
      </c>
      <c r="L18" s="25" t="s">
        <v>22</v>
      </c>
      <c r="M18" s="25" t="s">
        <v>23</v>
      </c>
      <c r="N18" s="25" t="s">
        <v>24</v>
      </c>
      <c r="O18" s="25" t="s">
        <v>25</v>
      </c>
      <c r="P18" s="25" t="s">
        <v>26</v>
      </c>
      <c r="Q18" s="25" t="s">
        <v>27</v>
      </c>
      <c r="R18" s="25" t="s">
        <v>28</v>
      </c>
      <c r="S18" s="25" t="s">
        <v>29</v>
      </c>
      <c r="T18" s="25" t="s">
        <v>30</v>
      </c>
      <c r="U18" s="25" t="s">
        <v>31</v>
      </c>
      <c r="V18" s="25" t="s">
        <v>32</v>
      </c>
      <c r="W18" s="25" t="s">
        <v>33</v>
      </c>
      <c r="X18" s="25" t="s">
        <v>34</v>
      </c>
      <c r="Y18" s="25" t="s">
        <v>35</v>
      </c>
      <c r="Z18" s="25" t="s">
        <v>36</v>
      </c>
      <c r="AA18" s="25" t="s">
        <v>37</v>
      </c>
      <c r="AB18" s="25" t="s">
        <v>38</v>
      </c>
      <c r="AC18" s="25" t="s">
        <v>39</v>
      </c>
      <c r="AD18" s="25" t="s">
        <v>40</v>
      </c>
      <c r="AE18" s="25" t="s">
        <v>41</v>
      </c>
      <c r="AF18" s="25" t="s">
        <v>42</v>
      </c>
      <c r="AG18" s="25" t="s">
        <v>43</v>
      </c>
      <c r="AH18" s="25" t="s">
        <v>44</v>
      </c>
      <c r="AI18" s="25" t="s">
        <v>45</v>
      </c>
      <c r="AJ18" s="25" t="s">
        <v>46</v>
      </c>
      <c r="AK18" s="25" t="s">
        <v>47</v>
      </c>
      <c r="AL18" s="25" t="s">
        <v>48</v>
      </c>
      <c r="AM18" s="25" t="s">
        <v>49</v>
      </c>
      <c r="AN18" s="25" t="s">
        <v>50</v>
      </c>
      <c r="AO18" s="25" t="s">
        <v>51</v>
      </c>
      <c r="AP18" s="25" t="s">
        <v>52</v>
      </c>
      <c r="AQ18" s="25" t="s">
        <v>53</v>
      </c>
      <c r="AR18" s="25" t="s">
        <v>54</v>
      </c>
      <c r="AS18" s="25" t="s">
        <v>55</v>
      </c>
      <c r="AT18" s="25" t="s">
        <v>56</v>
      </c>
      <c r="AU18" s="25" t="s">
        <v>57</v>
      </c>
      <c r="AV18" s="25" t="s">
        <v>58</v>
      </c>
      <c r="AW18" s="25" t="s">
        <v>59</v>
      </c>
      <c r="AX18" s="25" t="s">
        <v>68</v>
      </c>
      <c r="AY18" s="25" t="s">
        <v>69</v>
      </c>
      <c r="AZ18" s="25" t="s">
        <v>70</v>
      </c>
      <c r="BA18" s="25" t="s">
        <v>71</v>
      </c>
      <c r="BB18" s="25" t="s">
        <v>72</v>
      </c>
      <c r="BC18" s="25" t="s">
        <v>73</v>
      </c>
      <c r="BD18" s="25" t="s">
        <v>74</v>
      </c>
      <c r="BE18" s="25" t="s">
        <v>75</v>
      </c>
      <c r="BF18" s="25" t="s">
        <v>76</v>
      </c>
      <c r="BG18" s="25" t="s">
        <v>77</v>
      </c>
      <c r="BH18" s="25" t="s">
        <v>78</v>
      </c>
      <c r="BI18" s="25" t="s">
        <v>79</v>
      </c>
      <c r="BJ18" s="25" t="s">
        <v>80</v>
      </c>
      <c r="BK18" s="25" t="s">
        <v>81</v>
      </c>
      <c r="BL18" s="25" t="s">
        <v>82</v>
      </c>
      <c r="BM18" s="25" t="s">
        <v>83</v>
      </c>
      <c r="BN18" s="25" t="s">
        <v>84</v>
      </c>
      <c r="BO18" s="25" t="s">
        <v>85</v>
      </c>
      <c r="BP18" s="25" t="s">
        <v>86</v>
      </c>
      <c r="BQ18" s="25" t="s">
        <v>87</v>
      </c>
      <c r="BR18" s="18"/>
    </row>
    <row r="19" spans="1:70" x14ac:dyDescent="0.25">
      <c r="A19" s="11" t="s">
        <v>0</v>
      </c>
      <c r="B19" s="6">
        <f t="shared" ref="B19:L24" si="4">B11/F11-1</f>
        <v>-1</v>
      </c>
      <c r="C19" s="6">
        <f t="shared" si="4"/>
        <v>0.35118770377270625</v>
      </c>
      <c r="D19" s="6">
        <f t="shared" si="4"/>
        <v>0.55723230052978012</v>
      </c>
      <c r="E19" s="7">
        <f t="shared" si="4"/>
        <v>0.47550318543158365</v>
      </c>
      <c r="F19" s="7">
        <f t="shared" si="4"/>
        <v>0.33146760269424158</v>
      </c>
      <c r="G19" s="7">
        <f t="shared" si="4"/>
        <v>0.21629277135735303</v>
      </c>
      <c r="H19" s="7">
        <f t="shared" si="4"/>
        <v>0.10665640175293145</v>
      </c>
      <c r="I19" s="7">
        <f t="shared" si="4"/>
        <v>0.17642767128739134</v>
      </c>
      <c r="J19" s="7">
        <f t="shared" si="4"/>
        <v>0.24642308147097092</v>
      </c>
      <c r="K19" s="7">
        <f t="shared" si="4"/>
        <v>0.2859328331026445</v>
      </c>
      <c r="L19" s="7">
        <f t="shared" si="4"/>
        <v>0.2762451817700855</v>
      </c>
      <c r="M19" s="7">
        <f t="shared" ref="M19:V24" si="5">M11/Q11-1</f>
        <v>0.25998662878154777</v>
      </c>
      <c r="N19" s="7">
        <f t="shared" si="5"/>
        <v>0.30388529139685461</v>
      </c>
      <c r="O19" s="7">
        <f t="shared" si="5"/>
        <v>0.32910534469403574</v>
      </c>
      <c r="P19" s="7">
        <f t="shared" si="5"/>
        <v>0.41948288810213508</v>
      </c>
      <c r="Q19" s="7">
        <f t="shared" si="5"/>
        <v>0.48979083665338652</v>
      </c>
      <c r="R19" s="7">
        <f t="shared" si="5"/>
        <v>0.47258485639686687</v>
      </c>
      <c r="S19" s="7">
        <f t="shared" si="5"/>
        <v>0.47311367850520614</v>
      </c>
      <c r="T19" s="7">
        <f t="shared" si="5"/>
        <v>0.44825978868862637</v>
      </c>
      <c r="U19" s="7">
        <f t="shared" si="5"/>
        <v>0.49238201412114435</v>
      </c>
      <c r="V19" s="7">
        <f t="shared" si="5"/>
        <v>0.50787401574803148</v>
      </c>
      <c r="W19" s="7">
        <f t="shared" ref="W19:AF24" si="6">W11/AA11-1</f>
        <v>0.55765385469895579</v>
      </c>
      <c r="X19" s="7">
        <f t="shared" si="6"/>
        <v>0.59228104898565048</v>
      </c>
      <c r="Y19" s="7">
        <f t="shared" si="6"/>
        <v>0.51905165114309915</v>
      </c>
      <c r="Z19" s="7">
        <f t="shared" si="6"/>
        <v>0.51700856920280458</v>
      </c>
      <c r="AA19" s="7">
        <f t="shared" si="6"/>
        <v>0.40524508273493587</v>
      </c>
      <c r="AB19" s="7">
        <f t="shared" si="6"/>
        <v>0.38900343642611679</v>
      </c>
      <c r="AC19" s="7">
        <f t="shared" si="6"/>
        <v>0.4160671462829737</v>
      </c>
      <c r="AD19" s="7">
        <f t="shared" si="6"/>
        <v>0.48974854932301715</v>
      </c>
      <c r="AE19" s="7">
        <f t="shared" si="6"/>
        <v>0.58878968253968256</v>
      </c>
      <c r="AF19" s="7">
        <f t="shared" si="6"/>
        <v>0.60507446221731942</v>
      </c>
      <c r="AG19" s="7">
        <f t="shared" ref="AG19:AP24" si="7">AG11/AK11-1</f>
        <v>0.71604938271604945</v>
      </c>
      <c r="AH19" s="7">
        <f t="shared" si="7"/>
        <v>0.63091482649842279</v>
      </c>
      <c r="AI19" s="7">
        <f t="shared" si="7"/>
        <v>0.59746434231378776</v>
      </c>
      <c r="AJ19" s="7">
        <f t="shared" si="7"/>
        <v>0.53125</v>
      </c>
      <c r="AK19" s="7">
        <f t="shared" si="7"/>
        <v>0.37807183364839325</v>
      </c>
      <c r="AL19" s="7">
        <f t="shared" si="7"/>
        <v>0.40141467727674618</v>
      </c>
      <c r="AM19" s="7">
        <f t="shared" si="7"/>
        <v>0.32285115303983236</v>
      </c>
      <c r="AN19" s="7">
        <f t="shared" si="7"/>
        <v>0.32290502793296105</v>
      </c>
      <c r="AO19" s="7">
        <f t="shared" si="7"/>
        <v>0.44733242134062934</v>
      </c>
      <c r="AP19" s="7">
        <f t="shared" si="7"/>
        <v>0.54719562243502073</v>
      </c>
      <c r="AQ19" s="7">
        <f t="shared" ref="AQ19:AV24" si="8">AQ11/AU11-1</f>
        <v>1.0428265524625266</v>
      </c>
      <c r="AR19" s="7">
        <f t="shared" si="8"/>
        <v>1.0765661252900234</v>
      </c>
      <c r="AS19" s="7">
        <f t="shared" si="8"/>
        <v>1.1188405797101448</v>
      </c>
      <c r="AT19" s="7" t="e">
        <f t="shared" si="8"/>
        <v>#DIV/0!</v>
      </c>
      <c r="AU19" s="7" t="e">
        <f t="shared" si="8"/>
        <v>#DIV/0!</v>
      </c>
      <c r="AV19" s="7" t="e">
        <f t="shared" si="8"/>
        <v>#DIV/0!</v>
      </c>
      <c r="AW19" s="11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0" x14ac:dyDescent="0.25">
      <c r="A20" s="11" t="s">
        <v>2</v>
      </c>
      <c r="B20" s="6">
        <f t="shared" si="4"/>
        <v>-1</v>
      </c>
      <c r="C20" s="6">
        <f t="shared" si="4"/>
        <v>0.41034803889719096</v>
      </c>
      <c r="D20" s="6">
        <f t="shared" si="4"/>
        <v>0.61579235971486002</v>
      </c>
      <c r="E20" s="7">
        <f t="shared" si="4"/>
        <v>0.34391020189994892</v>
      </c>
      <c r="F20" s="7">
        <f t="shared" si="4"/>
        <v>0.23489962018448196</v>
      </c>
      <c r="G20" s="7">
        <f t="shared" si="4"/>
        <v>0.14010222474628997</v>
      </c>
      <c r="H20" s="7">
        <f t="shared" si="4"/>
        <v>-1.6613599013968749E-2</v>
      </c>
      <c r="I20" s="7">
        <f t="shared" si="4"/>
        <v>0.13263986350752632</v>
      </c>
      <c r="J20" s="7">
        <f t="shared" si="4"/>
        <v>0.17310825949689379</v>
      </c>
      <c r="K20" s="7">
        <f t="shared" si="4"/>
        <v>0.20032602252519283</v>
      </c>
      <c r="L20" s="7">
        <f t="shared" si="4"/>
        <v>0.19251615273907596</v>
      </c>
      <c r="M20" s="7">
        <f t="shared" si="5"/>
        <v>0.16673088036987105</v>
      </c>
      <c r="N20" s="7">
        <f t="shared" si="5"/>
        <v>0.21510998360300704</v>
      </c>
      <c r="O20" s="7">
        <f t="shared" si="5"/>
        <v>0.21489269768111741</v>
      </c>
      <c r="P20" s="7">
        <f t="shared" si="5"/>
        <v>0.25555555555555531</v>
      </c>
      <c r="Q20" s="7">
        <f t="shared" si="5"/>
        <v>0.25842424242424245</v>
      </c>
      <c r="R20" s="7">
        <f t="shared" si="5"/>
        <v>0.24013965623081668</v>
      </c>
      <c r="S20" s="7">
        <f t="shared" si="5"/>
        <v>0.23700503318337729</v>
      </c>
      <c r="T20" s="7">
        <f t="shared" si="5"/>
        <v>0.20976744186046514</v>
      </c>
      <c r="U20" s="7">
        <f t="shared" si="5"/>
        <v>0.22179987164930637</v>
      </c>
      <c r="V20" s="7">
        <f t="shared" si="5"/>
        <v>0.22199821838810996</v>
      </c>
      <c r="W20" s="7">
        <f t="shared" si="6"/>
        <v>0.20219544846050863</v>
      </c>
      <c r="X20" s="7">
        <f t="shared" si="6"/>
        <v>0.21283917188469559</v>
      </c>
      <c r="Y20" s="7">
        <f t="shared" si="6"/>
        <v>0.17377448139993024</v>
      </c>
      <c r="Z20" s="7">
        <f t="shared" si="6"/>
        <v>0.17820250787162339</v>
      </c>
      <c r="AA20" s="7">
        <f t="shared" si="6"/>
        <v>0.13024269200508387</v>
      </c>
      <c r="AB20" s="7">
        <f t="shared" si="6"/>
        <v>0.11106236289564397</v>
      </c>
      <c r="AC20" s="7">
        <f t="shared" si="6"/>
        <v>0.11919584954604434</v>
      </c>
      <c r="AD20" s="7">
        <f t="shared" si="6"/>
        <v>0.15254345196409247</v>
      </c>
      <c r="AE20" s="7">
        <f t="shared" si="6"/>
        <v>0.20132325141776941</v>
      </c>
      <c r="AF20" s="7">
        <f t="shared" si="6"/>
        <v>0.21728847180895716</v>
      </c>
      <c r="AG20" s="7">
        <f t="shared" si="7"/>
        <v>0.19064164929349081</v>
      </c>
      <c r="AH20" s="7">
        <f t="shared" si="7"/>
        <v>0.52747252747252737</v>
      </c>
      <c r="AI20" s="7">
        <f t="shared" si="7"/>
        <v>3.3824413710162426E-2</v>
      </c>
      <c r="AJ20" s="7">
        <f t="shared" si="7"/>
        <v>0.11010417548911655</v>
      </c>
      <c r="AK20" s="7">
        <f t="shared" si="7"/>
        <v>0.21662752465946444</v>
      </c>
      <c r="AL20" s="7">
        <f t="shared" si="7"/>
        <v>-2.8439153439153486E-2</v>
      </c>
      <c r="AM20" s="7">
        <f t="shared" si="7"/>
        <v>0.36872427983539091</v>
      </c>
      <c r="AN20" s="7">
        <f t="shared" si="7"/>
        <v>0.30810990471969846</v>
      </c>
      <c r="AO20" s="7">
        <f t="shared" si="7"/>
        <v>0.24139941690962097</v>
      </c>
      <c r="AP20" s="7">
        <f t="shared" si="7"/>
        <v>0.2540284360189573</v>
      </c>
      <c r="AQ20" s="7">
        <f t="shared" si="8"/>
        <v>0.33406533077134237</v>
      </c>
      <c r="AR20" s="7">
        <f t="shared" si="8"/>
        <v>0.32346041055718477</v>
      </c>
      <c r="AS20" s="7">
        <f t="shared" si="8"/>
        <v>0.26568265682656822</v>
      </c>
      <c r="AT20" s="7">
        <f t="shared" si="8"/>
        <v>0.26460893017680576</v>
      </c>
      <c r="AU20" s="7">
        <f t="shared" si="8"/>
        <v>0.2255677039529016</v>
      </c>
      <c r="AV20" s="7">
        <f t="shared" si="8"/>
        <v>0.23483613977910567</v>
      </c>
      <c r="AW20" s="11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1:70" x14ac:dyDescent="0.25">
      <c r="A21" s="11" t="s">
        <v>1</v>
      </c>
      <c r="B21" s="6">
        <f t="shared" si="4"/>
        <v>-1</v>
      </c>
      <c r="C21" s="6">
        <f t="shared" si="4"/>
        <v>0.15253003276301413</v>
      </c>
      <c r="D21" s="6">
        <f t="shared" si="4"/>
        <v>0.27181932697498645</v>
      </c>
      <c r="E21" s="7">
        <f t="shared" si="4"/>
        <v>0.43823888034777081</v>
      </c>
      <c r="F21" s="7">
        <f t="shared" si="4"/>
        <v>0.43594816839553041</v>
      </c>
      <c r="G21" s="7">
        <f t="shared" si="4"/>
        <v>0.37387290836084097</v>
      </c>
      <c r="H21" s="7">
        <f t="shared" si="4"/>
        <v>0.40230900258658764</v>
      </c>
      <c r="I21" s="7">
        <f t="shared" si="4"/>
        <v>0.26385259631490787</v>
      </c>
      <c r="J21" s="7">
        <f t="shared" si="4"/>
        <v>0.20797701117665746</v>
      </c>
      <c r="K21" s="7">
        <f t="shared" si="4"/>
        <v>0.23693792420814463</v>
      </c>
      <c r="L21" s="7">
        <f t="shared" si="4"/>
        <v>0.19888061112581767</v>
      </c>
      <c r="M21" s="7">
        <f t="shared" si="5"/>
        <v>0.16962501469378166</v>
      </c>
      <c r="N21" s="7">
        <f t="shared" si="5"/>
        <v>0.1973433907332971</v>
      </c>
      <c r="O21" s="7">
        <f t="shared" si="5"/>
        <v>0.29334308705193846</v>
      </c>
      <c r="P21" s="7">
        <f t="shared" si="5"/>
        <v>0.39338690554604128</v>
      </c>
      <c r="Q21" s="7">
        <f t="shared" si="5"/>
        <v>0.42918743349946809</v>
      </c>
      <c r="R21" s="7">
        <f t="shared" si="5"/>
        <v>0.38206716810315244</v>
      </c>
      <c r="S21" s="7">
        <f t="shared" si="5"/>
        <v>0.33716451672067005</v>
      </c>
      <c r="T21" s="7">
        <f t="shared" si="5"/>
        <v>0.24835547954216541</v>
      </c>
      <c r="U21" s="7">
        <f t="shared" si="5"/>
        <v>0.22610546553144739</v>
      </c>
      <c r="V21" s="7">
        <f t="shared" si="5"/>
        <v>0.22366138868684615</v>
      </c>
      <c r="W21" s="7">
        <f t="shared" si="6"/>
        <v>0.29008596892499394</v>
      </c>
      <c r="X21" s="7">
        <f t="shared" si="6"/>
        <v>0.31136510675005402</v>
      </c>
      <c r="Y21" s="7">
        <f t="shared" si="6"/>
        <v>0.28221155962495037</v>
      </c>
      <c r="Z21" s="7">
        <f t="shared" si="6"/>
        <v>0.21883524277141309</v>
      </c>
      <c r="AA21" s="7">
        <f t="shared" si="6"/>
        <v>0.23222702755235924</v>
      </c>
      <c r="AB21" s="7">
        <f t="shared" si="6"/>
        <v>0.19881075491209921</v>
      </c>
      <c r="AC21" s="7">
        <f t="shared" si="6"/>
        <v>0.15075224152778488</v>
      </c>
      <c r="AD21" s="7">
        <f t="shared" si="6"/>
        <v>0.14625185648401451</v>
      </c>
      <c r="AE21" s="7">
        <f t="shared" si="6"/>
        <v>0.20401357360168504</v>
      </c>
      <c r="AF21" s="7">
        <f t="shared" si="6"/>
        <v>0.23153336729495688</v>
      </c>
      <c r="AG21" s="7">
        <f t="shared" si="7"/>
        <v>0.22843808338518978</v>
      </c>
      <c r="AH21" s="7">
        <f t="shared" si="7"/>
        <v>0.20302802332142189</v>
      </c>
      <c r="AI21" s="7">
        <f t="shared" si="7"/>
        <v>0.23801245835144136</v>
      </c>
      <c r="AJ21" s="7">
        <f t="shared" si="7"/>
        <v>0.22362474676640165</v>
      </c>
      <c r="AK21" s="7">
        <f t="shared" si="7"/>
        <v>0.21880925293894582</v>
      </c>
      <c r="AL21" s="7">
        <f t="shared" si="7"/>
        <v>0.2201250645401871</v>
      </c>
      <c r="AM21" s="7">
        <f t="shared" si="7"/>
        <v>0.26940051489518191</v>
      </c>
      <c r="AN21" s="7">
        <f t="shared" si="7"/>
        <v>0.2946635730858469</v>
      </c>
      <c r="AO21" s="7">
        <f t="shared" si="7"/>
        <v>0.33762808156639945</v>
      </c>
      <c r="AP21" s="7">
        <f t="shared" si="7"/>
        <v>0.3463350583146676</v>
      </c>
      <c r="AQ21" s="7">
        <f t="shared" si="8"/>
        <v>0.43862433862433869</v>
      </c>
      <c r="AR21" s="7">
        <f t="shared" si="8"/>
        <v>0.50974718245507167</v>
      </c>
      <c r="AS21" s="7">
        <f t="shared" si="8"/>
        <v>0.38227457579582103</v>
      </c>
      <c r="AT21" s="7">
        <f t="shared" si="8"/>
        <v>0.35997899159663871</v>
      </c>
      <c r="AU21" s="7">
        <f t="shared" si="8"/>
        <v>0.38741053404294346</v>
      </c>
      <c r="AV21" s="7">
        <f t="shared" si="8"/>
        <v>0.41173941087938082</v>
      </c>
      <c r="AW21" s="11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70" x14ac:dyDescent="0.25">
      <c r="A22" s="11" t="s">
        <v>10</v>
      </c>
      <c r="B22" s="6">
        <f t="shared" si="4"/>
        <v>0.20090073358714822</v>
      </c>
      <c r="C22" s="6">
        <f t="shared" si="4"/>
        <v>0.21978790978091167</v>
      </c>
      <c r="D22" s="6">
        <f t="shared" si="4"/>
        <v>0.21341992480214556</v>
      </c>
      <c r="E22" s="7">
        <f t="shared" si="4"/>
        <v>0.19088546871876888</v>
      </c>
      <c r="F22" s="7">
        <f t="shared" si="4"/>
        <v>0.16718148810491518</v>
      </c>
      <c r="G22" s="7">
        <f t="shared" si="4"/>
        <v>0.12400544546967174</v>
      </c>
      <c r="H22" s="7">
        <f t="shared" si="4"/>
        <v>0.12800664353293589</v>
      </c>
      <c r="I22" s="7">
        <f t="shared" si="4"/>
        <v>0.14556278826338698</v>
      </c>
      <c r="J22" s="7">
        <f t="shared" si="4"/>
        <v>0.13658341289150333</v>
      </c>
      <c r="K22" s="7">
        <f t="shared" si="4"/>
        <v>0.13653555219364621</v>
      </c>
      <c r="L22" s="7">
        <f t="shared" si="4"/>
        <v>0.12072461359481457</v>
      </c>
      <c r="M22" s="7">
        <f t="shared" si="5"/>
        <v>0.13990081658525666</v>
      </c>
      <c r="N22" s="7">
        <f t="shared" si="5"/>
        <v>0.12286465177398154</v>
      </c>
      <c r="O22" s="7">
        <f t="shared" si="5"/>
        <v>0.18526367267095933</v>
      </c>
      <c r="P22" s="7">
        <f t="shared" si="5"/>
        <v>0.17496582698691676</v>
      </c>
      <c r="Q22" s="7">
        <f t="shared" si="5"/>
        <v>0.15539376184732023</v>
      </c>
      <c r="R22" s="7">
        <f t="shared" si="5"/>
        <v>0.11972430883605667</v>
      </c>
      <c r="S22" s="7">
        <f t="shared" si="5"/>
        <v>0.11902590295512594</v>
      </c>
      <c r="T22" s="7">
        <f t="shared" si="5"/>
        <v>-3.1873865698729631E-2</v>
      </c>
      <c r="U22" s="7">
        <f t="shared" si="5"/>
        <v>0.13058302079781803</v>
      </c>
      <c r="V22" s="7">
        <f t="shared" si="5"/>
        <v>8.5308455202554923E-2</v>
      </c>
      <c r="W22" s="7">
        <f t="shared" si="6"/>
        <v>7.600961774375592E-2</v>
      </c>
      <c r="X22" s="7">
        <f t="shared" si="6"/>
        <v>0.19242560865644731</v>
      </c>
      <c r="Y22" s="7">
        <f t="shared" si="6"/>
        <v>-5.5133692300612047E-2</v>
      </c>
      <c r="Z22" s="7">
        <f t="shared" si="6"/>
        <v>-0.10102002266717036</v>
      </c>
      <c r="AA22" s="7">
        <f t="shared" si="6"/>
        <v>-0.12163268824619633</v>
      </c>
      <c r="AB22" s="7">
        <f t="shared" si="6"/>
        <v>-5.1407065263878171E-2</v>
      </c>
      <c r="AC22" s="7">
        <f t="shared" si="6"/>
        <v>6.4990442581973173E-2</v>
      </c>
      <c r="AD22" s="7">
        <f t="shared" si="6"/>
        <v>7.9570944981443015E-2</v>
      </c>
      <c r="AE22" s="7">
        <f t="shared" si="6"/>
        <v>0.25214528576825512</v>
      </c>
      <c r="AF22" s="7">
        <f t="shared" si="6"/>
        <v>0.17521109770808185</v>
      </c>
      <c r="AG22" s="7">
        <f t="shared" si="7"/>
        <v>-4.1973742007905823E-3</v>
      </c>
      <c r="AH22" s="7">
        <f t="shared" si="7"/>
        <v>0.14275727069351229</v>
      </c>
      <c r="AI22" s="7">
        <f t="shared" si="7"/>
        <v>0.1574837581209394</v>
      </c>
      <c r="AJ22" s="7">
        <f t="shared" si="7"/>
        <v>0.10172213300847233</v>
      </c>
      <c r="AK22" s="7">
        <f t="shared" si="7"/>
        <v>0.17705520767507332</v>
      </c>
      <c r="AL22" s="7">
        <f t="shared" si="7"/>
        <v>2.7340196313143439E-2</v>
      </c>
      <c r="AM22" s="7">
        <f t="shared" si="7"/>
        <v>-7.8517154040985471E-2</v>
      </c>
      <c r="AN22" s="7">
        <f t="shared" si="7"/>
        <v>3.9845684343870591E-2</v>
      </c>
      <c r="AO22" s="7">
        <f t="shared" si="7"/>
        <v>5.9593377160944705E-2</v>
      </c>
      <c r="AP22" s="7">
        <f t="shared" si="7"/>
        <v>4.6709767954693504E-2</v>
      </c>
      <c r="AQ22" s="7">
        <f t="shared" si="8"/>
        <v>7.2676752083976615E-2</v>
      </c>
      <c r="AR22" s="7">
        <f t="shared" si="8"/>
        <v>8.2798179437620911E-2</v>
      </c>
      <c r="AS22" s="7">
        <f t="shared" si="8"/>
        <v>0.13273115907053712</v>
      </c>
      <c r="AT22" s="7">
        <f t="shared" si="8"/>
        <v>4.8943328777205419E-2</v>
      </c>
      <c r="AU22" s="7">
        <f t="shared" si="8"/>
        <v>0.25348297213622284</v>
      </c>
      <c r="AV22" s="7">
        <f t="shared" si="8"/>
        <v>0.22444461409267857</v>
      </c>
      <c r="AW22" s="11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70" s="21" customFormat="1" x14ac:dyDescent="0.25">
      <c r="A23" s="24" t="s">
        <v>8</v>
      </c>
      <c r="B23" s="45">
        <f t="shared" si="4"/>
        <v>0.11222283042740866</v>
      </c>
      <c r="C23" s="45">
        <f t="shared" si="4"/>
        <v>0.28844786546724777</v>
      </c>
      <c r="D23" s="45">
        <f t="shared" si="4"/>
        <v>0.36399430342632155</v>
      </c>
      <c r="E23" s="29">
        <f t="shared" si="4"/>
        <v>0.53626121105070923</v>
      </c>
      <c r="F23" s="29">
        <f t="shared" si="4"/>
        <v>0.21368126422635836</v>
      </c>
      <c r="G23" s="29">
        <f t="shared" si="4"/>
        <v>1.0274828232354816E-2</v>
      </c>
      <c r="H23" s="29">
        <f t="shared" si="4"/>
        <v>0.10920106301919752</v>
      </c>
      <c r="I23" s="29">
        <f t="shared" si="4"/>
        <v>5.1366026027752643E-3</v>
      </c>
      <c r="J23" s="29">
        <f t="shared" si="4"/>
        <v>8.9064167951607098E-2</v>
      </c>
      <c r="K23" s="29">
        <f t="shared" si="4"/>
        <v>1.8124006359300449E-2</v>
      </c>
      <c r="L23" s="29">
        <f t="shared" si="4"/>
        <v>1.0213085515817344E-2</v>
      </c>
      <c r="M23" s="29">
        <f t="shared" si="5"/>
        <v>-5.1065639465462831E-2</v>
      </c>
      <c r="N23" s="29">
        <f t="shared" si="5"/>
        <v>-4.5111163965433243E-2</v>
      </c>
      <c r="O23" s="29">
        <f t="shared" si="5"/>
        <v>0.19629509880370488</v>
      </c>
      <c r="P23" s="29">
        <f t="shared" si="5"/>
        <v>0.17303118393234662</v>
      </c>
      <c r="Q23" s="29">
        <f t="shared" si="5"/>
        <v>0.15579627949183306</v>
      </c>
      <c r="R23" s="29">
        <f t="shared" si="5"/>
        <v>0.12689053107171566</v>
      </c>
      <c r="S23" s="29">
        <f t="shared" si="5"/>
        <v>0.1222359771194399</v>
      </c>
      <c r="T23" s="29">
        <f t="shared" si="5"/>
        <v>7.2005288257235955E-2</v>
      </c>
      <c r="U23" s="29">
        <f t="shared" si="5"/>
        <v>4.626461221987066E-2</v>
      </c>
      <c r="V23" s="29">
        <f t="shared" si="5"/>
        <v>3.2673450021088124E-2</v>
      </c>
      <c r="W23" s="29">
        <f t="shared" si="6"/>
        <v>-9.0270091842876821E-2</v>
      </c>
      <c r="X23" s="29">
        <f t="shared" si="6"/>
        <v>-0.14609414373551055</v>
      </c>
      <c r="Y23" s="29">
        <f t="shared" si="6"/>
        <v>-0.12847784864678513</v>
      </c>
      <c r="Z23" s="29">
        <f t="shared" si="6"/>
        <v>1.7064571911151738E-2</v>
      </c>
      <c r="AA23" s="29">
        <f t="shared" si="6"/>
        <v>0.22263371554732569</v>
      </c>
      <c r="AB23" s="29">
        <f t="shared" si="6"/>
        <v>0.32520303483650359</v>
      </c>
      <c r="AC23" s="29">
        <f t="shared" si="6"/>
        <v>0.27086710774219003</v>
      </c>
      <c r="AD23" s="29">
        <f t="shared" si="6"/>
        <v>0.29525645032468639</v>
      </c>
      <c r="AE23" s="29">
        <f t="shared" si="6"/>
        <v>0.12411934244235701</v>
      </c>
      <c r="AF23" s="29">
        <f t="shared" si="6"/>
        <v>5.9706140475044522E-2</v>
      </c>
      <c r="AG23" s="29">
        <f t="shared" si="7"/>
        <v>4.6854574226544043E-2</v>
      </c>
      <c r="AH23" s="29">
        <f t="shared" si="7"/>
        <v>5.6538009979454129E-2</v>
      </c>
      <c r="AI23" s="29">
        <f t="shared" si="7"/>
        <v>4.1872879942167707E-2</v>
      </c>
      <c r="AJ23" s="29">
        <f t="shared" si="7"/>
        <v>8.5657996173942319E-3</v>
      </c>
      <c r="AK23" s="29">
        <f t="shared" si="7"/>
        <v>0.11271882815291168</v>
      </c>
      <c r="AL23" s="29">
        <f t="shared" si="7"/>
        <v>0.17652644983057431</v>
      </c>
      <c r="AM23" s="29">
        <f t="shared" si="7"/>
        <v>0.27223204810753465</v>
      </c>
      <c r="AN23" s="29">
        <f t="shared" si="7"/>
        <v>0.22582338735081042</v>
      </c>
      <c r="AO23" s="29">
        <f t="shared" si="7"/>
        <v>0.5886001540519723</v>
      </c>
      <c r="AP23" s="29">
        <f t="shared" si="7"/>
        <v>0.73265771661493573</v>
      </c>
      <c r="AQ23" s="29">
        <f t="shared" si="8"/>
        <v>0.38966720739320637</v>
      </c>
      <c r="AR23" s="29">
        <f t="shared" si="8"/>
        <v>0.81980891719745208</v>
      </c>
      <c r="AS23" s="29">
        <f t="shared" si="8"/>
        <v>0.82732054226238949</v>
      </c>
      <c r="AT23" s="29">
        <f t="shared" si="8"/>
        <v>0.7050946885162277</v>
      </c>
      <c r="AU23" s="29">
        <f t="shared" si="8"/>
        <v>0.66650282624723545</v>
      </c>
      <c r="AV23" s="29">
        <f t="shared" si="8"/>
        <v>0.61290322580645151</v>
      </c>
      <c r="AW23" s="24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</row>
    <row r="24" spans="1:70" x14ac:dyDescent="0.25">
      <c r="A24" s="20" t="s">
        <v>88</v>
      </c>
      <c r="B24" s="6">
        <f t="shared" si="4"/>
        <v>-0.51874873300861823</v>
      </c>
      <c r="C24" s="6">
        <f t="shared" si="4"/>
        <v>0.25591025447974691</v>
      </c>
      <c r="D24" s="6">
        <f t="shared" si="4"/>
        <v>0.36125181639807247</v>
      </c>
      <c r="E24" s="7">
        <f t="shared" si="4"/>
        <v>0.41114800467318457</v>
      </c>
      <c r="F24" s="7">
        <f t="shared" si="4"/>
        <v>0.28843459139697658</v>
      </c>
      <c r="G24" s="7">
        <f t="shared" si="4"/>
        <v>0.17943230607342819</v>
      </c>
      <c r="H24" s="7">
        <f t="shared" si="4"/>
        <v>0.17824530857032306</v>
      </c>
      <c r="I24" s="7">
        <f t="shared" si="4"/>
        <v>0.14010876205546263</v>
      </c>
      <c r="J24" s="7">
        <f t="shared" si="4"/>
        <v>0.15473560651140805</v>
      </c>
      <c r="K24" s="7">
        <f t="shared" si="4"/>
        <v>0.14895907196457636</v>
      </c>
      <c r="L24" s="7">
        <f t="shared" si="4"/>
        <v>0.13527047506094725</v>
      </c>
      <c r="M24" s="7">
        <f t="shared" si="5"/>
        <v>9.6600955466476401E-2</v>
      </c>
      <c r="N24" s="7">
        <f t="shared" si="5"/>
        <v>0.10044447633869891</v>
      </c>
      <c r="O24" s="7">
        <f t="shared" si="5"/>
        <v>0.23317669113807771</v>
      </c>
      <c r="P24" s="7">
        <f t="shared" si="5"/>
        <v>0.26212932868557659</v>
      </c>
      <c r="Q24" s="7">
        <f t="shared" si="5"/>
        <v>0.25937041852230913</v>
      </c>
      <c r="R24" s="7">
        <f t="shared" si="5"/>
        <v>0.21974823705762314</v>
      </c>
      <c r="S24" s="7">
        <f t="shared" si="5"/>
        <v>0.21385045358746457</v>
      </c>
      <c r="T24" s="7">
        <f t="shared" si="5"/>
        <v>0.13490790115300522</v>
      </c>
      <c r="U24" s="7">
        <f t="shared" si="5"/>
        <v>0.14897302451233574</v>
      </c>
      <c r="V24" s="7">
        <f t="shared" si="5"/>
        <v>0.12427960758987622</v>
      </c>
      <c r="W24" s="7">
        <f t="shared" si="6"/>
        <v>8.7547959539588494E-2</v>
      </c>
      <c r="X24" s="7">
        <f t="shared" si="6"/>
        <v>8.9147585639760552E-2</v>
      </c>
      <c r="Y24" s="7">
        <f t="shared" si="6"/>
        <v>2.1077910382371723E-2</v>
      </c>
      <c r="Z24" s="7">
        <f t="shared" si="6"/>
        <v>6.7173828855734419E-2</v>
      </c>
      <c r="AA24" s="7">
        <f t="shared" si="6"/>
        <v>0.13997103068286165</v>
      </c>
      <c r="AB24" s="7">
        <f t="shared" si="6"/>
        <v>0.17895555398458862</v>
      </c>
      <c r="AC24" s="7">
        <f t="shared" si="6"/>
        <v>0.18845456649182379</v>
      </c>
      <c r="AD24" s="7">
        <f t="shared" si="6"/>
        <v>0.2092212935844624</v>
      </c>
      <c r="AE24" s="7">
        <f t="shared" si="6"/>
        <v>0.18867245085131046</v>
      </c>
      <c r="AF24" s="7">
        <f t="shared" si="6"/>
        <v>0.15348950991927124</v>
      </c>
      <c r="AG24" s="7">
        <f t="shared" si="7"/>
        <v>9.665753772298058E-2</v>
      </c>
      <c r="AH24" s="7">
        <f t="shared" si="7"/>
        <v>0.15477892652881664</v>
      </c>
      <c r="AI24" s="7">
        <f t="shared" si="7"/>
        <v>0.10600403255918156</v>
      </c>
      <c r="AJ24" s="7">
        <f t="shared" si="7"/>
        <v>8.7900946684071224E-2</v>
      </c>
      <c r="AK24" s="7">
        <f t="shared" si="7"/>
        <v>0.16065094930106394</v>
      </c>
      <c r="AL24" s="7">
        <f t="shared" si="7"/>
        <v>0.13220704827528929</v>
      </c>
      <c r="AM24" s="7">
        <f t="shared" si="7"/>
        <v>0.19576735325633998</v>
      </c>
      <c r="AN24" s="7">
        <f t="shared" si="7"/>
        <v>0.19970504165906466</v>
      </c>
      <c r="AO24" s="7">
        <f t="shared" si="7"/>
        <v>0.35220219721862667</v>
      </c>
      <c r="AP24" s="7">
        <f t="shared" si="7"/>
        <v>0.40039527989304191</v>
      </c>
      <c r="AQ24" s="7">
        <f t="shared" si="8"/>
        <v>0.29586700352934381</v>
      </c>
      <c r="AR24" s="7">
        <f t="shared" si="8"/>
        <v>0.4437615242778119</v>
      </c>
      <c r="AS24" s="7">
        <f t="shared" si="8"/>
        <v>0.42612358885759583</v>
      </c>
      <c r="AT24" s="7" t="e">
        <f t="shared" si="8"/>
        <v>#DIV/0!</v>
      </c>
      <c r="AU24" s="7" t="e">
        <f t="shared" si="8"/>
        <v>#DIV/0!</v>
      </c>
      <c r="AV24" s="7" t="e">
        <f t="shared" si="8"/>
        <v>#DIV/0!</v>
      </c>
      <c r="AW24" s="11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0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</row>
    <row r="26" spans="1:70" s="21" customFormat="1" x14ac:dyDescent="0.25">
      <c r="A26" s="16" t="s">
        <v>62</v>
      </c>
      <c r="B26" s="16">
        <v>2021</v>
      </c>
      <c r="C26" s="16">
        <v>2020</v>
      </c>
      <c r="D26" s="21">
        <v>2019</v>
      </c>
      <c r="E26" s="21">
        <v>2018</v>
      </c>
      <c r="F26" s="21">
        <v>2017</v>
      </c>
      <c r="G26" s="21">
        <v>2016</v>
      </c>
      <c r="H26" s="21">
        <v>2015</v>
      </c>
      <c r="I26" s="21">
        <v>2014</v>
      </c>
      <c r="J26" s="21">
        <v>2013</v>
      </c>
      <c r="K26" s="21">
        <v>2012</v>
      </c>
      <c r="L26" s="21">
        <v>2011</v>
      </c>
      <c r="M26" s="21">
        <v>2010</v>
      </c>
      <c r="N26" s="21">
        <v>2009</v>
      </c>
      <c r="O26" s="21">
        <v>2008</v>
      </c>
      <c r="P26" s="21">
        <v>2007</v>
      </c>
      <c r="Q26" s="21">
        <v>2006</v>
      </c>
      <c r="R26" s="21">
        <v>2005</v>
      </c>
    </row>
    <row r="27" spans="1:70" s="11" customFormat="1" x14ac:dyDescent="0.25">
      <c r="A27" s="11" t="s">
        <v>0</v>
      </c>
      <c r="B27" s="20"/>
      <c r="C27" s="20">
        <v>859.65</v>
      </c>
      <c r="D27" s="11">
        <v>706.97</v>
      </c>
      <c r="E27" s="11">
        <v>558.38</v>
      </c>
      <c r="F27" s="11">
        <v>406.53</v>
      </c>
      <c r="G27" s="11">
        <v>276.38</v>
      </c>
      <c r="H27" s="11">
        <v>179.28</v>
      </c>
      <c r="I27" s="11">
        <v>124.66</v>
      </c>
      <c r="J27" s="11">
        <v>78.72</v>
      </c>
      <c r="K27" s="11">
        <v>50.89</v>
      </c>
      <c r="L27" s="11">
        <v>37.11</v>
      </c>
      <c r="M27" s="11">
        <v>19.739999999999998</v>
      </c>
      <c r="N27" s="11">
        <v>7.77</v>
      </c>
      <c r="O27" s="11">
        <v>2.72</v>
      </c>
      <c r="P27" s="11">
        <v>1.53</v>
      </c>
    </row>
    <row r="28" spans="1:70" s="11" customFormat="1" x14ac:dyDescent="0.25">
      <c r="A28" s="11" t="s">
        <v>2</v>
      </c>
      <c r="B28" s="20"/>
      <c r="C28" s="20">
        <v>1825.27</v>
      </c>
      <c r="D28" s="11">
        <v>1618.57</v>
      </c>
      <c r="E28" s="11">
        <v>1368.19</v>
      </c>
      <c r="F28" s="11">
        <v>1108.55</v>
      </c>
      <c r="G28" s="11">
        <v>902.72</v>
      </c>
      <c r="H28" s="11">
        <v>749.89</v>
      </c>
      <c r="I28" s="11">
        <v>660.01</v>
      </c>
      <c r="J28" s="11">
        <v>555.19000000000005</v>
      </c>
      <c r="K28" s="11">
        <v>460.39</v>
      </c>
      <c r="L28" s="11">
        <v>379.05</v>
      </c>
      <c r="M28" s="11">
        <v>293.20999999999998</v>
      </c>
      <c r="N28" s="11">
        <v>236.51</v>
      </c>
      <c r="O28" s="11">
        <v>217.96</v>
      </c>
      <c r="P28" s="11">
        <v>165.94</v>
      </c>
      <c r="Q28" s="11">
        <v>106.05</v>
      </c>
      <c r="R28" s="11">
        <v>61.39</v>
      </c>
    </row>
    <row r="29" spans="1:70" s="11" customFormat="1" x14ac:dyDescent="0.25">
      <c r="A29" s="11" t="s">
        <v>1</v>
      </c>
      <c r="B29" s="20"/>
      <c r="C29" s="20">
        <v>3860.64</v>
      </c>
      <c r="D29" s="11">
        <v>2805.22</v>
      </c>
      <c r="E29" s="11">
        <v>2328.87</v>
      </c>
      <c r="F29" s="11">
        <v>1778.66</v>
      </c>
      <c r="G29" s="11">
        <v>1359.87</v>
      </c>
      <c r="H29" s="11">
        <v>1070.06</v>
      </c>
      <c r="I29" s="11">
        <v>889.88</v>
      </c>
      <c r="J29" s="11">
        <v>744.52</v>
      </c>
      <c r="K29" s="11">
        <v>610.92999999999995</v>
      </c>
      <c r="L29" s="11">
        <v>480.77</v>
      </c>
      <c r="M29" s="11">
        <v>342.04</v>
      </c>
      <c r="N29" s="11">
        <v>245.09</v>
      </c>
      <c r="O29" s="11">
        <v>191.66</v>
      </c>
      <c r="P29" s="11">
        <v>148.35</v>
      </c>
      <c r="Q29" s="11">
        <v>107.11</v>
      </c>
      <c r="R29" s="11">
        <v>84.9</v>
      </c>
    </row>
    <row r="30" spans="1:70" s="11" customFormat="1" x14ac:dyDescent="0.25">
      <c r="A30" s="11" t="s">
        <v>10</v>
      </c>
      <c r="B30" s="20"/>
      <c r="C30" s="20">
        <v>1430.15</v>
      </c>
      <c r="D30" s="11">
        <v>1258.43</v>
      </c>
      <c r="E30" s="11">
        <v>1103.5999999999999</v>
      </c>
      <c r="F30" s="11">
        <v>965.71</v>
      </c>
      <c r="G30" s="11">
        <v>911.54</v>
      </c>
      <c r="H30" s="11">
        <v>935.8</v>
      </c>
      <c r="I30" s="11">
        <v>868.33</v>
      </c>
      <c r="J30" s="11">
        <v>778.49</v>
      </c>
      <c r="K30" s="11">
        <v>737.23</v>
      </c>
      <c r="L30" s="11">
        <v>699.43</v>
      </c>
      <c r="M30" s="11">
        <v>624.84</v>
      </c>
      <c r="N30" s="11">
        <v>584.37</v>
      </c>
      <c r="O30" s="11">
        <v>604.20000000000005</v>
      </c>
      <c r="P30" s="11">
        <v>511.22</v>
      </c>
      <c r="Q30" s="11">
        <v>442.82</v>
      </c>
      <c r="R30" s="11">
        <v>397.88</v>
      </c>
    </row>
    <row r="31" spans="1:70" s="11" customFormat="1" x14ac:dyDescent="0.25">
      <c r="A31" s="24" t="s">
        <v>8</v>
      </c>
      <c r="B31" s="30"/>
      <c r="C31" s="30">
        <v>2745.15</v>
      </c>
      <c r="D31" s="24">
        <v>2601.7399999999998</v>
      </c>
      <c r="E31" s="24">
        <v>2655.95</v>
      </c>
      <c r="F31" s="24">
        <v>2292.34</v>
      </c>
      <c r="G31" s="24">
        <v>2156.39</v>
      </c>
      <c r="H31" s="24">
        <v>2337.15</v>
      </c>
      <c r="I31" s="24">
        <v>1827.95</v>
      </c>
      <c r="J31" s="24">
        <v>1709.1</v>
      </c>
      <c r="K31" s="24">
        <v>1565.08</v>
      </c>
      <c r="L31" s="24">
        <v>1082.49</v>
      </c>
      <c r="M31" s="24">
        <v>652.25</v>
      </c>
      <c r="N31" s="24">
        <v>429.05</v>
      </c>
      <c r="O31" s="24">
        <v>374.91</v>
      </c>
      <c r="P31" s="24">
        <v>245.78</v>
      </c>
      <c r="Q31" s="24">
        <v>193.15</v>
      </c>
      <c r="R31" s="24">
        <v>139.31</v>
      </c>
    </row>
    <row r="32" spans="1:70" x14ac:dyDescent="0.25">
      <c r="A32" s="20" t="s">
        <v>88</v>
      </c>
      <c r="B32" s="20">
        <f>SUM(B27:B31)</f>
        <v>0</v>
      </c>
      <c r="C32" s="20">
        <f>SUM(C27:C31)</f>
        <v>10720.859999999999</v>
      </c>
      <c r="D32" s="11">
        <f t="shared" ref="D32:P32" si="9">SUM(D27:D31)</f>
        <v>8990.93</v>
      </c>
      <c r="E32" s="11">
        <f t="shared" si="9"/>
        <v>8014.9900000000007</v>
      </c>
      <c r="F32" s="11">
        <f t="shared" si="9"/>
        <v>6551.79</v>
      </c>
      <c r="G32" s="11">
        <f t="shared" si="9"/>
        <v>5606.9</v>
      </c>
      <c r="H32" s="11">
        <f t="shared" si="9"/>
        <v>5272.18</v>
      </c>
      <c r="I32" s="11">
        <f t="shared" si="9"/>
        <v>4370.83</v>
      </c>
      <c r="J32" s="11">
        <f t="shared" si="9"/>
        <v>3866.02</v>
      </c>
      <c r="K32" s="11">
        <f t="shared" si="9"/>
        <v>3424.52</v>
      </c>
      <c r="L32" s="11">
        <f t="shared" si="9"/>
        <v>2678.8500000000004</v>
      </c>
      <c r="M32" s="11">
        <f t="shared" si="9"/>
        <v>1932.08</v>
      </c>
      <c r="N32" s="11">
        <f t="shared" si="9"/>
        <v>1502.79</v>
      </c>
      <c r="O32" s="11">
        <f t="shared" si="9"/>
        <v>1391.45</v>
      </c>
      <c r="P32" s="11">
        <f t="shared" si="9"/>
        <v>1072.82</v>
      </c>
      <c r="Q32" s="1"/>
      <c r="R32" s="1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</row>
    <row r="33" spans="1:69" x14ac:dyDescent="0.25">
      <c r="A33" s="20"/>
      <c r="B33" s="20"/>
      <c r="C33" s="2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</row>
    <row r="34" spans="1:69" s="21" customFormat="1" x14ac:dyDescent="0.25">
      <c r="A34" s="16" t="s">
        <v>61</v>
      </c>
      <c r="B34" s="21" t="s">
        <v>167</v>
      </c>
      <c r="C34" s="16" t="s">
        <v>118</v>
      </c>
      <c r="D34" s="16" t="s">
        <v>111</v>
      </c>
      <c r="E34" s="16" t="s">
        <v>9</v>
      </c>
      <c r="F34" s="16" t="s">
        <v>6</v>
      </c>
      <c r="G34" s="16" t="s">
        <v>5</v>
      </c>
      <c r="H34" s="16" t="s">
        <v>18</v>
      </c>
      <c r="I34" s="16" t="s">
        <v>19</v>
      </c>
      <c r="J34" s="16" t="s">
        <v>20</v>
      </c>
      <c r="K34" s="25" t="s">
        <v>21</v>
      </c>
      <c r="L34" s="25" t="s">
        <v>22</v>
      </c>
      <c r="M34" s="25" t="s">
        <v>23</v>
      </c>
      <c r="N34" s="25" t="s">
        <v>24</v>
      </c>
      <c r="O34" s="25" t="s">
        <v>25</v>
      </c>
      <c r="P34" s="25" t="s">
        <v>26</v>
      </c>
      <c r="Q34" s="25" t="s">
        <v>27</v>
      </c>
      <c r="R34" s="25" t="s">
        <v>28</v>
      </c>
      <c r="S34" s="25" t="s">
        <v>29</v>
      </c>
      <c r="T34" s="25" t="s">
        <v>30</v>
      </c>
      <c r="U34" s="25" t="s">
        <v>31</v>
      </c>
      <c r="V34" s="25" t="s">
        <v>32</v>
      </c>
      <c r="W34" s="25" t="s">
        <v>33</v>
      </c>
      <c r="X34" s="25" t="s">
        <v>34</v>
      </c>
      <c r="Y34" s="25" t="s">
        <v>35</v>
      </c>
      <c r="Z34" s="25" t="s">
        <v>36</v>
      </c>
      <c r="AA34" s="25" t="s">
        <v>37</v>
      </c>
      <c r="AB34" s="25" t="s">
        <v>38</v>
      </c>
      <c r="AC34" s="25" t="s">
        <v>39</v>
      </c>
      <c r="AD34" s="25" t="s">
        <v>40</v>
      </c>
      <c r="AE34" s="25" t="s">
        <v>41</v>
      </c>
      <c r="AF34" s="25" t="s">
        <v>42</v>
      </c>
      <c r="AG34" s="25" t="s">
        <v>43</v>
      </c>
      <c r="AH34" s="25" t="s">
        <v>44</v>
      </c>
      <c r="AI34" s="25" t="s">
        <v>45</v>
      </c>
      <c r="AJ34" s="25" t="s">
        <v>46</v>
      </c>
      <c r="AK34" s="25" t="s">
        <v>47</v>
      </c>
      <c r="AL34" s="25" t="s">
        <v>48</v>
      </c>
      <c r="AM34" s="25" t="s">
        <v>49</v>
      </c>
      <c r="AN34" s="25" t="s">
        <v>50</v>
      </c>
      <c r="AO34" s="25" t="s">
        <v>51</v>
      </c>
      <c r="AP34" s="25" t="s">
        <v>52</v>
      </c>
      <c r="AQ34" s="25" t="s">
        <v>53</v>
      </c>
      <c r="AR34" s="25" t="s">
        <v>54</v>
      </c>
      <c r="AS34" s="25" t="s">
        <v>55</v>
      </c>
      <c r="AT34" s="25" t="s">
        <v>56</v>
      </c>
      <c r="AU34" s="25" t="s">
        <v>57</v>
      </c>
      <c r="AV34" s="25" t="s">
        <v>58</v>
      </c>
      <c r="AW34" s="25" t="s">
        <v>59</v>
      </c>
      <c r="AX34" s="25" t="s">
        <v>68</v>
      </c>
      <c r="AY34" s="25" t="s">
        <v>69</v>
      </c>
      <c r="AZ34" s="25" t="s">
        <v>70</v>
      </c>
      <c r="BA34" s="25" t="s">
        <v>71</v>
      </c>
      <c r="BB34" s="25" t="s">
        <v>72</v>
      </c>
      <c r="BC34" s="25" t="s">
        <v>73</v>
      </c>
      <c r="BD34" s="25" t="s">
        <v>74</v>
      </c>
      <c r="BE34" s="25" t="s">
        <v>75</v>
      </c>
      <c r="BF34" s="25" t="s">
        <v>76</v>
      </c>
      <c r="BG34" s="25" t="s">
        <v>77</v>
      </c>
      <c r="BH34" s="25" t="s">
        <v>78</v>
      </c>
      <c r="BI34" s="25" t="s">
        <v>79</v>
      </c>
      <c r="BJ34" s="25" t="s">
        <v>80</v>
      </c>
      <c r="BK34" s="25" t="s">
        <v>81</v>
      </c>
      <c r="BL34" s="25" t="s">
        <v>82</v>
      </c>
      <c r="BM34" s="25" t="s">
        <v>83</v>
      </c>
      <c r="BN34" s="25" t="s">
        <v>84</v>
      </c>
      <c r="BO34" s="25" t="s">
        <v>85</v>
      </c>
      <c r="BP34" s="25" t="s">
        <v>86</v>
      </c>
      <c r="BQ34" s="25" t="s">
        <v>87</v>
      </c>
    </row>
    <row r="35" spans="1:69" x14ac:dyDescent="0.25">
      <c r="A35" s="1" t="s">
        <v>0</v>
      </c>
      <c r="B35" s="2"/>
      <c r="C35" s="2">
        <v>3.22</v>
      </c>
      <c r="D35" s="2">
        <v>3.61</v>
      </c>
      <c r="E35" s="2">
        <v>3.3</v>
      </c>
      <c r="F35" s="2">
        <v>3.87</v>
      </c>
      <c r="G35" s="2">
        <v>2.71</v>
      </c>
      <c r="H35" s="9">
        <v>1.8</v>
      </c>
      <c r="I35" s="9">
        <v>1.71</v>
      </c>
      <c r="J35" s="9">
        <v>2.5499999999999998</v>
      </c>
      <c r="K35" s="9">
        <v>2.12</v>
      </c>
      <c r="L35" s="9">
        <v>0.91</v>
      </c>
      <c r="M35" s="9">
        <v>0.85</v>
      </c>
      <c r="N35" s="9">
        <v>2.38</v>
      </c>
      <c r="O35" s="9">
        <v>1.76</v>
      </c>
      <c r="P35" s="9">
        <v>1.74</v>
      </c>
      <c r="Q35" s="9">
        <v>1.69</v>
      </c>
      <c r="R35" s="9">
        <v>1.44</v>
      </c>
      <c r="S35" s="9">
        <v>1.59</v>
      </c>
      <c r="T35" s="9">
        <v>1.32</v>
      </c>
      <c r="U35" s="9">
        <v>1.04</v>
      </c>
      <c r="V35" s="9">
        <v>1.21</v>
      </c>
      <c r="W35" s="9">
        <v>0.9</v>
      </c>
      <c r="X35" s="9">
        <v>0.78</v>
      </c>
      <c r="Y35" s="9">
        <v>0.6</v>
      </c>
      <c r="Z35" s="9">
        <v>0.55000000000000004</v>
      </c>
      <c r="AA35" s="9">
        <v>0.31</v>
      </c>
      <c r="AB35" s="9">
        <v>0.25</v>
      </c>
      <c r="AC35" s="9">
        <v>0.18</v>
      </c>
      <c r="AD35" s="9">
        <v>0.25</v>
      </c>
      <c r="AE35" s="9">
        <v>0.3</v>
      </c>
      <c r="AF35" s="9">
        <v>0.3</v>
      </c>
      <c r="AG35" s="9">
        <v>0.25</v>
      </c>
      <c r="AH35" s="9">
        <v>0.21</v>
      </c>
      <c r="AI35" s="9">
        <v>0.17</v>
      </c>
      <c r="AJ35" s="9">
        <v>0.13</v>
      </c>
      <c r="AK35" s="9">
        <v>0.09</v>
      </c>
      <c r="AL35" s="9">
        <v>0.03</v>
      </c>
      <c r="AM35" s="9">
        <v>-0.02</v>
      </c>
      <c r="AN35" s="9">
        <v>-0.08</v>
      </c>
      <c r="AO35" s="9">
        <v>0.09</v>
      </c>
      <c r="AP35" s="9">
        <v>0.14000000000000001</v>
      </c>
      <c r="AQ35" s="9">
        <v>0.1</v>
      </c>
      <c r="AR35" s="9">
        <v>0.11</v>
      </c>
      <c r="AS35" s="9">
        <v>0.11</v>
      </c>
      <c r="AT35" s="9">
        <v>0</v>
      </c>
      <c r="AU35" s="9">
        <v>0</v>
      </c>
      <c r="AV35" s="9">
        <v>0</v>
      </c>
      <c r="AW35" s="9">
        <v>0</v>
      </c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1:69" x14ac:dyDescent="0.25">
      <c r="A36" s="1" t="s">
        <v>2</v>
      </c>
      <c r="B36" s="1"/>
      <c r="C36" s="1">
        <v>27.99</v>
      </c>
      <c r="D36" s="1">
        <v>27.26</v>
      </c>
      <c r="E36" s="2">
        <v>26.29</v>
      </c>
      <c r="F36" s="2">
        <v>22.21</v>
      </c>
      <c r="G36" s="2">
        <v>16.399999999999999</v>
      </c>
      <c r="H36" s="9">
        <v>10.130000000000001</v>
      </c>
      <c r="I36" s="9">
        <v>9.8699999999999992</v>
      </c>
      <c r="J36" s="9">
        <v>15.33</v>
      </c>
      <c r="K36" s="9">
        <v>10.119999999999999</v>
      </c>
      <c r="L36" s="9">
        <v>14.21</v>
      </c>
      <c r="M36" s="9">
        <v>9.5</v>
      </c>
      <c r="N36" s="9">
        <v>12.77</v>
      </c>
      <c r="O36" s="9">
        <v>13.06</v>
      </c>
      <c r="P36" s="9">
        <v>4.54</v>
      </c>
      <c r="Q36" s="9">
        <v>13.33</v>
      </c>
      <c r="R36" s="9">
        <v>-4.3099999999999996</v>
      </c>
      <c r="S36" s="9">
        <v>9.57</v>
      </c>
      <c r="T36" s="9">
        <v>5.01</v>
      </c>
      <c r="U36" s="9">
        <v>7.73</v>
      </c>
      <c r="V36" s="9">
        <v>7.58</v>
      </c>
      <c r="W36" s="9">
        <v>7.25</v>
      </c>
      <c r="X36" s="9">
        <v>7</v>
      </c>
      <c r="Y36" s="9">
        <v>6.02</v>
      </c>
      <c r="Z36" s="9">
        <v>7.48</v>
      </c>
      <c r="AA36" s="9">
        <v>5.33</v>
      </c>
      <c r="AB36" s="9">
        <v>4.93</v>
      </c>
      <c r="AC36" s="9">
        <v>5.0999999999999996</v>
      </c>
      <c r="AD36" s="9">
        <v>6.67</v>
      </c>
      <c r="AE36" s="9">
        <v>3.98</v>
      </c>
      <c r="AF36" s="9">
        <v>4.88</v>
      </c>
      <c r="AG36" s="9">
        <v>5.04</v>
      </c>
      <c r="AH36" s="9">
        <v>4.67</v>
      </c>
      <c r="AI36" s="9">
        <v>4.38</v>
      </c>
      <c r="AJ36" s="9">
        <v>4.7699999999999996</v>
      </c>
      <c r="AK36" s="9">
        <v>4.97</v>
      </c>
      <c r="AL36" s="9">
        <v>4.3099999999999996</v>
      </c>
      <c r="AM36" s="9">
        <v>3.27</v>
      </c>
      <c r="AN36" s="9">
        <v>4.21</v>
      </c>
      <c r="AO36" s="9">
        <v>4.38</v>
      </c>
      <c r="AP36" s="9">
        <v>4.12</v>
      </c>
      <c r="AQ36" s="9">
        <v>4.17</v>
      </c>
      <c r="AR36" s="9">
        <v>3.84</v>
      </c>
      <c r="AS36" s="9">
        <v>2.76</v>
      </c>
      <c r="AT36" s="9">
        <v>3.91</v>
      </c>
      <c r="AU36" s="9">
        <v>3.36</v>
      </c>
      <c r="AV36" s="9">
        <v>2.86</v>
      </c>
      <c r="AW36" s="9">
        <v>3.03</v>
      </c>
      <c r="AX36" s="9">
        <v>3.07</v>
      </c>
      <c r="AY36" s="9">
        <v>2.57</v>
      </c>
      <c r="AZ36" s="9">
        <v>2.33</v>
      </c>
      <c r="BA36" s="9">
        <v>2.25</v>
      </c>
      <c r="BB36" s="9">
        <v>0.61</v>
      </c>
      <c r="BC36" s="9">
        <v>2.0299999999999998</v>
      </c>
      <c r="BD36" s="9">
        <v>1.96</v>
      </c>
      <c r="BE36" s="9">
        <v>2.06</v>
      </c>
      <c r="BF36" s="9">
        <v>1.9</v>
      </c>
      <c r="BG36" s="9">
        <v>1.69</v>
      </c>
      <c r="BH36" s="9">
        <v>1.47</v>
      </c>
      <c r="BI36" s="9">
        <v>1.59</v>
      </c>
      <c r="BJ36" s="9">
        <v>1.65</v>
      </c>
      <c r="BK36" s="9">
        <v>1.18</v>
      </c>
      <c r="BL36" s="9">
        <v>1.17</v>
      </c>
      <c r="BM36" s="9">
        <v>0.98</v>
      </c>
      <c r="BN36" s="9">
        <v>0.61</v>
      </c>
      <c r="BO36" s="9">
        <v>0.66</v>
      </c>
      <c r="BP36" s="9">
        <v>0.6</v>
      </c>
      <c r="BQ36" s="9">
        <v>0.65</v>
      </c>
    </row>
    <row r="37" spans="1:69" x14ac:dyDescent="0.25">
      <c r="A37" s="1" t="s">
        <v>1</v>
      </c>
      <c r="B37" s="1"/>
      <c r="C37" s="1">
        <v>6.12</v>
      </c>
      <c r="D37" s="1">
        <v>15.12</v>
      </c>
      <c r="E37" s="2">
        <v>15.79</v>
      </c>
      <c r="F37" s="2">
        <v>14.15</v>
      </c>
      <c r="G37" s="2">
        <v>12.37</v>
      </c>
      <c r="H37" s="9">
        <v>10.3</v>
      </c>
      <c r="I37" s="9">
        <v>5.01</v>
      </c>
      <c r="J37" s="9">
        <v>6.47</v>
      </c>
      <c r="K37" s="9">
        <v>4.2300000000000004</v>
      </c>
      <c r="L37" s="9">
        <v>5.22</v>
      </c>
      <c r="M37" s="9">
        <v>7.09</v>
      </c>
      <c r="N37" s="9">
        <v>6.05</v>
      </c>
      <c r="O37" s="9">
        <v>5.75</v>
      </c>
      <c r="P37" s="9">
        <v>5.07</v>
      </c>
      <c r="Q37" s="9">
        <v>3.27</v>
      </c>
      <c r="R37" s="9">
        <v>3.75</v>
      </c>
      <c r="S37" s="9">
        <v>0.52</v>
      </c>
      <c r="T37" s="9">
        <v>0.4</v>
      </c>
      <c r="U37" s="9">
        <v>1.48</v>
      </c>
      <c r="V37" s="9">
        <v>1.53</v>
      </c>
      <c r="W37" s="9">
        <v>0.52</v>
      </c>
      <c r="X37" s="9">
        <v>1.78</v>
      </c>
      <c r="Y37" s="9">
        <v>1.07</v>
      </c>
      <c r="Z37" s="9">
        <v>1.01</v>
      </c>
      <c r="AA37" s="9">
        <v>0.17</v>
      </c>
      <c r="AB37" s="9">
        <v>0.19</v>
      </c>
      <c r="AC37" s="9">
        <v>-0.12</v>
      </c>
      <c r="AD37" s="9">
        <v>0.47</v>
      </c>
      <c r="AE37" s="9">
        <v>-0.95</v>
      </c>
      <c r="AF37" s="9">
        <v>-0.27</v>
      </c>
      <c r="AG37" s="9">
        <v>0.23</v>
      </c>
      <c r="AH37" s="9">
        <v>0.52</v>
      </c>
      <c r="AI37" s="9">
        <v>-0.09</v>
      </c>
      <c r="AJ37" s="9">
        <v>-0.02</v>
      </c>
      <c r="AK37" s="9">
        <v>0.18</v>
      </c>
      <c r="AL37" s="9">
        <v>0.22</v>
      </c>
      <c r="AM37" s="9">
        <v>-0.6</v>
      </c>
      <c r="AN37" s="9">
        <v>0.01</v>
      </c>
      <c r="AO37" s="9">
        <v>0.28000000000000003</v>
      </c>
      <c r="AP37" s="9">
        <v>0.38</v>
      </c>
      <c r="AQ37" s="9">
        <v>0.14000000000000001</v>
      </c>
      <c r="AR37" s="9">
        <v>0.41</v>
      </c>
      <c r="AS37" s="9">
        <v>0.44</v>
      </c>
      <c r="AT37" s="9">
        <v>0.91</v>
      </c>
      <c r="AU37" s="9">
        <v>0.51</v>
      </c>
      <c r="AV37" s="9">
        <v>0.45</v>
      </c>
      <c r="AW37" s="9">
        <v>0.66</v>
      </c>
      <c r="AX37" s="9">
        <v>0.86</v>
      </c>
      <c r="AY37" s="9">
        <v>0.45</v>
      </c>
      <c r="AZ37" s="9">
        <v>0.32</v>
      </c>
      <c r="BA37" s="9">
        <v>0.41</v>
      </c>
      <c r="BB37" s="9">
        <v>0.51</v>
      </c>
      <c r="BC37" s="9">
        <v>0.27</v>
      </c>
      <c r="BD37" s="9">
        <v>0.37</v>
      </c>
      <c r="BE37" s="9">
        <v>0.34</v>
      </c>
      <c r="BF37" s="9">
        <v>0.48</v>
      </c>
      <c r="BG37" s="9">
        <v>0.19</v>
      </c>
      <c r="BH37" s="9">
        <v>0.19</v>
      </c>
      <c r="BI37" s="9">
        <v>0.26</v>
      </c>
      <c r="BJ37" s="9">
        <v>0.23</v>
      </c>
      <c r="BK37" s="9">
        <v>0.05</v>
      </c>
      <c r="BL37" s="9">
        <v>0.05</v>
      </c>
      <c r="BM37" s="9">
        <v>0.12</v>
      </c>
      <c r="BN37" s="9">
        <v>0.47</v>
      </c>
      <c r="BO37" s="9">
        <v>7.0000000000000007E-2</v>
      </c>
      <c r="BP37" s="9">
        <v>0.12</v>
      </c>
      <c r="BQ37" s="9">
        <v>0.18</v>
      </c>
    </row>
    <row r="38" spans="1:69" x14ac:dyDescent="0.25">
      <c r="A38" s="1" t="s">
        <v>10</v>
      </c>
      <c r="B38" s="1">
        <v>2.48</v>
      </c>
      <c r="C38" s="1">
        <v>2.27</v>
      </c>
      <c r="D38" s="1">
        <v>2.17</v>
      </c>
      <c r="E38" s="2">
        <v>2.0299999999999998</v>
      </c>
      <c r="F38" s="2">
        <v>2.0299999999999998</v>
      </c>
      <c r="G38" s="2">
        <v>1.82</v>
      </c>
      <c r="H38" s="9">
        <v>1.47</v>
      </c>
      <c r="I38" s="9">
        <v>1.4</v>
      </c>
      <c r="J38" s="9">
        <v>1.51</v>
      </c>
      <c r="K38" s="9">
        <v>1.38</v>
      </c>
      <c r="L38" s="9">
        <v>1.7</v>
      </c>
      <c r="M38" s="9">
        <v>1.1399999999999999</v>
      </c>
      <c r="N38" s="9">
        <v>1.08</v>
      </c>
      <c r="O38" s="9">
        <v>1.1399999999999999</v>
      </c>
      <c r="P38" s="9">
        <v>1.1599999999999999</v>
      </c>
      <c r="Q38" s="9">
        <v>0.95</v>
      </c>
      <c r="R38" s="9">
        <v>-0.82</v>
      </c>
      <c r="S38" s="9">
        <v>0.84</v>
      </c>
      <c r="T38" s="9">
        <v>1.03</v>
      </c>
      <c r="U38" s="9">
        <v>0.7</v>
      </c>
      <c r="V38" s="9">
        <v>0.8</v>
      </c>
      <c r="W38" s="9">
        <v>0.72</v>
      </c>
      <c r="X38" s="9">
        <v>0.86</v>
      </c>
      <c r="Y38" s="9">
        <v>0.47</v>
      </c>
      <c r="Z38" s="9">
        <v>0.62</v>
      </c>
      <c r="AA38" s="9">
        <v>0.61</v>
      </c>
      <c r="AB38" s="9">
        <v>-0.38</v>
      </c>
      <c r="AC38" s="9">
        <v>0.61</v>
      </c>
      <c r="AD38" s="9">
        <v>0.71</v>
      </c>
      <c r="AE38" s="9">
        <v>0.54</v>
      </c>
      <c r="AF38" s="9">
        <v>0.55000000000000004</v>
      </c>
      <c r="AG38" s="9">
        <v>0.68</v>
      </c>
      <c r="AH38" s="9">
        <v>0.78</v>
      </c>
      <c r="AI38" s="9">
        <v>0.62</v>
      </c>
      <c r="AJ38" s="9">
        <v>0.56999999999999995</v>
      </c>
      <c r="AK38" s="9">
        <v>0.72</v>
      </c>
      <c r="AL38" s="9">
        <v>0.76</v>
      </c>
      <c r="AM38" s="9">
        <v>0.53</v>
      </c>
      <c r="AN38" s="9">
        <v>-0.06</v>
      </c>
      <c r="AO38" s="9">
        <v>0.6</v>
      </c>
      <c r="AP38" s="9">
        <v>0.78</v>
      </c>
      <c r="AQ38" s="9">
        <v>0.68</v>
      </c>
      <c r="AR38" s="9">
        <v>0.69</v>
      </c>
      <c r="AS38" s="9">
        <v>0.61</v>
      </c>
      <c r="AT38" s="9">
        <v>0.77</v>
      </c>
      <c r="AU38" s="9">
        <v>0.62</v>
      </c>
      <c r="AV38" s="9">
        <v>0.51</v>
      </c>
      <c r="AW38" s="9">
        <v>0.45</v>
      </c>
      <c r="AX38" s="9">
        <v>0.74</v>
      </c>
      <c r="AY38" s="9">
        <v>0.4</v>
      </c>
      <c r="AZ38" s="9">
        <v>0.34</v>
      </c>
      <c r="BA38" s="9">
        <v>0.33</v>
      </c>
      <c r="BB38" s="9">
        <v>0.47</v>
      </c>
      <c r="BC38" s="9">
        <v>0.48</v>
      </c>
      <c r="BD38" s="9">
        <v>0.45</v>
      </c>
      <c r="BE38" s="9">
        <v>0.47</v>
      </c>
      <c r="BF38" s="9">
        <v>0.5</v>
      </c>
      <c r="BG38" s="9">
        <v>0.45</v>
      </c>
      <c r="BH38" s="9">
        <v>0.31</v>
      </c>
      <c r="BI38" s="9">
        <v>0.5</v>
      </c>
      <c r="BJ38" s="9">
        <v>0.26</v>
      </c>
      <c r="BK38" s="9">
        <v>0.35</v>
      </c>
      <c r="BL38" s="9">
        <v>0.28000000000000003</v>
      </c>
      <c r="BM38" s="9">
        <v>0.28999999999999998</v>
      </c>
      <c r="BN38" s="9">
        <v>0.34</v>
      </c>
      <c r="BO38" s="9">
        <v>0.28999999999999998</v>
      </c>
      <c r="BP38" s="9">
        <v>0.34</v>
      </c>
      <c r="BQ38" s="9">
        <v>0.23</v>
      </c>
    </row>
    <row r="39" spans="1:69" x14ac:dyDescent="0.25">
      <c r="A39" s="1" t="s">
        <v>8</v>
      </c>
      <c r="B39" s="2">
        <v>2.1</v>
      </c>
      <c r="C39" s="2">
        <v>1.24</v>
      </c>
      <c r="D39" s="2">
        <v>1.3</v>
      </c>
      <c r="E39" s="2">
        <v>1.4</v>
      </c>
      <c r="F39" s="2">
        <v>1.68</v>
      </c>
      <c r="G39" s="2">
        <v>0.75</v>
      </c>
      <c r="H39" s="9">
        <v>0.65</v>
      </c>
      <c r="I39" s="9">
        <v>0.64</v>
      </c>
      <c r="J39" s="9">
        <v>1.25</v>
      </c>
      <c r="K39" s="9">
        <v>0.77</v>
      </c>
      <c r="L39" s="9">
        <v>0.55000000000000004</v>
      </c>
      <c r="M39" s="9">
        <v>0.62</v>
      </c>
      <c r="N39" s="9">
        <v>1.05</v>
      </c>
      <c r="O39" s="9">
        <v>0.74</v>
      </c>
      <c r="P39" s="9">
        <v>0.59</v>
      </c>
      <c r="Q39" s="9">
        <v>0.68</v>
      </c>
      <c r="R39" s="9">
        <v>0.97</v>
      </c>
      <c r="S39" s="9">
        <v>0.52</v>
      </c>
      <c r="T39" s="9">
        <v>0.42</v>
      </c>
      <c r="U39" s="9">
        <v>0.53</v>
      </c>
      <c r="V39" s="9">
        <v>0.84</v>
      </c>
      <c r="W39" s="9">
        <v>0.43</v>
      </c>
      <c r="X39" s="9">
        <v>0.36</v>
      </c>
      <c r="Y39" s="9">
        <v>0.48</v>
      </c>
      <c r="Z39" s="9">
        <v>0.82</v>
      </c>
      <c r="AA39" s="9">
        <v>0.5</v>
      </c>
      <c r="AB39" s="9">
        <v>0.46</v>
      </c>
      <c r="AC39" s="9">
        <v>0.57999999999999996</v>
      </c>
      <c r="AD39" s="9">
        <v>0.77</v>
      </c>
      <c r="AE39" s="9">
        <v>0.36</v>
      </c>
      <c r="AF39" s="9">
        <v>0.32</v>
      </c>
      <c r="AG39" s="9">
        <v>0.42</v>
      </c>
      <c r="AH39" s="9">
        <v>0.52</v>
      </c>
      <c r="AI39" s="9">
        <v>0.3</v>
      </c>
      <c r="AJ39" s="9">
        <v>0.27</v>
      </c>
      <c r="AK39" s="9">
        <v>0.36</v>
      </c>
      <c r="AL39" s="9">
        <v>0.49</v>
      </c>
      <c r="AM39" s="9">
        <v>0.31</v>
      </c>
      <c r="AN39" s="9">
        <v>0.33</v>
      </c>
      <c r="AO39" s="9">
        <v>0.44</v>
      </c>
      <c r="AP39" s="9">
        <v>0.5</v>
      </c>
      <c r="AQ39" s="9">
        <v>0.25</v>
      </c>
      <c r="AR39" s="9">
        <v>0.28000000000000003</v>
      </c>
      <c r="AS39" s="9">
        <v>0.23</v>
      </c>
      <c r="AT39" s="9">
        <v>0.23</v>
      </c>
      <c r="AU39" s="9">
        <v>0.17</v>
      </c>
      <c r="AV39" s="9">
        <v>0.13</v>
      </c>
      <c r="AW39" s="9">
        <v>0.12</v>
      </c>
      <c r="AX39" s="9">
        <v>0.13</v>
      </c>
      <c r="AY39" s="9">
        <v>0.1</v>
      </c>
      <c r="AZ39" s="9">
        <v>7.0000000000000007E-2</v>
      </c>
      <c r="BA39" s="9">
        <v>0.06</v>
      </c>
      <c r="BB39" s="9">
        <v>0.09</v>
      </c>
      <c r="BC39" s="9">
        <v>0.1</v>
      </c>
      <c r="BD39" s="9">
        <v>0.04</v>
      </c>
      <c r="BE39" s="9">
        <v>0.04</v>
      </c>
      <c r="BF39" s="9">
        <v>0.06</v>
      </c>
      <c r="BG39" s="9">
        <v>0.04</v>
      </c>
      <c r="BH39" s="9">
        <v>0.03</v>
      </c>
      <c r="BI39" s="9">
        <v>0.03</v>
      </c>
      <c r="BJ39" s="9">
        <v>0.04</v>
      </c>
      <c r="BK39" s="9">
        <v>0.02</v>
      </c>
      <c r="BL39" s="9">
        <v>0.02</v>
      </c>
      <c r="BM39" s="9">
        <v>0.02</v>
      </c>
      <c r="BN39" s="9">
        <v>0.02</v>
      </c>
      <c r="BO39" s="9">
        <v>0.02</v>
      </c>
      <c r="BP39" s="9">
        <v>0.01</v>
      </c>
      <c r="BQ39" s="9">
        <v>0.01</v>
      </c>
    </row>
    <row r="40" spans="1:69" x14ac:dyDescent="0.25">
      <c r="A40" s="1"/>
      <c r="B40" s="1"/>
      <c r="C40" s="1"/>
      <c r="D40" s="1"/>
      <c r="E40" s="2"/>
    </row>
    <row r="41" spans="1:69" s="21" customFormat="1" x14ac:dyDescent="0.25">
      <c r="A41" s="16" t="s">
        <v>65</v>
      </c>
      <c r="B41" s="21">
        <v>2021</v>
      </c>
      <c r="C41" s="21">
        <v>2020</v>
      </c>
      <c r="D41" s="21">
        <v>2019</v>
      </c>
      <c r="E41" s="21">
        <v>2018</v>
      </c>
      <c r="F41" s="21">
        <v>2017</v>
      </c>
      <c r="G41" s="21">
        <v>2016</v>
      </c>
      <c r="H41" s="21">
        <v>2015</v>
      </c>
      <c r="I41" s="21">
        <v>2014</v>
      </c>
      <c r="J41" s="21">
        <v>2013</v>
      </c>
      <c r="K41" s="21">
        <v>2012</v>
      </c>
      <c r="L41" s="21">
        <v>2011</v>
      </c>
      <c r="M41" s="21">
        <v>2010</v>
      </c>
      <c r="N41" s="21">
        <v>2009</v>
      </c>
      <c r="O41" s="21">
        <v>2008</v>
      </c>
      <c r="P41" s="21">
        <v>2007</v>
      </c>
      <c r="Q41" s="21">
        <v>2006</v>
      </c>
      <c r="R41" s="21">
        <v>2005</v>
      </c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</row>
    <row r="42" spans="1:69" x14ac:dyDescent="0.25">
      <c r="A42" s="1" t="s">
        <v>0</v>
      </c>
      <c r="B42" s="2"/>
      <c r="C42" s="2"/>
      <c r="D42" s="2">
        <v>6.43</v>
      </c>
      <c r="E42" s="2">
        <v>7.57</v>
      </c>
      <c r="F42" s="9">
        <v>5.39</v>
      </c>
      <c r="G42" s="9">
        <v>3.49</v>
      </c>
      <c r="H42" s="9">
        <v>1.29</v>
      </c>
      <c r="I42" s="9">
        <v>1.1000000000000001</v>
      </c>
      <c r="J42" s="9">
        <v>0.6</v>
      </c>
      <c r="K42" s="9">
        <v>0.01</v>
      </c>
      <c r="L42" s="9">
        <v>0.46</v>
      </c>
      <c r="M42" s="9">
        <v>0.28000000000000003</v>
      </c>
      <c r="N42" s="9">
        <v>0.1</v>
      </c>
      <c r="O42" s="9">
        <v>-0.06</v>
      </c>
      <c r="P42" s="9">
        <v>-0.16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</row>
    <row r="43" spans="1:69" x14ac:dyDescent="0.25">
      <c r="A43" s="1" t="s">
        <v>2</v>
      </c>
      <c r="B43" s="2"/>
      <c r="C43" s="2"/>
      <c r="D43" s="2">
        <v>49.16</v>
      </c>
      <c r="E43" s="2">
        <v>43.7</v>
      </c>
      <c r="F43" s="9">
        <v>18</v>
      </c>
      <c r="G43" s="9">
        <v>27.85</v>
      </c>
      <c r="H43" s="9">
        <v>22.84</v>
      </c>
      <c r="I43" s="9">
        <v>20.57</v>
      </c>
      <c r="J43" s="9">
        <v>18.79</v>
      </c>
      <c r="K43" s="9">
        <v>16.16</v>
      </c>
      <c r="L43" s="9">
        <v>14.88</v>
      </c>
      <c r="M43" s="9">
        <v>13.16</v>
      </c>
      <c r="N43" s="9">
        <v>10.210000000000001</v>
      </c>
      <c r="O43" s="9">
        <v>6.66</v>
      </c>
      <c r="P43" s="9">
        <v>6.65</v>
      </c>
      <c r="Q43" s="9">
        <v>4.97</v>
      </c>
      <c r="R43" s="9">
        <v>2.5099999999999998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1:69" x14ac:dyDescent="0.25">
      <c r="A44" s="1" t="s">
        <v>1</v>
      </c>
      <c r="B44" s="2"/>
      <c r="C44" s="2"/>
      <c r="D44" s="2">
        <v>23.01</v>
      </c>
      <c r="E44" s="2">
        <v>20.14</v>
      </c>
      <c r="F44" s="9">
        <v>6.15</v>
      </c>
      <c r="G44" s="9">
        <v>4.9000000000000004</v>
      </c>
      <c r="H44" s="9">
        <v>1.25</v>
      </c>
      <c r="I44" s="9">
        <v>-0.52</v>
      </c>
      <c r="J44" s="9">
        <v>0.59</v>
      </c>
      <c r="K44" s="9">
        <v>-0.09</v>
      </c>
      <c r="L44" s="9">
        <v>1.37</v>
      </c>
      <c r="M44" s="9">
        <v>2.5299999999999998</v>
      </c>
      <c r="N44" s="9">
        <v>2.04</v>
      </c>
      <c r="O44" s="9">
        <v>1.49</v>
      </c>
      <c r="P44" s="9">
        <v>1.1200000000000001</v>
      </c>
      <c r="Q44" s="9">
        <v>0.45</v>
      </c>
      <c r="R44" s="9">
        <v>0.84</v>
      </c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1:69" x14ac:dyDescent="0.25">
      <c r="A45" s="1" t="s">
        <v>10</v>
      </c>
      <c r="B45" s="2"/>
      <c r="C45" s="2"/>
      <c r="D45" s="2">
        <v>5.0599999999999996</v>
      </c>
      <c r="E45" s="2">
        <v>2.13</v>
      </c>
      <c r="F45" s="9">
        <v>3.25</v>
      </c>
      <c r="G45" s="9">
        <v>2.56</v>
      </c>
      <c r="H45" s="9">
        <v>1.48</v>
      </c>
      <c r="I45" s="9">
        <v>2.63</v>
      </c>
      <c r="J45" s="9">
        <v>2.58</v>
      </c>
      <c r="K45" s="9">
        <v>2</v>
      </c>
      <c r="L45" s="9">
        <v>2.69</v>
      </c>
      <c r="M45" s="9">
        <v>2.1</v>
      </c>
      <c r="N45" s="9">
        <v>1.62</v>
      </c>
      <c r="O45" s="9">
        <v>1.87</v>
      </c>
      <c r="P45" s="9">
        <v>1.42</v>
      </c>
      <c r="Q45" s="9">
        <v>1.2</v>
      </c>
      <c r="R45" s="9">
        <v>1.1200000000000001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1:69" x14ac:dyDescent="0.25">
      <c r="A46" s="1" t="s">
        <v>8</v>
      </c>
      <c r="B46" s="2"/>
      <c r="C46" s="2"/>
      <c r="D46" s="2">
        <v>2.97</v>
      </c>
      <c r="E46" s="2">
        <v>2.98</v>
      </c>
      <c r="F46" s="9">
        <v>2.2999999999999998</v>
      </c>
      <c r="G46" s="9">
        <v>2.08</v>
      </c>
      <c r="H46" s="9">
        <v>2.31</v>
      </c>
      <c r="I46" s="9">
        <v>1.61</v>
      </c>
      <c r="J46" s="9">
        <v>1.42</v>
      </c>
      <c r="K46" s="9">
        <v>1.58</v>
      </c>
      <c r="L46" s="9">
        <v>0.99</v>
      </c>
      <c r="M46" s="9">
        <v>0.54</v>
      </c>
      <c r="N46" s="9">
        <v>0.32</v>
      </c>
      <c r="O46" s="9">
        <v>0.24</v>
      </c>
      <c r="P46" s="9">
        <v>0.14000000000000001</v>
      </c>
      <c r="Q46" s="9">
        <v>0.08</v>
      </c>
      <c r="R46" s="9">
        <v>0.06</v>
      </c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1:69" x14ac:dyDescent="0.25">
      <c r="A47" s="20"/>
      <c r="B47" s="7"/>
      <c r="C47" s="7"/>
      <c r="D47" s="2"/>
      <c r="E47" s="2"/>
    </row>
    <row r="48" spans="1:69" s="21" customFormat="1" x14ac:dyDescent="0.25">
      <c r="A48" s="21" t="s">
        <v>63</v>
      </c>
      <c r="B48" s="21" t="s">
        <v>167</v>
      </c>
      <c r="C48" s="16" t="s">
        <v>118</v>
      </c>
      <c r="D48" s="16" t="s">
        <v>111</v>
      </c>
      <c r="E48" s="16" t="s">
        <v>9</v>
      </c>
      <c r="F48" s="16" t="s">
        <v>6</v>
      </c>
      <c r="G48" s="16" t="s">
        <v>5</v>
      </c>
      <c r="H48" s="16" t="s">
        <v>18</v>
      </c>
      <c r="I48" s="16" t="s">
        <v>19</v>
      </c>
      <c r="J48" s="16" t="s">
        <v>20</v>
      </c>
      <c r="K48" s="25" t="s">
        <v>21</v>
      </c>
      <c r="L48" s="25" t="s">
        <v>22</v>
      </c>
      <c r="M48" s="25" t="s">
        <v>23</v>
      </c>
      <c r="N48" s="25" t="s">
        <v>24</v>
      </c>
      <c r="O48" s="25" t="s">
        <v>25</v>
      </c>
      <c r="P48" s="25" t="s">
        <v>26</v>
      </c>
      <c r="Q48" s="25" t="s">
        <v>27</v>
      </c>
      <c r="R48" s="25" t="s">
        <v>28</v>
      </c>
      <c r="S48" s="25" t="s">
        <v>29</v>
      </c>
      <c r="T48" s="25" t="s">
        <v>30</v>
      </c>
      <c r="U48" s="25" t="s">
        <v>31</v>
      </c>
      <c r="V48" s="25" t="s">
        <v>32</v>
      </c>
      <c r="W48" s="25" t="s">
        <v>33</v>
      </c>
      <c r="X48" s="25" t="s">
        <v>34</v>
      </c>
      <c r="Y48" s="25" t="s">
        <v>35</v>
      </c>
      <c r="Z48" s="25" t="s">
        <v>36</v>
      </c>
      <c r="AA48" s="25" t="s">
        <v>37</v>
      </c>
      <c r="AB48" s="25" t="s">
        <v>38</v>
      </c>
      <c r="AC48" s="25" t="s">
        <v>39</v>
      </c>
      <c r="AD48" s="25" t="s">
        <v>40</v>
      </c>
      <c r="AE48" s="25" t="s">
        <v>41</v>
      </c>
      <c r="AF48" s="25" t="s">
        <v>42</v>
      </c>
      <c r="AG48" s="25" t="s">
        <v>43</v>
      </c>
      <c r="AH48" s="25" t="s">
        <v>44</v>
      </c>
      <c r="AI48" s="25" t="s">
        <v>45</v>
      </c>
      <c r="AJ48" s="25" t="s">
        <v>46</v>
      </c>
      <c r="AK48" s="25" t="s">
        <v>47</v>
      </c>
      <c r="AL48" s="25" t="s">
        <v>48</v>
      </c>
      <c r="AM48" s="25" t="s">
        <v>49</v>
      </c>
      <c r="AN48" s="25" t="s">
        <v>50</v>
      </c>
      <c r="AO48" s="25" t="s">
        <v>51</v>
      </c>
      <c r="AP48" s="25" t="s">
        <v>52</v>
      </c>
      <c r="AQ48" s="25" t="s">
        <v>53</v>
      </c>
      <c r="AR48" s="25" t="s">
        <v>54</v>
      </c>
      <c r="AS48" s="25" t="s">
        <v>55</v>
      </c>
      <c r="AT48" s="25" t="s">
        <v>56</v>
      </c>
      <c r="AU48" s="25" t="s">
        <v>57</v>
      </c>
      <c r="AV48" s="25" t="s">
        <v>58</v>
      </c>
      <c r="AW48" s="25" t="s">
        <v>59</v>
      </c>
      <c r="AX48" s="25" t="s">
        <v>68</v>
      </c>
      <c r="AY48" s="25" t="s">
        <v>69</v>
      </c>
      <c r="AZ48" s="25" t="s">
        <v>70</v>
      </c>
      <c r="BA48" s="25" t="s">
        <v>71</v>
      </c>
      <c r="BB48" s="25" t="s">
        <v>72</v>
      </c>
      <c r="BC48" s="25" t="s">
        <v>73</v>
      </c>
      <c r="BD48" s="25" t="s">
        <v>74</v>
      </c>
      <c r="BE48" s="25" t="s">
        <v>75</v>
      </c>
      <c r="BF48" s="25" t="s">
        <v>76</v>
      </c>
      <c r="BG48" s="25" t="s">
        <v>77</v>
      </c>
      <c r="BH48" s="25" t="s">
        <v>78</v>
      </c>
      <c r="BI48" s="25" t="s">
        <v>79</v>
      </c>
      <c r="BJ48" s="25" t="s">
        <v>80</v>
      </c>
      <c r="BK48" s="25" t="s">
        <v>81</v>
      </c>
      <c r="BL48" s="25" t="s">
        <v>82</v>
      </c>
      <c r="BM48" s="25" t="s">
        <v>83</v>
      </c>
      <c r="BN48" s="25" t="s">
        <v>84</v>
      </c>
      <c r="BO48" s="25" t="s">
        <v>85</v>
      </c>
      <c r="BP48" s="25" t="s">
        <v>86</v>
      </c>
      <c r="BQ48" s="25" t="s">
        <v>87</v>
      </c>
    </row>
    <row r="49" spans="1:69" x14ac:dyDescent="0.25">
      <c r="A49" s="1" t="s">
        <v>0</v>
      </c>
      <c r="B49" s="12"/>
      <c r="C49" s="12">
        <v>92</v>
      </c>
      <c r="D49" s="12">
        <v>103.94</v>
      </c>
      <c r="E49" s="12">
        <v>94.97</v>
      </c>
      <c r="F49" s="12">
        <v>112.2</v>
      </c>
      <c r="G49" s="12">
        <v>78.459999999999994</v>
      </c>
      <c r="H49" s="12">
        <v>51.78</v>
      </c>
      <c r="I49" s="12">
        <v>49.02</v>
      </c>
      <c r="J49" s="12">
        <v>73.489999999999995</v>
      </c>
      <c r="K49" s="12">
        <v>60.91</v>
      </c>
      <c r="L49" s="12">
        <v>26.16</v>
      </c>
      <c r="M49" s="12">
        <v>24.29</v>
      </c>
      <c r="N49" s="12">
        <v>68.81</v>
      </c>
      <c r="O49" s="12">
        <v>51.37</v>
      </c>
      <c r="P49" s="12">
        <v>51.06</v>
      </c>
      <c r="Q49" s="12">
        <v>49.87</v>
      </c>
      <c r="R49" s="12">
        <v>42.67</v>
      </c>
      <c r="S49" s="12">
        <v>47.04</v>
      </c>
      <c r="T49" s="12">
        <v>38.9</v>
      </c>
      <c r="U49" s="12">
        <v>30.59</v>
      </c>
      <c r="V49" s="12">
        <v>35.6</v>
      </c>
      <c r="W49" s="12">
        <v>26.2</v>
      </c>
      <c r="X49" s="12">
        <v>22.76</v>
      </c>
      <c r="Y49" s="12">
        <v>17.32</v>
      </c>
      <c r="Z49" s="12">
        <v>15.54</v>
      </c>
      <c r="AA49" s="12">
        <v>8.91</v>
      </c>
      <c r="AB49" s="12">
        <v>7.15</v>
      </c>
      <c r="AC49" s="12">
        <v>5.09</v>
      </c>
      <c r="AD49" s="12">
        <v>6.96</v>
      </c>
      <c r="AE49" s="12">
        <v>8.02</v>
      </c>
      <c r="AF49" s="12">
        <v>7.88</v>
      </c>
      <c r="AG49" s="12">
        <v>6.39</v>
      </c>
      <c r="AH49" s="12">
        <v>5.21</v>
      </c>
      <c r="AI49" s="12">
        <v>4.22</v>
      </c>
      <c r="AJ49" s="12">
        <v>3.31</v>
      </c>
      <c r="AK49" s="12">
        <v>2.17</v>
      </c>
      <c r="AL49" s="12">
        <v>0.64</v>
      </c>
      <c r="AM49" s="12">
        <v>-0.59</v>
      </c>
      <c r="AN49" s="12">
        <v>-1.57</v>
      </c>
      <c r="AO49" s="12">
        <v>1.37</v>
      </c>
      <c r="AP49" s="12">
        <v>2.0499999999999998</v>
      </c>
      <c r="AQ49" s="12">
        <v>1.5</v>
      </c>
      <c r="AR49" s="12">
        <v>1.59</v>
      </c>
      <c r="AS49" s="12">
        <v>1.53</v>
      </c>
      <c r="AT49" s="12">
        <v>2.5099999999999998</v>
      </c>
      <c r="AU49" s="12">
        <v>1.31</v>
      </c>
      <c r="AV49" s="12">
        <v>1.29</v>
      </c>
      <c r="AW49" s="12">
        <v>0.95</v>
      </c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</row>
    <row r="50" spans="1:69" x14ac:dyDescent="0.25">
      <c r="A50" s="1" t="s">
        <v>2</v>
      </c>
      <c r="B50" s="12"/>
      <c r="C50" s="12">
        <v>189.4</v>
      </c>
      <c r="D50" s="12">
        <v>185.25</v>
      </c>
      <c r="E50" s="12">
        <v>179.3</v>
      </c>
      <c r="F50" s="12">
        <v>152.27000000000001</v>
      </c>
      <c r="G50" s="12">
        <v>112.47</v>
      </c>
      <c r="H50" s="12">
        <v>69.59</v>
      </c>
      <c r="I50" s="12">
        <v>68.36</v>
      </c>
      <c r="J50" s="12">
        <v>106.71</v>
      </c>
      <c r="K50" s="12">
        <v>70.680000000000007</v>
      </c>
      <c r="L50" s="12">
        <v>99.47</v>
      </c>
      <c r="M50" s="12">
        <v>66.569999999999993</v>
      </c>
      <c r="N50" s="12">
        <v>89.48</v>
      </c>
      <c r="O50" s="12">
        <v>91.92</v>
      </c>
      <c r="P50" s="12">
        <v>31.95</v>
      </c>
      <c r="Q50" s="12">
        <v>94.01</v>
      </c>
      <c r="R50" s="12">
        <v>-30.2</v>
      </c>
      <c r="S50" s="12">
        <v>67.319999999999993</v>
      </c>
      <c r="T50" s="12">
        <v>35.24</v>
      </c>
      <c r="U50" s="12">
        <v>54.26</v>
      </c>
      <c r="V50" s="12">
        <v>53.33</v>
      </c>
      <c r="W50" s="12">
        <v>50.61</v>
      </c>
      <c r="X50" s="12">
        <v>48.77</v>
      </c>
      <c r="Y50" s="12">
        <v>42.07</v>
      </c>
      <c r="Z50" s="12">
        <v>49.23</v>
      </c>
      <c r="AA50" s="12">
        <v>39.79</v>
      </c>
      <c r="AB50" s="12">
        <v>34.090000000000003</v>
      </c>
      <c r="AC50" s="12">
        <v>35.15</v>
      </c>
      <c r="AD50" s="12">
        <v>45.94</v>
      </c>
      <c r="AE50" s="12">
        <v>27.39</v>
      </c>
      <c r="AF50" s="12">
        <v>33.51</v>
      </c>
      <c r="AG50" s="12">
        <v>34.520000000000003</v>
      </c>
      <c r="AH50" s="12">
        <v>31.89</v>
      </c>
      <c r="AI50" s="12">
        <v>29.7</v>
      </c>
      <c r="AJ50" s="12">
        <v>32.28</v>
      </c>
      <c r="AK50" s="12">
        <v>33.46</v>
      </c>
      <c r="AL50" s="12">
        <v>28.86</v>
      </c>
      <c r="AM50" s="12">
        <v>21.76</v>
      </c>
      <c r="AN50" s="12">
        <v>27.85</v>
      </c>
      <c r="AO50" s="12">
        <v>28.9</v>
      </c>
      <c r="AP50" s="12">
        <v>27.05</v>
      </c>
      <c r="AQ50" s="12">
        <v>27.29</v>
      </c>
      <c r="AR50" s="12">
        <v>25.05</v>
      </c>
      <c r="AS50" s="12">
        <v>17.98</v>
      </c>
      <c r="AT50" s="12">
        <v>25.43</v>
      </c>
      <c r="AU50" s="12">
        <v>21.67</v>
      </c>
      <c r="AV50" s="12">
        <v>18.399999999999999</v>
      </c>
      <c r="AW50" s="12">
        <v>19.55</v>
      </c>
      <c r="AX50" s="12">
        <v>19.73</v>
      </c>
      <c r="AY50" s="12">
        <v>16.39</v>
      </c>
      <c r="AZ50" s="12">
        <v>14.85</v>
      </c>
      <c r="BA50" s="12">
        <v>14.23</v>
      </c>
      <c r="BB50" s="12">
        <v>3.83</v>
      </c>
      <c r="BC50" s="12">
        <v>12.9</v>
      </c>
      <c r="BD50" s="12">
        <v>12.47</v>
      </c>
      <c r="BE50" s="12">
        <v>13.07</v>
      </c>
      <c r="BF50" s="12">
        <v>12.06</v>
      </c>
      <c r="BG50" s="12">
        <v>10.7</v>
      </c>
      <c r="BH50" s="12">
        <v>9.25</v>
      </c>
      <c r="BI50" s="12">
        <v>10.02</v>
      </c>
      <c r="BJ50" s="12">
        <v>10.31</v>
      </c>
      <c r="BK50" s="12">
        <v>7.33</v>
      </c>
      <c r="BL50" s="12">
        <v>7.21</v>
      </c>
      <c r="BM50" s="12">
        <v>5.92</v>
      </c>
      <c r="BN50" s="12">
        <v>3.72</v>
      </c>
      <c r="BO50" s="12">
        <v>3.81</v>
      </c>
      <c r="BP50" s="12">
        <v>3.43</v>
      </c>
      <c r="BQ50" s="12">
        <v>3.69</v>
      </c>
    </row>
    <row r="51" spans="1:69" x14ac:dyDescent="0.25">
      <c r="A51" s="1" t="s">
        <v>1</v>
      </c>
      <c r="B51" s="12"/>
      <c r="C51" s="12">
        <v>32</v>
      </c>
      <c r="D51" s="12">
        <v>77.78</v>
      </c>
      <c r="E51" s="12">
        <v>81.069999999999993</v>
      </c>
      <c r="F51" s="12">
        <v>72.22</v>
      </c>
      <c r="G51" s="12">
        <v>63.31</v>
      </c>
      <c r="H51" s="12">
        <v>52.43</v>
      </c>
      <c r="I51" s="12">
        <v>25.35</v>
      </c>
      <c r="J51" s="12">
        <v>32.68</v>
      </c>
      <c r="K51" s="12">
        <v>21.34</v>
      </c>
      <c r="L51" s="12">
        <v>26.25</v>
      </c>
      <c r="M51" s="12">
        <v>35.61</v>
      </c>
      <c r="N51" s="12">
        <v>30.27</v>
      </c>
      <c r="O51" s="12">
        <v>28.83</v>
      </c>
      <c r="P51" s="12">
        <v>25.34</v>
      </c>
      <c r="Q51" s="12">
        <v>16.29</v>
      </c>
      <c r="R51" s="12">
        <v>18.559999999999999</v>
      </c>
      <c r="S51" s="12">
        <v>2.56</v>
      </c>
      <c r="T51" s="12">
        <v>1.97</v>
      </c>
      <c r="U51" s="12">
        <v>7.24</v>
      </c>
      <c r="V51" s="12">
        <v>7.49</v>
      </c>
      <c r="W51" s="12">
        <v>2.52</v>
      </c>
      <c r="X51" s="12">
        <v>8.57</v>
      </c>
      <c r="Y51" s="12">
        <v>5.13</v>
      </c>
      <c r="Z51" s="12">
        <v>4.82</v>
      </c>
      <c r="AA51" s="12">
        <v>0.79</v>
      </c>
      <c r="AB51" s="12">
        <v>0.92</v>
      </c>
      <c r="AC51" s="12">
        <v>-0.56999999999999995</v>
      </c>
      <c r="AD51" s="12">
        <v>2.14</v>
      </c>
      <c r="AE51" s="12">
        <v>-4.37</v>
      </c>
      <c r="AF51" s="12">
        <v>-1.26</v>
      </c>
      <c r="AG51" s="12">
        <v>1.08</v>
      </c>
      <c r="AH51" s="12">
        <v>2.4</v>
      </c>
      <c r="AI51" s="12">
        <v>-0.41</v>
      </c>
      <c r="AJ51" s="12">
        <v>-7.0000000000000007E-2</v>
      </c>
      <c r="AK51" s="12">
        <v>0.82</v>
      </c>
      <c r="AL51" s="12">
        <v>0.98</v>
      </c>
      <c r="AM51" s="12">
        <v>-2.74</v>
      </c>
      <c r="AN51" s="12">
        <v>7.0000000000000007E-2</v>
      </c>
      <c r="AO51" s="12">
        <v>1.3</v>
      </c>
      <c r="AP51" s="12">
        <v>1.76</v>
      </c>
      <c r="AQ51" s="12">
        <v>0.63</v>
      </c>
      <c r="AR51" s="12">
        <v>1.91</v>
      </c>
      <c r="AS51" s="12">
        <v>2.0099999999999998</v>
      </c>
      <c r="AT51" s="12">
        <v>4.1500000000000004</v>
      </c>
      <c r="AU51" s="12">
        <v>2.31</v>
      </c>
      <c r="AV51" s="12">
        <v>2.0699999999999998</v>
      </c>
      <c r="AW51" s="12">
        <v>2.99</v>
      </c>
      <c r="AX51" s="12">
        <v>3.84</v>
      </c>
      <c r="AY51" s="12">
        <v>1.99</v>
      </c>
      <c r="AZ51" s="12">
        <v>1.42</v>
      </c>
      <c r="BA51" s="12">
        <v>1.77</v>
      </c>
      <c r="BB51" s="12">
        <v>2.2599999999999998</v>
      </c>
      <c r="BC51" s="12">
        <v>1.18</v>
      </c>
      <c r="BD51" s="12">
        <v>1.58</v>
      </c>
      <c r="BE51" s="12">
        <v>1.43</v>
      </c>
      <c r="BF51" s="12">
        <v>2.0699999999999998</v>
      </c>
      <c r="BG51" s="12">
        <v>0.8</v>
      </c>
      <c r="BH51" s="12">
        <v>0.78</v>
      </c>
      <c r="BI51" s="12">
        <v>1.1100000000000001</v>
      </c>
      <c r="BJ51" s="12">
        <v>0.98</v>
      </c>
      <c r="BK51" s="12">
        <v>0.19</v>
      </c>
      <c r="BL51" s="12">
        <v>0.22</v>
      </c>
      <c r="BM51" s="12">
        <v>0.51</v>
      </c>
      <c r="BN51" s="12">
        <v>1.99</v>
      </c>
      <c r="BO51" s="12">
        <v>0.3</v>
      </c>
      <c r="BP51" s="12">
        <v>0.52</v>
      </c>
      <c r="BQ51" s="12">
        <v>0.78</v>
      </c>
    </row>
    <row r="52" spans="1:69" x14ac:dyDescent="0.25">
      <c r="A52" s="1" t="s">
        <v>10</v>
      </c>
      <c r="B52" s="12">
        <v>187.7</v>
      </c>
      <c r="C52" s="12">
        <v>205</v>
      </c>
      <c r="D52" s="12">
        <v>164.58</v>
      </c>
      <c r="E52" s="12">
        <v>154.57</v>
      </c>
      <c r="F52" s="12">
        <v>154.63</v>
      </c>
      <c r="G52" s="12">
        <v>138.93</v>
      </c>
      <c r="H52" s="12">
        <v>112.02</v>
      </c>
      <c r="I52" s="12">
        <v>107.52</v>
      </c>
      <c r="J52" s="12">
        <v>116.49</v>
      </c>
      <c r="K52" s="12">
        <v>106.78</v>
      </c>
      <c r="L52" s="12">
        <v>131.87</v>
      </c>
      <c r="M52" s="12">
        <v>88.09</v>
      </c>
      <c r="N52" s="12">
        <v>84.2</v>
      </c>
      <c r="O52" s="12">
        <v>88.24</v>
      </c>
      <c r="P52" s="12">
        <v>88.73</v>
      </c>
      <c r="Q52" s="12">
        <v>74.239999999999995</v>
      </c>
      <c r="R52" s="12">
        <v>-63.02</v>
      </c>
      <c r="S52" s="12">
        <v>65.760000000000005</v>
      </c>
      <c r="T52" s="12">
        <v>80.69</v>
      </c>
      <c r="U52" s="12">
        <v>54.86</v>
      </c>
      <c r="V52" s="12">
        <v>62.67</v>
      </c>
      <c r="W52" s="12">
        <v>56.67</v>
      </c>
      <c r="X52" s="12">
        <v>68.63</v>
      </c>
      <c r="Y52" s="12">
        <v>37.56</v>
      </c>
      <c r="Z52" s="12">
        <v>50.18</v>
      </c>
      <c r="AA52" s="12">
        <v>49.02</v>
      </c>
      <c r="AB52" s="12">
        <v>-31.95</v>
      </c>
      <c r="AC52" s="12">
        <v>49.85</v>
      </c>
      <c r="AD52" s="12">
        <v>58.63</v>
      </c>
      <c r="AE52" s="12">
        <v>45.4</v>
      </c>
      <c r="AF52" s="12">
        <v>46.12</v>
      </c>
      <c r="AG52" s="12">
        <v>56.6</v>
      </c>
      <c r="AH52" s="12">
        <v>65.58</v>
      </c>
      <c r="AI52" s="12">
        <v>52.44</v>
      </c>
      <c r="AJ52" s="12">
        <v>49.65</v>
      </c>
      <c r="AK52" s="12">
        <v>60.55</v>
      </c>
      <c r="AL52" s="12">
        <v>63.77</v>
      </c>
      <c r="AM52" s="12">
        <v>44.66</v>
      </c>
      <c r="AN52" s="12">
        <v>-4.92</v>
      </c>
      <c r="AO52" s="12">
        <v>51.08</v>
      </c>
      <c r="AP52" s="12">
        <v>66.239999999999995</v>
      </c>
      <c r="AQ52" s="12">
        <v>57.38</v>
      </c>
      <c r="AR52" s="12">
        <v>58.74</v>
      </c>
      <c r="AS52" s="12">
        <v>52.32</v>
      </c>
      <c r="AT52" s="12">
        <v>66.34</v>
      </c>
      <c r="AU52" s="12">
        <v>54.1</v>
      </c>
      <c r="AV52" s="12">
        <v>45.18</v>
      </c>
      <c r="AW52" s="12">
        <v>40.06</v>
      </c>
      <c r="AX52" s="12">
        <v>66.62</v>
      </c>
      <c r="AY52" s="12">
        <v>35.74</v>
      </c>
      <c r="AZ52" s="12">
        <v>30.45</v>
      </c>
      <c r="BA52" s="12">
        <v>29.77</v>
      </c>
      <c r="BB52" s="12">
        <v>41.74</v>
      </c>
      <c r="BC52" s="12">
        <v>43.73</v>
      </c>
      <c r="BD52" s="12">
        <v>42.97</v>
      </c>
      <c r="BE52" s="12">
        <v>43.88</v>
      </c>
      <c r="BF52" s="12">
        <v>47.07</v>
      </c>
      <c r="BG52" s="12">
        <v>42.89</v>
      </c>
      <c r="BH52" s="12">
        <v>30.35</v>
      </c>
      <c r="BI52" s="12">
        <v>49.26</v>
      </c>
      <c r="BJ52" s="12">
        <v>26.26</v>
      </c>
      <c r="BK52" s="12">
        <v>34.78</v>
      </c>
      <c r="BL52" s="12">
        <v>28.28</v>
      </c>
      <c r="BM52" s="12">
        <v>29.77</v>
      </c>
      <c r="BN52" s="12">
        <v>36.53</v>
      </c>
      <c r="BO52" s="12">
        <v>31.41</v>
      </c>
      <c r="BP52" s="12">
        <v>37</v>
      </c>
      <c r="BQ52" s="12">
        <v>25.63</v>
      </c>
    </row>
    <row r="53" spans="1:69" s="21" customFormat="1" x14ac:dyDescent="0.25">
      <c r="A53" s="16" t="s">
        <v>8</v>
      </c>
      <c r="B53" s="25">
        <v>346.3</v>
      </c>
      <c r="C53" s="25">
        <v>205</v>
      </c>
      <c r="D53" s="25">
        <v>217.44</v>
      </c>
      <c r="E53" s="25">
        <v>236.3</v>
      </c>
      <c r="F53" s="25">
        <v>287.55</v>
      </c>
      <c r="G53" s="25">
        <v>126.73</v>
      </c>
      <c r="H53" s="25">
        <v>112.53</v>
      </c>
      <c r="I53" s="25">
        <v>112.49</v>
      </c>
      <c r="J53" s="25">
        <v>222.36</v>
      </c>
      <c r="K53" s="25">
        <v>136.86000000000001</v>
      </c>
      <c r="L53" s="25">
        <v>100.44</v>
      </c>
      <c r="M53" s="25">
        <v>115.61</v>
      </c>
      <c r="N53" s="25">
        <v>199.65</v>
      </c>
      <c r="O53" s="25">
        <v>141.25</v>
      </c>
      <c r="P53" s="25">
        <v>115.19</v>
      </c>
      <c r="Q53" s="25">
        <v>138.22</v>
      </c>
      <c r="R53" s="25">
        <v>200.65</v>
      </c>
      <c r="S53" s="25">
        <v>107.14</v>
      </c>
      <c r="T53" s="25">
        <v>87.17</v>
      </c>
      <c r="U53" s="25">
        <v>110.29</v>
      </c>
      <c r="V53" s="25">
        <v>178.91</v>
      </c>
      <c r="W53" s="25">
        <v>90.14</v>
      </c>
      <c r="X53" s="25">
        <v>77.959999999999994</v>
      </c>
      <c r="Y53" s="25">
        <v>105.16</v>
      </c>
      <c r="Z53" s="25">
        <v>183.61</v>
      </c>
      <c r="AA53" s="25">
        <v>111.24</v>
      </c>
      <c r="AB53" s="25">
        <v>106.77</v>
      </c>
      <c r="AC53" s="25">
        <v>135.69</v>
      </c>
      <c r="AD53" s="25">
        <v>180.24</v>
      </c>
      <c r="AE53" s="25">
        <v>84.67</v>
      </c>
      <c r="AF53" s="25">
        <v>77.48</v>
      </c>
      <c r="AG53" s="25">
        <v>102.23</v>
      </c>
      <c r="AH53" s="25">
        <v>130.72</v>
      </c>
      <c r="AI53" s="25">
        <v>75.12</v>
      </c>
      <c r="AJ53" s="25">
        <v>69</v>
      </c>
      <c r="AK53" s="25">
        <v>95.47</v>
      </c>
      <c r="AL53" s="25">
        <v>130.78</v>
      </c>
      <c r="AM53" s="25">
        <v>82.23</v>
      </c>
      <c r="AN53" s="25">
        <v>88.24</v>
      </c>
      <c r="AO53" s="25">
        <v>116.22</v>
      </c>
      <c r="AP53" s="25">
        <v>130.63999999999999</v>
      </c>
      <c r="AQ53" s="25">
        <v>66.23</v>
      </c>
      <c r="AR53" s="25">
        <v>73.08</v>
      </c>
      <c r="AS53" s="25">
        <v>59.87</v>
      </c>
      <c r="AT53" s="25">
        <v>60.04</v>
      </c>
      <c r="AU53" s="25">
        <v>43.08</v>
      </c>
      <c r="AV53" s="25">
        <v>32.53</v>
      </c>
      <c r="AW53" s="25">
        <v>30.74</v>
      </c>
      <c r="AX53" s="25">
        <v>33.78</v>
      </c>
      <c r="AY53" s="25">
        <v>25.32</v>
      </c>
      <c r="AZ53" s="25">
        <v>18.28</v>
      </c>
      <c r="BA53" s="25">
        <v>16.2</v>
      </c>
      <c r="BB53" s="25">
        <v>22.55</v>
      </c>
      <c r="BC53" s="25">
        <v>24.21</v>
      </c>
      <c r="BD53" s="25">
        <v>10.72</v>
      </c>
      <c r="BE53" s="25">
        <v>10.45</v>
      </c>
      <c r="BF53" s="25">
        <v>15.81</v>
      </c>
      <c r="BG53" s="25">
        <v>9.0299999999999994</v>
      </c>
      <c r="BH53" s="25">
        <v>8.18</v>
      </c>
      <c r="BI53" s="25">
        <v>7.7</v>
      </c>
      <c r="BJ53" s="25">
        <v>10.039999999999999</v>
      </c>
      <c r="BK53" s="25">
        <v>5.42</v>
      </c>
      <c r="BL53" s="25">
        <v>4.72</v>
      </c>
      <c r="BM53" s="25">
        <v>4.0999999999999996</v>
      </c>
      <c r="BN53" s="25">
        <v>5.65</v>
      </c>
      <c r="BO53" s="25">
        <v>4.24</v>
      </c>
      <c r="BP53" s="25">
        <v>3.19</v>
      </c>
      <c r="BQ53" s="25">
        <v>2.9</v>
      </c>
    </row>
    <row r="54" spans="1:69" x14ac:dyDescent="0.25">
      <c r="A54" s="20" t="s">
        <v>88</v>
      </c>
      <c r="B54" s="11">
        <f>SUM(B49:B53)</f>
        <v>534</v>
      </c>
      <c r="C54" s="11">
        <f>SUM(C49:C53)</f>
        <v>723.4</v>
      </c>
      <c r="D54" s="11">
        <f>SUM(D49:D53)</f>
        <v>748.99</v>
      </c>
      <c r="E54" s="11">
        <f>SUM(E49:E53)</f>
        <v>746.21</v>
      </c>
      <c r="F54" s="11">
        <f t="shared" ref="F54:BQ54" si="10">SUM(F49:F53)</f>
        <v>778.87000000000012</v>
      </c>
      <c r="G54" s="11">
        <f t="shared" si="10"/>
        <v>519.9</v>
      </c>
      <c r="H54" s="11">
        <f t="shared" si="10"/>
        <v>398.35</v>
      </c>
      <c r="I54" s="11">
        <f t="shared" si="10"/>
        <v>362.74</v>
      </c>
      <c r="J54" s="11">
        <f t="shared" si="10"/>
        <v>551.73</v>
      </c>
      <c r="K54" s="11">
        <f t="shared" si="10"/>
        <v>396.57000000000005</v>
      </c>
      <c r="L54" s="11">
        <f t="shared" si="10"/>
        <v>384.19</v>
      </c>
      <c r="M54" s="11">
        <f t="shared" si="10"/>
        <v>330.17</v>
      </c>
      <c r="N54" s="11">
        <f t="shared" si="10"/>
        <v>472.41000000000008</v>
      </c>
      <c r="O54" s="11">
        <f t="shared" si="10"/>
        <v>401.61</v>
      </c>
      <c r="P54" s="11">
        <f t="shared" si="10"/>
        <v>312.27</v>
      </c>
      <c r="Q54" s="11">
        <f t="shared" si="10"/>
        <v>372.63</v>
      </c>
      <c r="R54" s="11">
        <f t="shared" si="10"/>
        <v>168.66</v>
      </c>
      <c r="S54" s="11">
        <f t="shared" si="10"/>
        <v>289.82</v>
      </c>
      <c r="T54" s="11">
        <f t="shared" si="10"/>
        <v>243.97000000000003</v>
      </c>
      <c r="U54" s="11">
        <f t="shared" si="10"/>
        <v>257.24</v>
      </c>
      <c r="V54" s="11">
        <f t="shared" si="10"/>
        <v>338</v>
      </c>
      <c r="W54" s="11">
        <f t="shared" si="10"/>
        <v>226.14</v>
      </c>
      <c r="X54" s="11">
        <f t="shared" si="10"/>
        <v>226.69</v>
      </c>
      <c r="Y54" s="11">
        <f t="shared" si="10"/>
        <v>207.24</v>
      </c>
      <c r="Z54" s="11">
        <f t="shared" si="10"/>
        <v>303.38</v>
      </c>
      <c r="AA54" s="11">
        <f t="shared" si="10"/>
        <v>209.75</v>
      </c>
      <c r="AB54" s="11">
        <f t="shared" si="10"/>
        <v>116.98</v>
      </c>
      <c r="AC54" s="11">
        <f t="shared" si="10"/>
        <v>225.20999999999998</v>
      </c>
      <c r="AD54" s="11">
        <f t="shared" si="10"/>
        <v>293.91000000000003</v>
      </c>
      <c r="AE54" s="11">
        <f t="shared" si="10"/>
        <v>161.11000000000001</v>
      </c>
      <c r="AF54" s="11">
        <f t="shared" si="10"/>
        <v>163.73000000000002</v>
      </c>
      <c r="AG54" s="11">
        <f t="shared" si="10"/>
        <v>200.82</v>
      </c>
      <c r="AH54" s="11">
        <f t="shared" si="10"/>
        <v>235.8</v>
      </c>
      <c r="AI54" s="11">
        <f t="shared" si="10"/>
        <v>161.07</v>
      </c>
      <c r="AJ54" s="11">
        <f t="shared" si="10"/>
        <v>154.17000000000002</v>
      </c>
      <c r="AK54" s="11">
        <f t="shared" si="10"/>
        <v>192.47</v>
      </c>
      <c r="AL54" s="11">
        <f t="shared" si="10"/>
        <v>225.03</v>
      </c>
      <c r="AM54" s="11">
        <f t="shared" si="10"/>
        <v>145.32</v>
      </c>
      <c r="AN54" s="11">
        <f t="shared" si="10"/>
        <v>109.66999999999999</v>
      </c>
      <c r="AO54" s="11">
        <f t="shared" si="10"/>
        <v>198.87</v>
      </c>
      <c r="AP54" s="11">
        <f t="shared" si="10"/>
        <v>227.73999999999998</v>
      </c>
      <c r="AQ54" s="11">
        <f t="shared" si="10"/>
        <v>153.03</v>
      </c>
      <c r="AR54" s="11">
        <f t="shared" si="10"/>
        <v>160.37</v>
      </c>
      <c r="AS54" s="11">
        <f t="shared" si="10"/>
        <v>133.71</v>
      </c>
      <c r="AT54" s="11">
        <f t="shared" si="10"/>
        <v>158.47</v>
      </c>
      <c r="AU54" s="11">
        <f t="shared" si="10"/>
        <v>122.47</v>
      </c>
      <c r="AV54" s="11">
        <f t="shared" si="10"/>
        <v>99.47</v>
      </c>
      <c r="AW54" s="11">
        <f t="shared" si="10"/>
        <v>94.29</v>
      </c>
      <c r="AX54" s="11">
        <f t="shared" si="10"/>
        <v>123.97</v>
      </c>
      <c r="AY54" s="11">
        <f t="shared" si="10"/>
        <v>79.44</v>
      </c>
      <c r="AZ54" s="11">
        <f t="shared" si="10"/>
        <v>65</v>
      </c>
      <c r="BA54" s="11">
        <f t="shared" si="10"/>
        <v>61.97</v>
      </c>
      <c r="BB54" s="11">
        <f t="shared" si="10"/>
        <v>70.38</v>
      </c>
      <c r="BC54" s="11">
        <f t="shared" si="10"/>
        <v>82.02</v>
      </c>
      <c r="BD54" s="11">
        <f t="shared" si="10"/>
        <v>67.739999999999995</v>
      </c>
      <c r="BE54" s="11">
        <f t="shared" si="10"/>
        <v>68.83</v>
      </c>
      <c r="BF54" s="11">
        <f t="shared" si="10"/>
        <v>77.010000000000005</v>
      </c>
      <c r="BG54" s="11">
        <f t="shared" si="10"/>
        <v>63.42</v>
      </c>
      <c r="BH54" s="11">
        <f t="shared" si="10"/>
        <v>48.56</v>
      </c>
      <c r="BI54" s="11">
        <f t="shared" si="10"/>
        <v>68.09</v>
      </c>
      <c r="BJ54" s="11">
        <f t="shared" si="10"/>
        <v>47.59</v>
      </c>
      <c r="BK54" s="11">
        <f t="shared" si="10"/>
        <v>47.720000000000006</v>
      </c>
      <c r="BL54" s="11">
        <f t="shared" si="10"/>
        <v>40.43</v>
      </c>
      <c r="BM54" s="11">
        <f t="shared" si="10"/>
        <v>40.300000000000004</v>
      </c>
      <c r="BN54" s="11">
        <f t="shared" si="10"/>
        <v>47.89</v>
      </c>
      <c r="BO54" s="11">
        <f t="shared" si="10"/>
        <v>39.760000000000005</v>
      </c>
      <c r="BP54" s="11">
        <f t="shared" si="10"/>
        <v>44.14</v>
      </c>
      <c r="BQ54" s="11">
        <f t="shared" si="10"/>
        <v>33</v>
      </c>
    </row>
    <row r="55" spans="1:69" x14ac:dyDescent="0.25">
      <c r="A55" s="20"/>
      <c r="B55" s="20"/>
      <c r="C55" s="2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</row>
    <row r="56" spans="1:69" x14ac:dyDescent="0.25">
      <c r="A56" s="30" t="s">
        <v>91</v>
      </c>
      <c r="B56" s="21" t="s">
        <v>167</v>
      </c>
      <c r="C56" s="16" t="s">
        <v>118</v>
      </c>
      <c r="D56" s="16" t="s">
        <v>111</v>
      </c>
      <c r="E56" s="16" t="s">
        <v>9</v>
      </c>
      <c r="F56" s="16" t="s">
        <v>6</v>
      </c>
      <c r="G56" s="16" t="s">
        <v>5</v>
      </c>
      <c r="H56" s="16" t="s">
        <v>18</v>
      </c>
      <c r="I56" s="16" t="s">
        <v>19</v>
      </c>
      <c r="J56" s="16" t="s">
        <v>20</v>
      </c>
      <c r="K56" s="25" t="s">
        <v>21</v>
      </c>
      <c r="L56" s="25" t="s">
        <v>22</v>
      </c>
      <c r="M56" s="25" t="s">
        <v>23</v>
      </c>
      <c r="N56" s="25" t="s">
        <v>24</v>
      </c>
      <c r="O56" s="25" t="s">
        <v>25</v>
      </c>
      <c r="P56" s="25" t="s">
        <v>26</v>
      </c>
      <c r="Q56" s="25" t="s">
        <v>27</v>
      </c>
      <c r="R56" s="25" t="s">
        <v>28</v>
      </c>
      <c r="S56" s="25" t="s">
        <v>29</v>
      </c>
      <c r="T56" s="25" t="s">
        <v>30</v>
      </c>
      <c r="U56" s="25" t="s">
        <v>31</v>
      </c>
      <c r="V56" s="25" t="s">
        <v>32</v>
      </c>
      <c r="W56" s="25" t="s">
        <v>33</v>
      </c>
      <c r="X56" s="25" t="s">
        <v>34</v>
      </c>
      <c r="Y56" s="25" t="s">
        <v>35</v>
      </c>
      <c r="Z56" s="25" t="s">
        <v>36</v>
      </c>
      <c r="AA56" s="25" t="s">
        <v>37</v>
      </c>
      <c r="AB56" s="25" t="s">
        <v>38</v>
      </c>
      <c r="AC56" s="25" t="s">
        <v>39</v>
      </c>
      <c r="AD56" s="25" t="s">
        <v>40</v>
      </c>
      <c r="AE56" s="25" t="s">
        <v>41</v>
      </c>
      <c r="AF56" s="25" t="s">
        <v>42</v>
      </c>
      <c r="AG56" s="25" t="s">
        <v>43</v>
      </c>
      <c r="AH56" s="25" t="s">
        <v>44</v>
      </c>
      <c r="AI56" s="25" t="s">
        <v>45</v>
      </c>
      <c r="AJ56" s="25" t="s">
        <v>46</v>
      </c>
      <c r="AK56" s="25" t="s">
        <v>47</v>
      </c>
      <c r="AL56" s="25" t="s">
        <v>48</v>
      </c>
      <c r="AM56" s="25" t="s">
        <v>49</v>
      </c>
      <c r="AN56" s="25" t="s">
        <v>50</v>
      </c>
      <c r="AO56" s="25" t="s">
        <v>51</v>
      </c>
      <c r="AP56" s="25" t="s">
        <v>52</v>
      </c>
      <c r="AQ56" s="25" t="s">
        <v>53</v>
      </c>
      <c r="AR56" s="25" t="s">
        <v>54</v>
      </c>
      <c r="AS56" s="25" t="s">
        <v>55</v>
      </c>
      <c r="AT56" s="25" t="s">
        <v>56</v>
      </c>
      <c r="AU56" s="25" t="s">
        <v>57</v>
      </c>
      <c r="AV56" s="25" t="s">
        <v>58</v>
      </c>
      <c r="AW56" s="25" t="s">
        <v>59</v>
      </c>
      <c r="AX56" s="25" t="s">
        <v>68</v>
      </c>
      <c r="AY56" s="25" t="s">
        <v>69</v>
      </c>
      <c r="AZ56" s="25" t="s">
        <v>70</v>
      </c>
      <c r="BA56" s="25" t="s">
        <v>71</v>
      </c>
      <c r="BB56" s="25" t="s">
        <v>72</v>
      </c>
      <c r="BC56" s="25" t="s">
        <v>73</v>
      </c>
      <c r="BD56" s="25" t="s">
        <v>74</v>
      </c>
      <c r="BE56" s="25" t="s">
        <v>75</v>
      </c>
      <c r="BF56" s="25" t="s">
        <v>76</v>
      </c>
      <c r="BG56" s="25" t="s">
        <v>77</v>
      </c>
      <c r="BH56" s="25" t="s">
        <v>78</v>
      </c>
      <c r="BI56" s="25" t="s">
        <v>79</v>
      </c>
      <c r="BJ56" s="25" t="s">
        <v>80</v>
      </c>
      <c r="BK56" s="25" t="s">
        <v>81</v>
      </c>
      <c r="BL56" s="25" t="s">
        <v>82</v>
      </c>
      <c r="BM56" s="25" t="s">
        <v>83</v>
      </c>
      <c r="BN56" s="25" t="s">
        <v>84</v>
      </c>
      <c r="BO56" s="25" t="s">
        <v>85</v>
      </c>
      <c r="BP56" s="25" t="s">
        <v>86</v>
      </c>
      <c r="BQ56" s="25" t="s">
        <v>87</v>
      </c>
    </row>
    <row r="57" spans="1:69" x14ac:dyDescent="0.25">
      <c r="A57" s="11" t="s">
        <v>0</v>
      </c>
      <c r="B57" s="7">
        <f t="shared" ref="B57:L62" si="11">B49/F49-1</f>
        <v>-1</v>
      </c>
      <c r="C57" s="7">
        <f t="shared" si="11"/>
        <v>0.17257201121590637</v>
      </c>
      <c r="D57" s="7">
        <f t="shared" si="11"/>
        <v>1.0073387408265737</v>
      </c>
      <c r="E57" s="7">
        <f t="shared" si="11"/>
        <v>0.93737250101999159</v>
      </c>
      <c r="F57" s="7">
        <f t="shared" si="11"/>
        <v>0.52673833174581586</v>
      </c>
      <c r="G57" s="7">
        <f t="shared" si="11"/>
        <v>0.28813002791003117</v>
      </c>
      <c r="H57" s="7">
        <f t="shared" si="11"/>
        <v>0.97935779816513757</v>
      </c>
      <c r="I57" s="7">
        <f t="shared" si="11"/>
        <v>1.0181144503911077</v>
      </c>
      <c r="J57" s="7">
        <f t="shared" si="11"/>
        <v>6.8013370149687447E-2</v>
      </c>
      <c r="K57" s="7">
        <f t="shared" si="11"/>
        <v>0.18571150476932052</v>
      </c>
      <c r="L57" s="7">
        <f t="shared" si="11"/>
        <v>-0.48766157461809634</v>
      </c>
      <c r="M57" s="7">
        <f t="shared" ref="M57:V62" si="12">M49/Q49-1</f>
        <v>-0.51293362743132143</v>
      </c>
      <c r="N57" s="7">
        <f t="shared" si="12"/>
        <v>0.6126083899695336</v>
      </c>
      <c r="O57" s="7">
        <f t="shared" si="12"/>
        <v>9.2049319727891099E-2</v>
      </c>
      <c r="P57" s="7">
        <f t="shared" si="12"/>
        <v>0.31259640102827779</v>
      </c>
      <c r="Q57" s="7">
        <f t="shared" si="12"/>
        <v>0.63027133050016348</v>
      </c>
      <c r="R57" s="7">
        <f t="shared" si="12"/>
        <v>0.19859550561797756</v>
      </c>
      <c r="S57" s="7">
        <f t="shared" si="12"/>
        <v>0.79541984732824433</v>
      </c>
      <c r="T57" s="7">
        <f t="shared" si="12"/>
        <v>0.70913884007029848</v>
      </c>
      <c r="U57" s="7">
        <f t="shared" si="12"/>
        <v>0.76616628175519619</v>
      </c>
      <c r="V57" s="7">
        <f t="shared" si="12"/>
        <v>1.2908622908622909</v>
      </c>
      <c r="W57" s="7"/>
      <c r="X57" s="7"/>
      <c r="Y57" s="7"/>
      <c r="Z57" s="7"/>
      <c r="AA57" s="7"/>
      <c r="AB57" s="7"/>
      <c r="AC57" s="7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</row>
    <row r="58" spans="1:69" x14ac:dyDescent="0.25">
      <c r="A58" s="11" t="s">
        <v>2</v>
      </c>
      <c r="B58" s="7">
        <f t="shared" si="11"/>
        <v>-1</v>
      </c>
      <c r="C58" s="7">
        <f t="shared" si="11"/>
        <v>0.68400462345514357</v>
      </c>
      <c r="D58" s="7">
        <f t="shared" si="11"/>
        <v>1.6620204052306367</v>
      </c>
      <c r="E58" s="7">
        <f t="shared" si="11"/>
        <v>1.6228788765359861</v>
      </c>
      <c r="F58" s="7">
        <f t="shared" si="11"/>
        <v>0.42695155093243398</v>
      </c>
      <c r="G58" s="7">
        <f t="shared" si="11"/>
        <v>0.59125636672325954</v>
      </c>
      <c r="H58" s="7">
        <f t="shared" si="11"/>
        <v>-0.30039207801347134</v>
      </c>
      <c r="I58" s="7">
        <f t="shared" si="11"/>
        <v>2.6888989034099531E-2</v>
      </c>
      <c r="J58" s="7">
        <f t="shared" si="11"/>
        <v>0.19255699597675435</v>
      </c>
      <c r="K58" s="7">
        <f t="shared" si="11"/>
        <v>-0.2310704960835509</v>
      </c>
      <c r="L58" s="7">
        <f t="shared" si="11"/>
        <v>2.1133020344287949</v>
      </c>
      <c r="M58" s="7">
        <f t="shared" si="12"/>
        <v>-0.29188384214445284</v>
      </c>
      <c r="N58" s="7">
        <f t="shared" si="12"/>
        <v>-3.9629139072847686</v>
      </c>
      <c r="O58" s="7">
        <f t="shared" si="12"/>
        <v>0.36541889483065959</v>
      </c>
      <c r="P58" s="7">
        <f t="shared" si="12"/>
        <v>-9.3359818388195293E-2</v>
      </c>
      <c r="Q58" s="7">
        <f t="shared" si="12"/>
        <v>0.73258385551050509</v>
      </c>
      <c r="R58" s="7">
        <f t="shared" si="12"/>
        <v>-1.5662853928370524</v>
      </c>
      <c r="S58" s="7">
        <f t="shared" si="12"/>
        <v>0.33017190278601061</v>
      </c>
      <c r="T58" s="7">
        <f t="shared" si="12"/>
        <v>-0.27742464629895425</v>
      </c>
      <c r="U58" s="7">
        <f t="shared" si="12"/>
        <v>0.28975516995483708</v>
      </c>
      <c r="V58" s="7">
        <f t="shared" si="12"/>
        <v>8.3282551289863838E-2</v>
      </c>
      <c r="W58" s="7"/>
      <c r="X58" s="7"/>
      <c r="Y58" s="7"/>
      <c r="Z58" s="7"/>
      <c r="AA58" s="7"/>
      <c r="AB58" s="7"/>
      <c r="AC58" s="7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</row>
    <row r="59" spans="1:69" x14ac:dyDescent="0.25">
      <c r="A59" s="11" t="s">
        <v>1</v>
      </c>
      <c r="B59" s="7">
        <f t="shared" si="11"/>
        <v>-1</v>
      </c>
      <c r="C59" s="7">
        <f t="shared" si="11"/>
        <v>-0.49455062391407367</v>
      </c>
      <c r="D59" s="7">
        <f t="shared" si="11"/>
        <v>0.48350181193972919</v>
      </c>
      <c r="E59" s="7">
        <f t="shared" si="11"/>
        <v>2.1980276134122283</v>
      </c>
      <c r="F59" s="7">
        <f t="shared" si="11"/>
        <v>1.2099143206854346</v>
      </c>
      <c r="G59" s="7">
        <f t="shared" si="11"/>
        <v>1.9667291471415185</v>
      </c>
      <c r="H59" s="7">
        <f t="shared" si="11"/>
        <v>0.9973333333333334</v>
      </c>
      <c r="I59" s="7">
        <f t="shared" si="11"/>
        <v>-0.2881213142375737</v>
      </c>
      <c r="J59" s="7">
        <f t="shared" si="11"/>
        <v>7.9616782292698973E-2</v>
      </c>
      <c r="K59" s="7">
        <f t="shared" si="11"/>
        <v>-0.25979882067291016</v>
      </c>
      <c r="L59" s="7">
        <f t="shared" si="11"/>
        <v>3.5911602209944826E-2</v>
      </c>
      <c r="M59" s="7">
        <f t="shared" si="12"/>
        <v>1.1860036832412524</v>
      </c>
      <c r="N59" s="7">
        <f t="shared" si="12"/>
        <v>0.63092672413793105</v>
      </c>
      <c r="O59" s="7">
        <f t="shared" si="12"/>
        <v>10.261718749999998</v>
      </c>
      <c r="P59" s="7">
        <f t="shared" si="12"/>
        <v>11.862944162436548</v>
      </c>
      <c r="Q59" s="7">
        <f t="shared" si="12"/>
        <v>1.25</v>
      </c>
      <c r="R59" s="7">
        <f t="shared" si="12"/>
        <v>1.4779706275033377</v>
      </c>
      <c r="S59" s="7">
        <f t="shared" si="12"/>
        <v>1.5873015873015817E-2</v>
      </c>
      <c r="T59" s="7">
        <f t="shared" si="12"/>
        <v>-0.77012835472578767</v>
      </c>
      <c r="U59" s="7">
        <f t="shared" si="12"/>
        <v>0.4113060428849904</v>
      </c>
      <c r="V59" s="7">
        <f t="shared" si="12"/>
        <v>0.55394190871369298</v>
      </c>
      <c r="W59" s="7"/>
      <c r="X59" s="7"/>
      <c r="Y59" s="7"/>
      <c r="Z59" s="7"/>
      <c r="AA59" s="7"/>
      <c r="AB59" s="7"/>
      <c r="AC59" s="7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</row>
    <row r="60" spans="1:69" x14ac:dyDescent="0.25">
      <c r="A60" s="11" t="s">
        <v>10</v>
      </c>
      <c r="B60" s="7">
        <f t="shared" si="11"/>
        <v>0.21386535601112322</v>
      </c>
      <c r="C60" s="7">
        <f t="shared" si="11"/>
        <v>0.47556323328294825</v>
      </c>
      <c r="D60" s="7">
        <f t="shared" si="11"/>
        <v>0.46920192822710249</v>
      </c>
      <c r="E60" s="7">
        <f t="shared" si="11"/>
        <v>0.43759300595238093</v>
      </c>
      <c r="F60" s="7">
        <f t="shared" si="11"/>
        <v>0.32741007811829337</v>
      </c>
      <c r="G60" s="7">
        <f t="shared" si="11"/>
        <v>0.30108634575763249</v>
      </c>
      <c r="H60" s="7">
        <f t="shared" si="11"/>
        <v>-0.15052703420034885</v>
      </c>
      <c r="I60" s="7">
        <f t="shared" si="11"/>
        <v>0.2205698717221023</v>
      </c>
      <c r="J60" s="7">
        <f t="shared" si="11"/>
        <v>0.38349168646080756</v>
      </c>
      <c r="K60" s="7">
        <f t="shared" si="11"/>
        <v>0.21010879419764295</v>
      </c>
      <c r="L60" s="7">
        <f t="shared" si="11"/>
        <v>0.48619407190352759</v>
      </c>
      <c r="M60" s="7">
        <f t="shared" si="12"/>
        <v>0.18655711206896575</v>
      </c>
      <c r="N60" s="7">
        <f t="shared" si="12"/>
        <v>-2.336083782926055</v>
      </c>
      <c r="O60" s="7">
        <f t="shared" si="12"/>
        <v>0.34184914841849134</v>
      </c>
      <c r="P60" s="7">
        <f t="shared" si="12"/>
        <v>9.9640599826496645E-2</v>
      </c>
      <c r="Q60" s="7">
        <f t="shared" si="12"/>
        <v>0.35326285089318255</v>
      </c>
      <c r="R60" s="7">
        <f t="shared" si="12"/>
        <v>-2.0055848093186532</v>
      </c>
      <c r="S60" s="7">
        <f t="shared" si="12"/>
        <v>0.16040232927474851</v>
      </c>
      <c r="T60" s="7">
        <f t="shared" si="12"/>
        <v>0.17572490164651033</v>
      </c>
      <c r="U60" s="7">
        <f t="shared" si="12"/>
        <v>0.46059637912673046</v>
      </c>
      <c r="V60" s="7">
        <f t="shared" si="12"/>
        <v>0.24890394579513764</v>
      </c>
      <c r="W60" s="7"/>
      <c r="X60" s="7"/>
      <c r="Y60" s="7"/>
      <c r="Z60" s="7"/>
      <c r="AA60" s="7"/>
      <c r="AB60" s="7"/>
      <c r="AC60" s="7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</row>
    <row r="61" spans="1:69" x14ac:dyDescent="0.25">
      <c r="A61" s="24" t="s">
        <v>8</v>
      </c>
      <c r="B61" s="29">
        <f t="shared" si="11"/>
        <v>0.20431229351417146</v>
      </c>
      <c r="C61" s="29">
        <f t="shared" si="11"/>
        <v>0.61761224650832469</v>
      </c>
      <c r="D61" s="29">
        <f t="shared" si="11"/>
        <v>0.93228472407358032</v>
      </c>
      <c r="E61" s="29">
        <f t="shared" si="11"/>
        <v>1.1006311672148636</v>
      </c>
      <c r="F61" s="29">
        <f t="shared" si="11"/>
        <v>0.29317323259579053</v>
      </c>
      <c r="G61" s="29">
        <f t="shared" si="11"/>
        <v>-7.4017243898874874E-2</v>
      </c>
      <c r="H61" s="29">
        <f t="shared" si="11"/>
        <v>0.12037037037037046</v>
      </c>
      <c r="I61" s="29">
        <f t="shared" si="11"/>
        <v>-2.6987284836951897E-2</v>
      </c>
      <c r="J61" s="29">
        <f t="shared" si="11"/>
        <v>0.11374906085649883</v>
      </c>
      <c r="K61" s="29">
        <f t="shared" si="11"/>
        <v>-3.107964601769897E-2</v>
      </c>
      <c r="L61" s="29">
        <f t="shared" si="11"/>
        <v>-0.12804930983592322</v>
      </c>
      <c r="M61" s="29">
        <f t="shared" si="12"/>
        <v>-0.16357980031833308</v>
      </c>
      <c r="N61" s="29">
        <f t="shared" si="12"/>
        <v>-4.9838026414154024E-3</v>
      </c>
      <c r="O61" s="29">
        <f t="shared" si="12"/>
        <v>0.31836848982639543</v>
      </c>
      <c r="P61" s="29">
        <f t="shared" si="12"/>
        <v>0.32144086268211525</v>
      </c>
      <c r="Q61" s="29">
        <f t="shared" si="12"/>
        <v>0.2532414543476289</v>
      </c>
      <c r="R61" s="29">
        <f t="shared" si="12"/>
        <v>0.12151361019507023</v>
      </c>
      <c r="S61" s="29">
        <f t="shared" si="12"/>
        <v>0.18859551808298192</v>
      </c>
      <c r="T61" s="29">
        <f t="shared" si="12"/>
        <v>0.11813750641354548</v>
      </c>
      <c r="U61" s="29">
        <f t="shared" si="12"/>
        <v>4.8782807151008134E-2</v>
      </c>
      <c r="V61" s="29">
        <f t="shared" si="12"/>
        <v>-2.5597734328195676E-2</v>
      </c>
      <c r="W61" s="29"/>
      <c r="X61" s="29"/>
      <c r="Y61" s="29"/>
      <c r="Z61" s="29"/>
      <c r="AA61" s="29"/>
      <c r="AB61" s="29"/>
      <c r="AC61" s="29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</row>
    <row r="62" spans="1:69" x14ac:dyDescent="0.25">
      <c r="A62" s="20" t="s">
        <v>88</v>
      </c>
      <c r="B62" s="7">
        <f t="shared" si="11"/>
        <v>-0.31439136184472383</v>
      </c>
      <c r="C62" s="7">
        <f t="shared" si="11"/>
        <v>0.39142142719753803</v>
      </c>
      <c r="D62" s="7">
        <f t="shared" si="11"/>
        <v>0.880230952679804</v>
      </c>
      <c r="E62" s="7">
        <f t="shared" si="11"/>
        <v>1.0571483707338589</v>
      </c>
      <c r="F62" s="7">
        <f t="shared" si="11"/>
        <v>0.41168687582694452</v>
      </c>
      <c r="G62" s="7">
        <f t="shared" si="11"/>
        <v>0.31099175429306269</v>
      </c>
      <c r="H62" s="7">
        <f t="shared" si="11"/>
        <v>3.6856763580520147E-2</v>
      </c>
      <c r="I62" s="7">
        <f t="shared" si="11"/>
        <v>9.864615198231208E-2</v>
      </c>
      <c r="J62" s="7">
        <f t="shared" si="11"/>
        <v>0.16790499777735435</v>
      </c>
      <c r="K62" s="7">
        <f t="shared" si="11"/>
        <v>-1.2549488309553936E-2</v>
      </c>
      <c r="L62" s="7">
        <f t="shared" si="11"/>
        <v>0.2303135107439076</v>
      </c>
      <c r="M62" s="7">
        <f t="shared" si="12"/>
        <v>-0.11394681050908406</v>
      </c>
      <c r="N62" s="7">
        <f t="shared" si="12"/>
        <v>1.8009605122732131</v>
      </c>
      <c r="O62" s="7">
        <f t="shared" si="12"/>
        <v>0.38572217238285833</v>
      </c>
      <c r="P62" s="7">
        <f t="shared" si="12"/>
        <v>0.27995245317047157</v>
      </c>
      <c r="Q62" s="7">
        <f t="shared" si="12"/>
        <v>0.44856942932669863</v>
      </c>
      <c r="R62" s="7">
        <f t="shared" si="12"/>
        <v>-0.50100591715976339</v>
      </c>
      <c r="S62" s="7">
        <f t="shared" si="12"/>
        <v>0.28159547183160871</v>
      </c>
      <c r="T62" s="7">
        <f t="shared" si="12"/>
        <v>7.6227447174555651E-2</v>
      </c>
      <c r="U62" s="7">
        <f t="shared" si="12"/>
        <v>0.24126616483304386</v>
      </c>
      <c r="V62" s="7">
        <f t="shared" si="12"/>
        <v>0.11411431208385525</v>
      </c>
      <c r="W62" s="7"/>
      <c r="X62" s="7"/>
      <c r="Y62" s="7"/>
      <c r="Z62" s="7"/>
      <c r="AA62" s="7"/>
      <c r="AB62" s="7"/>
      <c r="AC62" s="7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</row>
    <row r="63" spans="1:69" x14ac:dyDescent="0.25">
      <c r="A63" s="2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</row>
    <row r="64" spans="1:69" x14ac:dyDescent="0.25">
      <c r="A64" s="2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</row>
    <row r="65" spans="1:69" s="21" customFormat="1" x14ac:dyDescent="0.25">
      <c r="A65" s="21" t="s">
        <v>64</v>
      </c>
      <c r="B65" s="21">
        <v>2021</v>
      </c>
      <c r="C65" s="21">
        <v>2020</v>
      </c>
      <c r="D65" s="21">
        <v>2019</v>
      </c>
      <c r="E65" s="21">
        <v>2018</v>
      </c>
      <c r="F65" s="21">
        <v>2017</v>
      </c>
      <c r="G65" s="21">
        <v>2016</v>
      </c>
      <c r="H65" s="21">
        <v>2015</v>
      </c>
      <c r="I65" s="21">
        <v>2014</v>
      </c>
      <c r="J65" s="21">
        <v>2013</v>
      </c>
      <c r="K65" s="21">
        <v>2012</v>
      </c>
      <c r="L65" s="21">
        <v>2011</v>
      </c>
      <c r="M65" s="21">
        <v>2010</v>
      </c>
      <c r="N65" s="21">
        <v>2009</v>
      </c>
      <c r="O65" s="21">
        <v>2008</v>
      </c>
      <c r="P65" s="21">
        <v>2007</v>
      </c>
      <c r="Q65" s="21">
        <v>2006</v>
      </c>
      <c r="R65" s="21">
        <v>2005</v>
      </c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</row>
    <row r="66" spans="1:69" x14ac:dyDescent="0.25">
      <c r="A66" s="1" t="s">
        <v>0</v>
      </c>
      <c r="B66" s="12"/>
      <c r="C66" s="12">
        <v>291.45999999999998</v>
      </c>
      <c r="D66" s="12">
        <v>184.85</v>
      </c>
      <c r="E66" s="12">
        <v>221.11</v>
      </c>
      <c r="F66" s="12">
        <v>159.19999999999999</v>
      </c>
      <c r="G66" s="12">
        <v>101.88</v>
      </c>
      <c r="H66" s="12">
        <v>36.69</v>
      </c>
      <c r="I66" s="12">
        <v>29.25</v>
      </c>
      <c r="J66" s="12">
        <v>14.91</v>
      </c>
      <c r="K66" s="12">
        <v>0.32</v>
      </c>
      <c r="L66" s="12">
        <v>6.68</v>
      </c>
      <c r="M66" s="12">
        <v>3.72</v>
      </c>
      <c r="N66" s="12">
        <v>1.22</v>
      </c>
      <c r="O66" s="12">
        <v>-0.56000000000000005</v>
      </c>
      <c r="P66" s="12">
        <v>-1.38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</row>
    <row r="67" spans="1:69" x14ac:dyDescent="0.25">
      <c r="A67" s="1" t="s">
        <v>2</v>
      </c>
      <c r="B67" s="12"/>
      <c r="C67" s="12">
        <v>402.69</v>
      </c>
      <c r="D67" s="12">
        <v>343.43</v>
      </c>
      <c r="E67" s="12">
        <v>307.36</v>
      </c>
      <c r="F67" s="12">
        <v>126.62</v>
      </c>
      <c r="G67" s="12">
        <v>194.78</v>
      </c>
      <c r="H67" s="12">
        <v>158.26</v>
      </c>
      <c r="I67" s="12">
        <v>141.36000000000001</v>
      </c>
      <c r="J67" s="12">
        <v>127.33</v>
      </c>
      <c r="K67" s="12">
        <v>107.37</v>
      </c>
      <c r="L67" s="12">
        <v>97.37</v>
      </c>
      <c r="M67" s="12">
        <v>85.05</v>
      </c>
      <c r="N67" s="12">
        <v>65.2</v>
      </c>
      <c r="O67" s="12">
        <v>42.27</v>
      </c>
      <c r="P67" s="12">
        <v>42.04</v>
      </c>
      <c r="Q67" s="12">
        <v>30.77</v>
      </c>
      <c r="R67" s="12">
        <v>14.65</v>
      </c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</row>
    <row r="68" spans="1:69" x14ac:dyDescent="0.25">
      <c r="A68" s="1" t="s">
        <v>1</v>
      </c>
      <c r="B68" s="12"/>
      <c r="C68" s="12">
        <v>213.31</v>
      </c>
      <c r="D68" s="12">
        <v>115.88</v>
      </c>
      <c r="E68" s="12">
        <v>100.73</v>
      </c>
      <c r="F68" s="12">
        <v>30.33</v>
      </c>
      <c r="G68" s="12">
        <v>23.71</v>
      </c>
      <c r="H68" s="12">
        <v>5.96</v>
      </c>
      <c r="I68" s="12">
        <v>-2.41</v>
      </c>
      <c r="J68" s="12">
        <v>2.74</v>
      </c>
      <c r="K68" s="12">
        <v>-0.39</v>
      </c>
      <c r="L68" s="12">
        <v>6.31</v>
      </c>
      <c r="M68" s="12">
        <v>11.52</v>
      </c>
      <c r="N68" s="12">
        <v>9.02</v>
      </c>
      <c r="O68" s="12">
        <v>6.45</v>
      </c>
      <c r="P68" s="12">
        <v>4.76</v>
      </c>
      <c r="Q68" s="12">
        <v>1.9</v>
      </c>
      <c r="R68" s="12">
        <v>3.59</v>
      </c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</row>
    <row r="69" spans="1:69" x14ac:dyDescent="0.25">
      <c r="A69" s="1" t="s">
        <v>10</v>
      </c>
      <c r="B69" s="12"/>
      <c r="C69" s="12">
        <v>442.81</v>
      </c>
      <c r="D69" s="12">
        <v>392.4</v>
      </c>
      <c r="E69" s="12">
        <v>165.71</v>
      </c>
      <c r="F69" s="12">
        <v>254.89</v>
      </c>
      <c r="G69" s="12">
        <v>205.39</v>
      </c>
      <c r="H69" s="12">
        <v>121.93</v>
      </c>
      <c r="I69" s="12">
        <v>220.74</v>
      </c>
      <c r="J69" s="12">
        <v>218.63</v>
      </c>
      <c r="K69" s="12">
        <v>169.78</v>
      </c>
      <c r="L69" s="12">
        <v>231.5</v>
      </c>
      <c r="M69" s="12">
        <v>187.6</v>
      </c>
      <c r="N69" s="12">
        <v>145.69</v>
      </c>
      <c r="O69" s="12">
        <v>176.81</v>
      </c>
      <c r="P69" s="12">
        <v>140.65</v>
      </c>
      <c r="Q69" s="12">
        <v>125.99</v>
      </c>
      <c r="R69" s="12">
        <v>122.54</v>
      </c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</row>
    <row r="70" spans="1:69" s="21" customFormat="1" x14ac:dyDescent="0.25">
      <c r="A70" s="16" t="s">
        <v>8</v>
      </c>
      <c r="B70" s="25"/>
      <c r="C70" s="25">
        <v>574.11</v>
      </c>
      <c r="D70" s="25">
        <v>552.55999999999995</v>
      </c>
      <c r="E70" s="25">
        <v>595.30999999999995</v>
      </c>
      <c r="F70" s="25">
        <v>483.51</v>
      </c>
      <c r="G70" s="25">
        <v>456.87</v>
      </c>
      <c r="H70" s="25">
        <v>533.94000000000005</v>
      </c>
      <c r="I70" s="25">
        <v>395.1</v>
      </c>
      <c r="J70" s="25">
        <v>370.37</v>
      </c>
      <c r="K70" s="25">
        <v>417.33</v>
      </c>
      <c r="L70" s="25">
        <v>259.22000000000003</v>
      </c>
      <c r="M70" s="25">
        <v>140.13</v>
      </c>
      <c r="N70" s="25">
        <v>82.35</v>
      </c>
      <c r="O70" s="25">
        <v>61.19</v>
      </c>
      <c r="P70" s="25">
        <v>34.950000000000003</v>
      </c>
      <c r="Q70" s="25">
        <v>19.89</v>
      </c>
      <c r="R70" s="25">
        <v>13.28</v>
      </c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</row>
    <row r="71" spans="1:69" x14ac:dyDescent="0.25">
      <c r="A71" s="20" t="s">
        <v>88</v>
      </c>
      <c r="B71" s="11">
        <f>SUM(B66:B70)</f>
        <v>0</v>
      </c>
      <c r="C71" s="11">
        <f>SUM(C66:C70)</f>
        <v>1924.38</v>
      </c>
      <c r="D71" s="11">
        <f t="shared" ref="D71:P71" si="13">SUM(D66:D70)</f>
        <v>1589.12</v>
      </c>
      <c r="E71" s="11">
        <f t="shared" si="13"/>
        <v>1390.22</v>
      </c>
      <c r="F71" s="11">
        <f t="shared" si="13"/>
        <v>1054.55</v>
      </c>
      <c r="G71" s="11">
        <f t="shared" si="13"/>
        <v>982.63</v>
      </c>
      <c r="H71" s="11">
        <f t="shared" si="13"/>
        <v>856.78000000000009</v>
      </c>
      <c r="I71" s="11">
        <f t="shared" si="13"/>
        <v>784.04000000000008</v>
      </c>
      <c r="J71" s="11">
        <f t="shared" si="13"/>
        <v>733.98</v>
      </c>
      <c r="K71" s="11">
        <f t="shared" si="13"/>
        <v>694.41</v>
      </c>
      <c r="L71" s="11">
        <f t="shared" si="13"/>
        <v>601.08000000000004</v>
      </c>
      <c r="M71" s="11">
        <f t="shared" si="13"/>
        <v>428.02</v>
      </c>
      <c r="N71" s="11">
        <f t="shared" si="13"/>
        <v>303.48</v>
      </c>
      <c r="O71" s="11">
        <f t="shared" si="13"/>
        <v>286.15999999999997</v>
      </c>
      <c r="P71" s="11">
        <f t="shared" si="13"/>
        <v>221.01999999999998</v>
      </c>
      <c r="Q71" s="19"/>
      <c r="R71" s="19"/>
    </row>
    <row r="72" spans="1:69" x14ac:dyDescent="0.25">
      <c r="A72" s="20"/>
      <c r="B72" s="11"/>
      <c r="C72" s="11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69" s="21" customFormat="1" x14ac:dyDescent="0.25">
      <c r="A73" s="21" t="s">
        <v>66</v>
      </c>
      <c r="B73" s="21" t="s">
        <v>167</v>
      </c>
      <c r="C73" s="16" t="s">
        <v>118</v>
      </c>
      <c r="D73" s="16" t="s">
        <v>111</v>
      </c>
      <c r="E73" s="16" t="s">
        <v>9</v>
      </c>
      <c r="F73" s="16" t="s">
        <v>6</v>
      </c>
      <c r="G73" s="16" t="s">
        <v>5</v>
      </c>
      <c r="H73" s="16" t="s">
        <v>18</v>
      </c>
      <c r="I73" s="16" t="s">
        <v>19</v>
      </c>
      <c r="J73" s="16" t="s">
        <v>20</v>
      </c>
      <c r="K73" s="25" t="s">
        <v>21</v>
      </c>
      <c r="L73" s="25" t="s">
        <v>22</v>
      </c>
      <c r="M73" s="25" t="s">
        <v>23</v>
      </c>
      <c r="N73" s="25" t="s">
        <v>24</v>
      </c>
      <c r="O73" s="25" t="s">
        <v>25</v>
      </c>
      <c r="P73" s="25" t="s">
        <v>26</v>
      </c>
      <c r="Q73" s="25" t="s">
        <v>27</v>
      </c>
      <c r="R73" s="25" t="s">
        <v>28</v>
      </c>
      <c r="S73" s="25" t="s">
        <v>29</v>
      </c>
      <c r="T73" s="25" t="s">
        <v>30</v>
      </c>
      <c r="U73" s="25" t="s">
        <v>31</v>
      </c>
      <c r="V73" s="25" t="s">
        <v>32</v>
      </c>
      <c r="W73" s="25" t="s">
        <v>33</v>
      </c>
      <c r="X73" s="25" t="s">
        <v>34</v>
      </c>
      <c r="Y73" s="25" t="s">
        <v>35</v>
      </c>
      <c r="Z73" s="25" t="s">
        <v>36</v>
      </c>
      <c r="AA73" s="25" t="s">
        <v>37</v>
      </c>
      <c r="AB73" s="25" t="s">
        <v>38</v>
      </c>
      <c r="AC73" s="25" t="s">
        <v>39</v>
      </c>
      <c r="AD73" s="25" t="s">
        <v>40</v>
      </c>
      <c r="AE73" s="25" t="s">
        <v>41</v>
      </c>
      <c r="AF73" s="25" t="s">
        <v>42</v>
      </c>
      <c r="AG73" s="25" t="s">
        <v>43</v>
      </c>
      <c r="AH73" s="25" t="s">
        <v>44</v>
      </c>
      <c r="AI73" s="25" t="s">
        <v>45</v>
      </c>
      <c r="AJ73" s="25" t="s">
        <v>46</v>
      </c>
      <c r="AK73" s="25" t="s">
        <v>47</v>
      </c>
      <c r="AL73" s="25" t="s">
        <v>48</v>
      </c>
      <c r="AM73" s="25" t="s">
        <v>49</v>
      </c>
      <c r="AN73" s="25" t="s">
        <v>50</v>
      </c>
      <c r="AO73" s="25" t="s">
        <v>51</v>
      </c>
      <c r="AP73" s="25" t="s">
        <v>52</v>
      </c>
      <c r="AQ73" s="25" t="s">
        <v>53</v>
      </c>
      <c r="AR73" s="25" t="s">
        <v>54</v>
      </c>
      <c r="AS73" s="25" t="s">
        <v>55</v>
      </c>
      <c r="AT73" s="25" t="s">
        <v>56</v>
      </c>
      <c r="AU73" s="25" t="s">
        <v>57</v>
      </c>
      <c r="AV73" s="25" t="s">
        <v>58</v>
      </c>
      <c r="AW73" s="25" t="s">
        <v>59</v>
      </c>
      <c r="AX73" s="25" t="s">
        <v>68</v>
      </c>
      <c r="AY73" s="25" t="s">
        <v>69</v>
      </c>
      <c r="AZ73" s="25" t="s">
        <v>70</v>
      </c>
      <c r="BA73" s="25" t="s">
        <v>71</v>
      </c>
      <c r="BB73" s="25" t="s">
        <v>72</v>
      </c>
      <c r="BC73" s="25" t="s">
        <v>73</v>
      </c>
      <c r="BD73" s="25" t="s">
        <v>74</v>
      </c>
      <c r="BE73" s="25" t="s">
        <v>75</v>
      </c>
      <c r="BF73" s="25" t="s">
        <v>76</v>
      </c>
      <c r="BG73" s="25" t="s">
        <v>77</v>
      </c>
      <c r="BH73" s="25" t="s">
        <v>78</v>
      </c>
      <c r="BI73" s="25" t="s">
        <v>79</v>
      </c>
      <c r="BJ73" s="25" t="s">
        <v>80</v>
      </c>
      <c r="BK73" s="25" t="s">
        <v>81</v>
      </c>
      <c r="BL73" s="25" t="s">
        <v>82</v>
      </c>
      <c r="BM73" s="25" t="s">
        <v>83</v>
      </c>
      <c r="BN73" s="25" t="s">
        <v>84</v>
      </c>
      <c r="BO73" s="25" t="s">
        <v>85</v>
      </c>
      <c r="BP73" s="25" t="s">
        <v>86</v>
      </c>
      <c r="BQ73" s="25" t="s">
        <v>87</v>
      </c>
    </row>
    <row r="74" spans="1:69" x14ac:dyDescent="0.25">
      <c r="A74" s="1" t="s">
        <v>0</v>
      </c>
      <c r="B74" s="2"/>
      <c r="C74" s="2">
        <v>28.59</v>
      </c>
      <c r="D74" s="2">
        <v>28.77</v>
      </c>
      <c r="E74" s="2">
        <v>28.82</v>
      </c>
      <c r="F74" s="2">
        <v>28.88</v>
      </c>
      <c r="G74" s="2">
        <v>28.91</v>
      </c>
      <c r="H74" s="9">
        <v>28.79</v>
      </c>
      <c r="I74" s="9">
        <v>28.68</v>
      </c>
      <c r="J74" s="9">
        <v>28.76</v>
      </c>
      <c r="K74" s="9">
        <v>28.74</v>
      </c>
      <c r="L74" s="9">
        <v>28.75</v>
      </c>
      <c r="M74" s="9">
        <v>28.69</v>
      </c>
      <c r="N74" s="9">
        <v>29.21</v>
      </c>
      <c r="O74" s="9">
        <v>29.13</v>
      </c>
      <c r="P74" s="9">
        <v>29.3</v>
      </c>
      <c r="Q74" s="9">
        <v>29.45</v>
      </c>
      <c r="R74" s="9">
        <v>29.56</v>
      </c>
      <c r="S74" s="9">
        <v>29.56</v>
      </c>
      <c r="T74" s="9">
        <v>29.51</v>
      </c>
      <c r="U74" s="9">
        <v>29.44</v>
      </c>
      <c r="V74" s="9">
        <v>29.25</v>
      </c>
      <c r="W74" s="9">
        <v>29.31</v>
      </c>
      <c r="X74" s="9">
        <v>29.21</v>
      </c>
      <c r="Y74" s="9">
        <v>29.05</v>
      </c>
      <c r="Z74" s="9">
        <v>28.53</v>
      </c>
      <c r="AA74" s="9">
        <v>28.63</v>
      </c>
      <c r="AB74" s="9">
        <v>28.5</v>
      </c>
      <c r="AC74" s="9">
        <v>28.36</v>
      </c>
      <c r="AD74" s="9">
        <v>26.64</v>
      </c>
      <c r="AE74" s="9">
        <v>26.44</v>
      </c>
      <c r="AF74" s="9">
        <v>26.15</v>
      </c>
      <c r="AG74" s="9">
        <v>26.09</v>
      </c>
      <c r="AH74" s="9">
        <v>25.17</v>
      </c>
      <c r="AI74" s="9">
        <v>25.28</v>
      </c>
      <c r="AJ74" s="9">
        <v>25.02</v>
      </c>
      <c r="AK74" s="9">
        <v>24.99</v>
      </c>
      <c r="AL74" s="9">
        <v>25.06</v>
      </c>
      <c r="AM74" s="9">
        <v>24.2</v>
      </c>
      <c r="AN74" s="9">
        <v>18.79</v>
      </c>
      <c r="AO74" s="9">
        <v>15.27</v>
      </c>
      <c r="AP74" s="9">
        <v>15.19</v>
      </c>
      <c r="AQ74" s="9">
        <v>15.2</v>
      </c>
      <c r="AR74" s="9">
        <v>15.1</v>
      </c>
      <c r="AS74" s="9">
        <v>28.78</v>
      </c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</row>
    <row r="75" spans="1:69" x14ac:dyDescent="0.25">
      <c r="A75" s="1" t="s">
        <v>2</v>
      </c>
      <c r="B75" s="2"/>
      <c r="C75" s="2">
        <v>7.22</v>
      </c>
      <c r="D75" s="2">
        <v>7.25</v>
      </c>
      <c r="E75" s="2">
        <v>7.28</v>
      </c>
      <c r="F75" s="2">
        <v>7.33</v>
      </c>
      <c r="G75" s="2">
        <v>7.32</v>
      </c>
      <c r="H75" s="9">
        <v>7.33</v>
      </c>
      <c r="I75" s="9">
        <v>7.39</v>
      </c>
      <c r="J75" s="9">
        <v>7.45</v>
      </c>
      <c r="K75" s="9">
        <v>7.45</v>
      </c>
      <c r="L75" s="9">
        <v>7.46</v>
      </c>
      <c r="M75" s="9">
        <v>7.47</v>
      </c>
      <c r="N75" s="9">
        <v>7.5</v>
      </c>
      <c r="O75" s="9">
        <v>7.51</v>
      </c>
      <c r="P75" s="9">
        <v>7.5</v>
      </c>
      <c r="Q75" s="9">
        <v>7.52</v>
      </c>
      <c r="R75" s="9">
        <v>7.51</v>
      </c>
      <c r="S75" s="9">
        <v>7.51</v>
      </c>
      <c r="T75" s="9">
        <v>7.51</v>
      </c>
      <c r="U75" s="9">
        <v>7.49</v>
      </c>
      <c r="V75" s="9">
        <v>7.48</v>
      </c>
      <c r="W75" s="9">
        <v>7.47</v>
      </c>
      <c r="X75" s="9">
        <v>7.46</v>
      </c>
      <c r="Y75" s="9">
        <v>7.49</v>
      </c>
      <c r="Z75" s="9">
        <v>7.45</v>
      </c>
      <c r="AA75" s="9">
        <v>7.46</v>
      </c>
      <c r="AB75" s="9">
        <v>7.43</v>
      </c>
      <c r="AC75" s="9">
        <v>7.42</v>
      </c>
      <c r="AD75" s="9">
        <v>7.42</v>
      </c>
      <c r="AE75" s="9">
        <v>7.43</v>
      </c>
      <c r="AF75" s="9">
        <v>7.42</v>
      </c>
      <c r="AG75" s="9">
        <v>6.85</v>
      </c>
      <c r="AH75" s="9">
        <v>7.37</v>
      </c>
      <c r="AI75" s="9">
        <v>6.78</v>
      </c>
      <c r="AJ75" s="9">
        <v>6.77</v>
      </c>
      <c r="AK75" s="9">
        <v>6.73</v>
      </c>
      <c r="AL75" s="9">
        <v>6.65</v>
      </c>
      <c r="AM75" s="9">
        <v>6.67</v>
      </c>
      <c r="AN75" s="9">
        <v>6.62</v>
      </c>
      <c r="AO75" s="9">
        <v>6.6</v>
      </c>
      <c r="AP75" s="9">
        <v>6.54</v>
      </c>
      <c r="AQ75" s="9">
        <v>6.55</v>
      </c>
      <c r="AR75" s="9">
        <v>6.52</v>
      </c>
      <c r="AS75" s="9">
        <v>6.53</v>
      </c>
      <c r="AT75" s="9">
        <v>6.47</v>
      </c>
      <c r="AU75" s="9">
        <v>6.45</v>
      </c>
      <c r="AV75" s="9">
        <v>6.45</v>
      </c>
      <c r="AW75" s="9">
        <v>6.45</v>
      </c>
      <c r="AX75" s="9">
        <v>6.39</v>
      </c>
      <c r="AY75" s="9">
        <v>6.39</v>
      </c>
      <c r="AZ75" s="9">
        <v>6.37</v>
      </c>
      <c r="BA75" s="9">
        <v>6.34</v>
      </c>
      <c r="BB75" s="9">
        <v>6.35</v>
      </c>
      <c r="BC75" s="9">
        <v>6.36</v>
      </c>
      <c r="BD75" s="9">
        <v>6.36</v>
      </c>
      <c r="BE75" s="9">
        <v>6.35</v>
      </c>
      <c r="BF75" s="9">
        <v>6.32</v>
      </c>
      <c r="BG75" s="9">
        <v>6.33</v>
      </c>
      <c r="BH75" s="9">
        <v>6.31</v>
      </c>
      <c r="BI75" s="9">
        <v>6.3</v>
      </c>
      <c r="BJ75" s="9">
        <v>6.19</v>
      </c>
      <c r="BK75" s="9">
        <v>6.21</v>
      </c>
      <c r="BL75" s="9">
        <v>6.2</v>
      </c>
      <c r="BM75" s="9">
        <v>6.08</v>
      </c>
      <c r="BN75" s="9">
        <v>5.84</v>
      </c>
      <c r="BO75" s="9">
        <v>5.79</v>
      </c>
      <c r="BP75" s="9">
        <v>5.74</v>
      </c>
      <c r="BQ75" s="9">
        <v>5.73</v>
      </c>
    </row>
    <row r="76" spans="1:69" x14ac:dyDescent="0.25">
      <c r="A76" s="1" t="s">
        <v>1</v>
      </c>
      <c r="B76" s="2"/>
      <c r="C76" s="2">
        <v>5.15</v>
      </c>
      <c r="D76" s="2">
        <v>5.14</v>
      </c>
      <c r="E76" s="2">
        <v>5.13</v>
      </c>
      <c r="F76" s="2">
        <v>5.0999999999999996</v>
      </c>
      <c r="G76" s="2">
        <v>5.12</v>
      </c>
      <c r="H76" s="9">
        <v>5.09</v>
      </c>
      <c r="I76" s="9">
        <v>5.0599999999999996</v>
      </c>
      <c r="J76" s="9">
        <v>5.04</v>
      </c>
      <c r="K76" s="9">
        <v>5.04</v>
      </c>
      <c r="L76" s="9">
        <v>5.03</v>
      </c>
      <c r="M76" s="9">
        <v>5.0199999999999996</v>
      </c>
      <c r="N76" s="9">
        <v>5</v>
      </c>
      <c r="O76" s="9">
        <v>5.01</v>
      </c>
      <c r="P76" s="9">
        <v>5</v>
      </c>
      <c r="Q76" s="9">
        <v>4.9800000000000004</v>
      </c>
      <c r="R76" s="9">
        <v>4.93</v>
      </c>
      <c r="S76" s="9">
        <v>4.9400000000000004</v>
      </c>
      <c r="T76" s="9">
        <v>4.92</v>
      </c>
      <c r="U76" s="9">
        <v>4.9000000000000004</v>
      </c>
      <c r="V76" s="9">
        <v>4.84</v>
      </c>
      <c r="W76" s="9">
        <v>4.8499999999999996</v>
      </c>
      <c r="X76" s="9">
        <v>4.83</v>
      </c>
      <c r="Y76" s="9">
        <v>4.8099999999999996</v>
      </c>
      <c r="Z76" s="9">
        <v>4.7699999999999996</v>
      </c>
      <c r="AA76" s="9">
        <v>4.78</v>
      </c>
      <c r="AB76" s="9">
        <v>4.76</v>
      </c>
      <c r="AC76" s="9">
        <v>4.6500000000000004</v>
      </c>
      <c r="AD76" s="9">
        <v>4.62</v>
      </c>
      <c r="AE76" s="9">
        <v>4.63</v>
      </c>
      <c r="AF76" s="9">
        <v>4.6100000000000003</v>
      </c>
      <c r="AG76" s="9">
        <v>4.68</v>
      </c>
      <c r="AH76" s="9">
        <v>4.6500000000000004</v>
      </c>
      <c r="AI76" s="9">
        <v>4.57</v>
      </c>
      <c r="AJ76" s="9">
        <v>4.5599999999999996</v>
      </c>
      <c r="AK76" s="9">
        <v>4.63</v>
      </c>
      <c r="AL76" s="9">
        <v>4.53</v>
      </c>
      <c r="AM76" s="9">
        <v>4.5199999999999996</v>
      </c>
      <c r="AN76" s="9">
        <v>4.58</v>
      </c>
      <c r="AO76" s="9">
        <v>4.5999999999999996</v>
      </c>
      <c r="AP76" s="9">
        <v>4.6100000000000003</v>
      </c>
      <c r="AQ76" s="9">
        <v>4.6100000000000003</v>
      </c>
      <c r="AR76" s="9">
        <v>4.5999999999999996</v>
      </c>
      <c r="AS76" s="9">
        <v>4.59</v>
      </c>
      <c r="AT76" s="9">
        <v>4.5599999999999996</v>
      </c>
      <c r="AU76" s="9">
        <v>4.5599999999999996</v>
      </c>
      <c r="AV76" s="9">
        <v>4.55</v>
      </c>
      <c r="AW76" s="9">
        <v>4.54</v>
      </c>
      <c r="AX76" s="9">
        <v>4.42</v>
      </c>
      <c r="AY76" s="9">
        <v>4.41</v>
      </c>
      <c r="AZ76" s="9">
        <v>4.4000000000000004</v>
      </c>
      <c r="BA76" s="9">
        <v>4.37</v>
      </c>
      <c r="BB76" s="9">
        <v>4.32</v>
      </c>
      <c r="BC76" s="9">
        <v>4.3600000000000003</v>
      </c>
      <c r="BD76" s="9">
        <v>4.3</v>
      </c>
      <c r="BE76" s="9">
        <v>4.26</v>
      </c>
      <c r="BF76" s="9">
        <v>4.24</v>
      </c>
      <c r="BG76" s="9">
        <v>4.25</v>
      </c>
      <c r="BH76" s="9">
        <v>4.2300000000000004</v>
      </c>
      <c r="BI76" s="9">
        <v>4.2</v>
      </c>
      <c r="BJ76" s="9">
        <v>4.24</v>
      </c>
      <c r="BK76" s="9">
        <v>4.24</v>
      </c>
      <c r="BL76" s="9">
        <v>4.26</v>
      </c>
      <c r="BM76" s="9">
        <v>4.26</v>
      </c>
      <c r="BN76" s="9">
        <v>4.26</v>
      </c>
      <c r="BO76" s="9">
        <v>4.28</v>
      </c>
      <c r="BP76" s="9">
        <v>4.25</v>
      </c>
      <c r="BQ76" s="9">
        <v>4.24</v>
      </c>
    </row>
    <row r="77" spans="1:69" x14ac:dyDescent="0.25">
      <c r="A77" s="1" t="s">
        <v>10</v>
      </c>
      <c r="B77" s="2"/>
      <c r="C77" s="2">
        <v>75.67</v>
      </c>
      <c r="D77" s="2">
        <v>75.81</v>
      </c>
      <c r="E77" s="2">
        <v>75.97</v>
      </c>
      <c r="F77" s="2">
        <v>76.16</v>
      </c>
      <c r="G77" s="2">
        <v>76.37</v>
      </c>
      <c r="H77" s="9">
        <v>76.83</v>
      </c>
      <c r="I77" s="9">
        <v>76.75</v>
      </c>
      <c r="J77" s="9">
        <v>76.91</v>
      </c>
      <c r="K77" s="9">
        <v>77.099999999999994</v>
      </c>
      <c r="L77" s="9">
        <v>77.53</v>
      </c>
      <c r="M77" s="9">
        <v>77.44</v>
      </c>
      <c r="N77" s="9">
        <v>77.680000000000007</v>
      </c>
      <c r="O77" s="9">
        <v>77.66</v>
      </c>
      <c r="P77" s="9">
        <v>77.94</v>
      </c>
      <c r="Q77" s="9">
        <v>77.94</v>
      </c>
      <c r="R77" s="9">
        <v>77.099999999999994</v>
      </c>
      <c r="S77" s="9">
        <v>77.989999999999995</v>
      </c>
      <c r="T77" s="9">
        <v>78.319999999999993</v>
      </c>
      <c r="U77" s="9">
        <v>78.13</v>
      </c>
      <c r="V77" s="9">
        <v>78.3</v>
      </c>
      <c r="W77" s="9">
        <v>78.760000000000005</v>
      </c>
      <c r="X77" s="9">
        <v>80.13</v>
      </c>
      <c r="Y77" s="9">
        <v>79.849999999999994</v>
      </c>
      <c r="Z77" s="9">
        <v>80.510000000000005</v>
      </c>
      <c r="AA77" s="9">
        <v>80.84</v>
      </c>
      <c r="AB77" s="9">
        <v>82.54</v>
      </c>
      <c r="AC77" s="9">
        <v>82.37</v>
      </c>
      <c r="AD77" s="9">
        <v>82.97</v>
      </c>
      <c r="AE77" s="9">
        <v>83.51</v>
      </c>
      <c r="AF77" s="9">
        <v>83.99</v>
      </c>
      <c r="AG77" s="9">
        <v>83.67</v>
      </c>
      <c r="AH77" s="9">
        <v>83.95</v>
      </c>
      <c r="AI77" s="9">
        <v>84.34</v>
      </c>
      <c r="AJ77" s="9">
        <v>84.7</v>
      </c>
      <c r="AK77" s="9">
        <v>84.29</v>
      </c>
      <c r="AL77" s="9">
        <v>84.44</v>
      </c>
      <c r="AM77" s="9">
        <v>84.94</v>
      </c>
      <c r="AN77" s="9">
        <v>85.06</v>
      </c>
      <c r="AO77" s="9">
        <v>84.98</v>
      </c>
      <c r="AP77" s="9">
        <v>84.65</v>
      </c>
      <c r="AQ77" s="9">
        <v>84.9</v>
      </c>
      <c r="AR77" s="9">
        <v>85.93</v>
      </c>
      <c r="AS77" s="9">
        <v>85.1</v>
      </c>
      <c r="AT77" s="9">
        <v>85.7</v>
      </c>
      <c r="AU77" s="9">
        <v>86.95</v>
      </c>
      <c r="AV77" s="9">
        <v>89.27</v>
      </c>
      <c r="AW77" s="9">
        <v>88.76</v>
      </c>
      <c r="AX77" s="9">
        <v>89.51</v>
      </c>
      <c r="AY77" s="9">
        <v>89.83</v>
      </c>
      <c r="AZ77" s="9">
        <v>89.96</v>
      </c>
      <c r="BA77" s="9">
        <v>89.04</v>
      </c>
      <c r="BB77" s="9">
        <v>89.14</v>
      </c>
      <c r="BC77" s="9">
        <v>91.83</v>
      </c>
      <c r="BD77" s="9">
        <v>94.7</v>
      </c>
      <c r="BE77" s="9">
        <v>94.28</v>
      </c>
      <c r="BF77" s="9">
        <v>95.03</v>
      </c>
      <c r="BG77" s="9">
        <v>95.13</v>
      </c>
      <c r="BH77" s="9">
        <v>98.86</v>
      </c>
      <c r="BI77" s="9">
        <v>98.62</v>
      </c>
      <c r="BJ77" s="9">
        <v>99.42</v>
      </c>
      <c r="BK77" s="9">
        <v>100.1</v>
      </c>
      <c r="BL77" s="9">
        <v>105.31</v>
      </c>
      <c r="BM77" s="9">
        <v>104.15</v>
      </c>
      <c r="BN77" s="9">
        <v>106.38</v>
      </c>
      <c r="BO77" s="9">
        <v>107.72</v>
      </c>
      <c r="BP77" s="9">
        <v>109.06</v>
      </c>
      <c r="BQ77" s="9">
        <v>109.31</v>
      </c>
    </row>
    <row r="78" spans="1:69" x14ac:dyDescent="0.25">
      <c r="A78" s="1" t="s">
        <v>8</v>
      </c>
      <c r="B78" s="2"/>
      <c r="C78" s="2">
        <v>168.65</v>
      </c>
      <c r="D78" s="2">
        <v>167.82</v>
      </c>
      <c r="E78" s="2">
        <v>169.29</v>
      </c>
      <c r="F78" s="2">
        <v>171.14</v>
      </c>
      <c r="G78" s="2">
        <v>175.28</v>
      </c>
      <c r="H78" s="9">
        <v>174.19</v>
      </c>
      <c r="I78" s="9">
        <v>176.19</v>
      </c>
      <c r="J78" s="9">
        <v>178.18</v>
      </c>
      <c r="K78" s="9">
        <v>185.96</v>
      </c>
      <c r="L78" s="9">
        <v>184.06</v>
      </c>
      <c r="M78" s="9">
        <v>188.03</v>
      </c>
      <c r="N78" s="9">
        <v>190.93</v>
      </c>
      <c r="O78" s="9">
        <v>200</v>
      </c>
      <c r="P78" s="9">
        <v>197.06</v>
      </c>
      <c r="Q78" s="9">
        <v>202.74</v>
      </c>
      <c r="R78" s="9">
        <v>206.31</v>
      </c>
      <c r="S78" s="9">
        <v>210.07</v>
      </c>
      <c r="T78" s="9">
        <v>209.34</v>
      </c>
      <c r="U78" s="9">
        <v>210.47</v>
      </c>
      <c r="V78" s="9">
        <v>213.12</v>
      </c>
      <c r="W78" s="9">
        <v>220.01</v>
      </c>
      <c r="X78" s="9">
        <v>218.91</v>
      </c>
      <c r="Y78" s="9">
        <v>221.64</v>
      </c>
      <c r="Z78" s="9">
        <v>223.77</v>
      </c>
      <c r="AA78" s="9">
        <v>231.72</v>
      </c>
      <c r="AB78" s="9">
        <v>230.92</v>
      </c>
      <c r="AC78" s="9">
        <v>233.39</v>
      </c>
      <c r="AD78" s="9">
        <v>235.27</v>
      </c>
      <c r="AE78" s="9">
        <v>244.91</v>
      </c>
      <c r="AF78" s="9">
        <v>242.07</v>
      </c>
      <c r="AG78" s="9">
        <v>246.27</v>
      </c>
      <c r="AH78" s="9">
        <v>252.41</v>
      </c>
      <c r="AI78" s="9">
        <v>260.87</v>
      </c>
      <c r="AJ78" s="9">
        <v>258.79000000000002</v>
      </c>
      <c r="AK78" s="9">
        <v>264.89</v>
      </c>
      <c r="AL78" s="9">
        <v>265.22000000000003</v>
      </c>
      <c r="AM78" s="9">
        <v>264.7</v>
      </c>
      <c r="AN78" s="9">
        <v>265.18</v>
      </c>
      <c r="AO78" s="9">
        <v>264.57</v>
      </c>
      <c r="AP78" s="9">
        <v>263.64</v>
      </c>
      <c r="AQ78" s="9">
        <v>262.26</v>
      </c>
      <c r="AR78" s="9">
        <v>262.58999999999997</v>
      </c>
      <c r="AS78" s="9">
        <v>262.06</v>
      </c>
      <c r="AT78" s="9">
        <v>261.27999999999997</v>
      </c>
      <c r="AU78" s="9">
        <v>258.92</v>
      </c>
      <c r="AV78" s="9">
        <v>259.66000000000003</v>
      </c>
      <c r="AW78" s="9">
        <v>258.41000000000003</v>
      </c>
      <c r="AX78" s="9">
        <v>257.54000000000002</v>
      </c>
      <c r="AY78" s="9">
        <v>253.96</v>
      </c>
      <c r="AZ78" s="9">
        <v>254.56</v>
      </c>
      <c r="BA78" s="9">
        <v>252.84</v>
      </c>
      <c r="BB78" s="9">
        <v>252.42</v>
      </c>
      <c r="BC78" s="9">
        <v>252.6</v>
      </c>
      <c r="BD78" s="9">
        <v>252.89</v>
      </c>
      <c r="BE78" s="9">
        <v>251.81</v>
      </c>
      <c r="BF78" s="9">
        <v>252.02</v>
      </c>
      <c r="BG78" s="9">
        <v>249</v>
      </c>
      <c r="BH78" s="9">
        <v>249.39</v>
      </c>
      <c r="BI78" s="9">
        <v>248.26</v>
      </c>
      <c r="BJ78" s="9">
        <v>247.32</v>
      </c>
      <c r="BK78" s="9">
        <v>245.71</v>
      </c>
      <c r="BL78" s="9">
        <v>245.38</v>
      </c>
      <c r="BM78" s="9">
        <v>245.99</v>
      </c>
      <c r="BN78" s="9">
        <v>244.78</v>
      </c>
      <c r="BO78" s="9">
        <v>239.93</v>
      </c>
      <c r="BP78" s="9">
        <v>241.02</v>
      </c>
      <c r="BQ78" s="9">
        <v>239.96</v>
      </c>
    </row>
    <row r="80" spans="1:69" s="21" customFormat="1" x14ac:dyDescent="0.25">
      <c r="A80" s="21" t="s">
        <v>67</v>
      </c>
      <c r="B80" s="21">
        <v>2021</v>
      </c>
      <c r="C80" s="21">
        <v>2020</v>
      </c>
      <c r="D80" s="21">
        <v>2019</v>
      </c>
      <c r="E80" s="21">
        <v>2018</v>
      </c>
      <c r="F80" s="21">
        <v>2017</v>
      </c>
      <c r="G80" s="21">
        <v>2016</v>
      </c>
      <c r="H80" s="21">
        <v>2015</v>
      </c>
      <c r="I80" s="21">
        <v>2014</v>
      </c>
      <c r="J80" s="21">
        <v>2013</v>
      </c>
      <c r="K80" s="21">
        <v>2012</v>
      </c>
      <c r="L80" s="21">
        <v>2011</v>
      </c>
      <c r="M80" s="21">
        <v>2010</v>
      </c>
      <c r="N80" s="21">
        <v>2009</v>
      </c>
      <c r="O80" s="21">
        <v>2008</v>
      </c>
      <c r="P80" s="21">
        <v>2007</v>
      </c>
      <c r="Q80" s="21">
        <v>2006</v>
      </c>
      <c r="R80" s="21">
        <v>2005</v>
      </c>
    </row>
    <row r="81" spans="1:72" x14ac:dyDescent="0.25">
      <c r="A81" s="1" t="s">
        <v>0</v>
      </c>
      <c r="B81" s="3"/>
      <c r="C81" s="3">
        <v>28.88</v>
      </c>
      <c r="D81" s="3">
        <v>28.76</v>
      </c>
      <c r="E81" s="3">
        <v>29.21</v>
      </c>
      <c r="F81" s="10">
        <v>29.56</v>
      </c>
      <c r="G81" s="10">
        <v>29.25</v>
      </c>
      <c r="H81" s="10">
        <v>28.53</v>
      </c>
      <c r="I81" s="10">
        <v>26.64</v>
      </c>
      <c r="J81" s="10">
        <v>25.17</v>
      </c>
      <c r="K81" s="10">
        <v>21.66</v>
      </c>
      <c r="L81" s="10">
        <v>15.08</v>
      </c>
      <c r="M81" s="10">
        <v>14.14</v>
      </c>
      <c r="N81" s="10">
        <v>27.32</v>
      </c>
      <c r="O81" s="10">
        <v>9.33</v>
      </c>
      <c r="P81" s="10">
        <v>8.6300000000000008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</row>
    <row r="82" spans="1:72" x14ac:dyDescent="0.25">
      <c r="A82" s="1" t="s">
        <v>2</v>
      </c>
      <c r="B82" s="3"/>
      <c r="C82" s="3">
        <v>7.33</v>
      </c>
      <c r="D82" s="3">
        <v>7.45</v>
      </c>
      <c r="E82" s="3">
        <v>7.5</v>
      </c>
      <c r="F82" s="10">
        <v>7.51</v>
      </c>
      <c r="G82" s="10">
        <v>7.48</v>
      </c>
      <c r="H82" s="10">
        <v>7.45</v>
      </c>
      <c r="I82" s="10">
        <v>7.42</v>
      </c>
      <c r="J82" s="10">
        <v>7.37</v>
      </c>
      <c r="K82" s="10">
        <v>6.65</v>
      </c>
      <c r="L82" s="10">
        <v>6.54</v>
      </c>
      <c r="M82" s="10">
        <v>6.47</v>
      </c>
      <c r="N82" s="10">
        <v>6.39</v>
      </c>
      <c r="O82" s="10">
        <v>6.35</v>
      </c>
      <c r="P82" s="10">
        <v>6.32</v>
      </c>
      <c r="Q82" s="10">
        <v>6.19</v>
      </c>
      <c r="R82" s="10">
        <v>5.84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</row>
    <row r="83" spans="1:72" x14ac:dyDescent="0.25">
      <c r="A83" s="1" t="s">
        <v>1</v>
      </c>
      <c r="B83" s="3"/>
      <c r="C83" s="3">
        <v>5.0999999999999996</v>
      </c>
      <c r="D83" s="3">
        <v>5.04</v>
      </c>
      <c r="E83" s="3">
        <v>5</v>
      </c>
      <c r="F83" s="10">
        <v>4.93</v>
      </c>
      <c r="G83" s="10">
        <v>4.84</v>
      </c>
      <c r="H83" s="10">
        <v>4.7699999999999996</v>
      </c>
      <c r="I83" s="10">
        <v>4.62</v>
      </c>
      <c r="J83" s="10">
        <v>4.6500000000000004</v>
      </c>
      <c r="K83" s="10">
        <v>4.53</v>
      </c>
      <c r="L83" s="10">
        <v>4.6100000000000003</v>
      </c>
      <c r="M83" s="10">
        <v>4.5599999999999996</v>
      </c>
      <c r="N83" s="10">
        <v>4.42</v>
      </c>
      <c r="O83" s="10">
        <v>4.32</v>
      </c>
      <c r="P83" s="10">
        <v>4.24</v>
      </c>
      <c r="Q83" s="10">
        <v>4.24</v>
      </c>
      <c r="R83" s="10">
        <v>4.26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</row>
    <row r="84" spans="1:72" x14ac:dyDescent="0.25">
      <c r="A84" s="1" t="s">
        <v>10</v>
      </c>
      <c r="B84" s="3"/>
      <c r="C84" s="3">
        <v>76.83</v>
      </c>
      <c r="D84" s="3">
        <v>77.53</v>
      </c>
      <c r="E84" s="3">
        <v>77.94</v>
      </c>
      <c r="F84" s="10">
        <v>78.319999999999993</v>
      </c>
      <c r="G84" s="10">
        <v>80.13</v>
      </c>
      <c r="H84" s="10">
        <v>82.54</v>
      </c>
      <c r="I84" s="10">
        <v>83.99</v>
      </c>
      <c r="J84" s="10">
        <v>84.7</v>
      </c>
      <c r="K84" s="10">
        <v>85.06</v>
      </c>
      <c r="L84" s="10">
        <v>85.93</v>
      </c>
      <c r="M84" s="10">
        <v>89.27</v>
      </c>
      <c r="N84" s="10">
        <v>89.96</v>
      </c>
      <c r="O84" s="10">
        <v>94.7</v>
      </c>
      <c r="P84" s="10">
        <v>98.86</v>
      </c>
      <c r="Q84" s="10">
        <v>105.31</v>
      </c>
      <c r="R84" s="10">
        <v>109.06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</row>
    <row r="85" spans="1:72" ht="17.25" thickBot="1" x14ac:dyDescent="0.3">
      <c r="A85" s="1" t="s">
        <v>8</v>
      </c>
      <c r="B85" s="3"/>
      <c r="C85" s="3">
        <v>175.28</v>
      </c>
      <c r="D85" s="3">
        <v>185.96</v>
      </c>
      <c r="E85" s="3">
        <v>200</v>
      </c>
      <c r="F85" s="10">
        <v>210.07</v>
      </c>
      <c r="G85" s="10">
        <v>220.01</v>
      </c>
      <c r="H85" s="10">
        <v>231.72</v>
      </c>
      <c r="I85" s="10">
        <v>244.91</v>
      </c>
      <c r="J85" s="10">
        <v>260.87</v>
      </c>
      <c r="K85" s="10">
        <v>264.7</v>
      </c>
      <c r="L85" s="10">
        <v>262.26</v>
      </c>
      <c r="M85" s="10">
        <v>258.92</v>
      </c>
      <c r="N85" s="10">
        <v>253.96</v>
      </c>
      <c r="O85" s="10">
        <v>252.6</v>
      </c>
      <c r="P85" s="10">
        <v>249</v>
      </c>
      <c r="Q85" s="10">
        <v>245.71</v>
      </c>
      <c r="R85" s="10">
        <v>239.93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</row>
    <row r="86" spans="1:72" ht="17.25" customHeight="1" thickBot="1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</row>
    <row r="87" spans="1:72" ht="30" customHeight="1" thickBot="1" x14ac:dyDescent="0.3">
      <c r="A87" s="1"/>
      <c r="B87" s="1"/>
      <c r="C87" s="42"/>
      <c r="D87" s="42"/>
      <c r="E87" s="42"/>
      <c r="F87" s="61"/>
      <c r="G87" s="42"/>
      <c r="H87" s="42"/>
      <c r="I87" s="21"/>
      <c r="J87" s="21"/>
      <c r="K87" s="21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</row>
    <row r="88" spans="1:72" ht="17.25" customHeight="1" thickBot="1" x14ac:dyDescent="0.3">
      <c r="A88" s="1"/>
      <c r="B88" s="1"/>
      <c r="C88" s="42"/>
      <c r="D88" s="42"/>
      <c r="E88" s="42"/>
      <c r="F88" s="61"/>
      <c r="G88" s="42"/>
      <c r="H88" s="42"/>
      <c r="I88" s="3"/>
      <c r="J88" s="3"/>
      <c r="K88" s="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</row>
    <row r="89" spans="1:72" ht="17.25" thickBot="1" x14ac:dyDescent="0.3">
      <c r="A89" s="1"/>
      <c r="B89" s="1"/>
      <c r="C89" s="42"/>
      <c r="D89" s="42"/>
      <c r="E89" s="42"/>
      <c r="F89" s="61"/>
      <c r="G89" s="42"/>
      <c r="H89" s="42"/>
      <c r="I89" s="3"/>
      <c r="J89" s="3"/>
      <c r="K89" s="3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</row>
    <row r="90" spans="1:72" ht="17.25" thickBot="1" x14ac:dyDescent="0.3">
      <c r="A90" s="1"/>
      <c r="B90" s="1"/>
      <c r="C90" s="42"/>
      <c r="D90" s="42"/>
      <c r="E90" s="42"/>
      <c r="F90" s="61"/>
      <c r="G90" s="42"/>
      <c r="H90" s="42"/>
      <c r="I90" s="3"/>
      <c r="J90" s="3"/>
      <c r="K90" s="3"/>
    </row>
    <row r="91" spans="1:72" ht="17.25" thickBot="1" x14ac:dyDescent="0.3">
      <c r="A91" s="1"/>
      <c r="B91" s="1"/>
      <c r="C91" s="42"/>
      <c r="D91" s="42"/>
      <c r="E91" s="42"/>
      <c r="F91" s="61"/>
      <c r="G91" s="42"/>
      <c r="H91" s="42"/>
      <c r="I91" s="3"/>
      <c r="J91" s="3"/>
      <c r="K91" s="3"/>
    </row>
    <row r="92" spans="1:72" ht="17.25" thickBot="1" x14ac:dyDescent="0.3">
      <c r="A92" s="1"/>
      <c r="B92" s="42"/>
      <c r="C92" s="42"/>
      <c r="D92" s="3"/>
      <c r="E92" s="3"/>
      <c r="F92" s="3"/>
      <c r="G92" s="3"/>
      <c r="H92" s="3"/>
      <c r="I92" s="3"/>
      <c r="J92" s="3"/>
      <c r="K92" s="3"/>
    </row>
    <row r="93" spans="1:72" ht="17.25" thickBot="1" x14ac:dyDescent="0.3">
      <c r="B93" s="42"/>
      <c r="C93" s="13"/>
      <c r="D93" s="14"/>
      <c r="E93" s="13"/>
      <c r="F93" s="17"/>
    </row>
    <row r="94" spans="1:72" ht="17.25" thickBot="1" x14ac:dyDescent="0.3">
      <c r="B94" s="15"/>
      <c r="C94" s="13"/>
      <c r="D94" s="14"/>
      <c r="E94" s="13"/>
      <c r="F94" s="17"/>
    </row>
    <row r="95" spans="1:72" ht="17.25" thickBot="1" x14ac:dyDescent="0.3">
      <c r="B95" s="15"/>
      <c r="C95" s="13"/>
      <c r="D95" s="14"/>
      <c r="E95" s="13"/>
      <c r="F95" s="17"/>
    </row>
    <row r="96" spans="1:72" ht="17.25" thickBot="1" x14ac:dyDescent="0.3">
      <c r="B96" s="15"/>
      <c r="C96" s="13"/>
      <c r="D96" s="14"/>
      <c r="E96" s="13"/>
      <c r="F96" s="17"/>
    </row>
    <row r="97" spans="2:6" ht="17.25" thickBot="1" x14ac:dyDescent="0.3">
      <c r="B97" s="15"/>
      <c r="C97" s="13"/>
      <c r="D97" s="14"/>
      <c r="E97" s="13"/>
      <c r="F97" s="17"/>
    </row>
    <row r="98" spans="2:6" ht="17.25" thickBot="1" x14ac:dyDescent="0.3">
      <c r="B98" s="15"/>
      <c r="C98" s="13"/>
      <c r="D98" s="14"/>
      <c r="E98" s="13"/>
      <c r="F98" s="17"/>
    </row>
    <row r="99" spans="2:6" ht="17.25" thickBot="1" x14ac:dyDescent="0.3">
      <c r="B99" s="15"/>
      <c r="C99" s="13"/>
      <c r="D99" s="14"/>
      <c r="E99" s="13"/>
      <c r="F99" s="17"/>
    </row>
    <row r="100" spans="2:6" ht="17.25" thickBot="1" x14ac:dyDescent="0.3">
      <c r="C100" s="13"/>
      <c r="D100" s="14"/>
      <c r="E100" s="13"/>
      <c r="F100" s="17"/>
    </row>
    <row r="101" spans="2:6" ht="17.25" thickBot="1" x14ac:dyDescent="0.3">
      <c r="C101" s="13"/>
      <c r="D101" s="14"/>
      <c r="E101" s="13"/>
      <c r="F101" s="17"/>
    </row>
    <row r="102" spans="2:6" ht="17.25" thickBot="1" x14ac:dyDescent="0.3">
      <c r="C102" s="13"/>
      <c r="D102" s="14"/>
      <c r="E102" s="13"/>
      <c r="F102" s="17"/>
    </row>
    <row r="103" spans="2:6" ht="17.25" thickBot="1" x14ac:dyDescent="0.3">
      <c r="C103" s="13"/>
      <c r="D103" s="14"/>
      <c r="E103" s="13"/>
      <c r="F103" s="17"/>
    </row>
    <row r="104" spans="2:6" ht="17.25" thickBot="1" x14ac:dyDescent="0.3">
      <c r="C104" s="13"/>
      <c r="D104" s="14"/>
      <c r="E104" s="13"/>
      <c r="F104" s="17"/>
    </row>
    <row r="105" spans="2:6" ht="17.25" thickBot="1" x14ac:dyDescent="0.3">
      <c r="C105" s="13"/>
      <c r="D105" s="14"/>
      <c r="E105" s="13"/>
      <c r="F105" s="17"/>
    </row>
    <row r="106" spans="2:6" ht="17.25" thickBot="1" x14ac:dyDescent="0.3">
      <c r="C106" s="13"/>
      <c r="D106" s="14"/>
      <c r="E106" s="13"/>
      <c r="F106" s="17"/>
    </row>
    <row r="107" spans="2:6" ht="17.25" thickBot="1" x14ac:dyDescent="0.3">
      <c r="C107" s="13"/>
      <c r="D107" s="14"/>
      <c r="E107" s="13"/>
      <c r="F107" s="17"/>
    </row>
    <row r="108" spans="2:6" ht="17.25" thickBot="1" x14ac:dyDescent="0.3">
      <c r="C108" s="13"/>
      <c r="D108" s="14"/>
      <c r="E108" s="13"/>
      <c r="F108" s="17"/>
    </row>
    <row r="109" spans="2:6" ht="17.25" thickBot="1" x14ac:dyDescent="0.3">
      <c r="C109" s="13"/>
      <c r="D109" s="14"/>
      <c r="E109" s="13"/>
      <c r="F109" s="17"/>
    </row>
    <row r="110" spans="2:6" ht="17.25" thickBot="1" x14ac:dyDescent="0.3">
      <c r="C110" s="13"/>
      <c r="D110" s="14"/>
      <c r="E110" s="13"/>
      <c r="F110" s="17"/>
    </row>
    <row r="111" spans="2:6" ht="17.25" thickBot="1" x14ac:dyDescent="0.3">
      <c r="C111" s="13"/>
      <c r="D111" s="14"/>
      <c r="E111" s="13"/>
      <c r="F111" s="17"/>
    </row>
    <row r="112" spans="2:6" ht="17.25" thickBot="1" x14ac:dyDescent="0.3">
      <c r="C112" s="13"/>
      <c r="D112" s="14"/>
      <c r="E112" s="13"/>
      <c r="F112" s="17"/>
    </row>
    <row r="113" spans="3:6" ht="17.25" thickBot="1" x14ac:dyDescent="0.3">
      <c r="C113" s="13"/>
      <c r="D113" s="14"/>
      <c r="E113" s="13"/>
      <c r="F113" s="17"/>
    </row>
    <row r="114" spans="3:6" ht="17.25" thickBot="1" x14ac:dyDescent="0.3">
      <c r="C114" s="13"/>
      <c r="D114" s="14"/>
      <c r="E114" s="13"/>
      <c r="F114" s="17"/>
    </row>
    <row r="115" spans="3:6" ht="17.25" thickBot="1" x14ac:dyDescent="0.3">
      <c r="C115" s="13"/>
      <c r="D115" s="14"/>
      <c r="E115" s="13"/>
      <c r="F115" s="17"/>
    </row>
    <row r="116" spans="3:6" ht="17.25" thickBot="1" x14ac:dyDescent="0.3">
      <c r="C116" s="13"/>
      <c r="D116" s="14"/>
      <c r="E116" s="13"/>
      <c r="F116" s="17"/>
    </row>
    <row r="117" spans="3:6" ht="17.25" thickBot="1" x14ac:dyDescent="0.3">
      <c r="C117" s="13"/>
      <c r="D117" s="14"/>
      <c r="E117" s="13"/>
      <c r="F117" s="17"/>
    </row>
    <row r="118" spans="3:6" ht="17.25" thickBot="1" x14ac:dyDescent="0.3">
      <c r="C118" s="13"/>
      <c r="D118" s="14"/>
      <c r="E118" s="13"/>
      <c r="F118" s="17"/>
    </row>
    <row r="119" spans="3:6" ht="17.25" thickBot="1" x14ac:dyDescent="0.3">
      <c r="C119" s="13"/>
      <c r="D119" s="14"/>
      <c r="E119" s="13"/>
      <c r="F119" s="17"/>
    </row>
    <row r="120" spans="3:6" ht="17.25" thickBot="1" x14ac:dyDescent="0.3">
      <c r="C120" s="13"/>
      <c r="D120" s="14"/>
      <c r="E120" s="13"/>
      <c r="F120" s="17"/>
    </row>
    <row r="121" spans="3:6" ht="17.25" thickBot="1" x14ac:dyDescent="0.3">
      <c r="C121" s="13"/>
      <c r="D121" s="14"/>
      <c r="E121" s="13"/>
      <c r="F121" s="17"/>
    </row>
    <row r="122" spans="3:6" ht="17.25" thickBot="1" x14ac:dyDescent="0.3">
      <c r="C122" s="13"/>
      <c r="D122" s="14"/>
      <c r="E122" s="13"/>
      <c r="F122" s="17"/>
    </row>
    <row r="123" spans="3:6" ht="17.25" thickBot="1" x14ac:dyDescent="0.3">
      <c r="C123" s="13"/>
      <c r="D123" s="14"/>
      <c r="E123" s="13"/>
      <c r="F123" s="17"/>
    </row>
    <row r="124" spans="3:6" ht="17.25" thickBot="1" x14ac:dyDescent="0.3">
      <c r="C124" s="13"/>
      <c r="D124" s="14"/>
      <c r="E124" s="13"/>
      <c r="F124" s="17"/>
    </row>
    <row r="125" spans="3:6" ht="17.25" thickBot="1" x14ac:dyDescent="0.3">
      <c r="C125" s="13"/>
      <c r="D125" s="14"/>
      <c r="E125" s="13"/>
      <c r="F125" s="17"/>
    </row>
    <row r="126" spans="3:6" ht="17.25" thickBot="1" x14ac:dyDescent="0.3">
      <c r="C126" s="13"/>
      <c r="D126" s="14"/>
      <c r="E126" s="13"/>
      <c r="F126" s="17"/>
    </row>
    <row r="127" spans="3:6" ht="17.25" thickBot="1" x14ac:dyDescent="0.3">
      <c r="C127" s="13"/>
      <c r="D127" s="14"/>
      <c r="E127" s="13"/>
      <c r="F127" s="17"/>
    </row>
    <row r="128" spans="3:6" ht="17.25" thickBot="1" x14ac:dyDescent="0.3">
      <c r="C128" s="13"/>
      <c r="D128" s="14"/>
      <c r="E128" s="13"/>
      <c r="F128" s="17"/>
    </row>
    <row r="129" spans="3:6" ht="17.25" thickBot="1" x14ac:dyDescent="0.3">
      <c r="C129" s="13"/>
      <c r="D129" s="14"/>
      <c r="E129" s="13"/>
      <c r="F129" s="17"/>
    </row>
    <row r="130" spans="3:6" ht="17.25" thickBot="1" x14ac:dyDescent="0.3">
      <c r="C130" s="13"/>
      <c r="D130" s="14"/>
      <c r="E130" s="13"/>
      <c r="F130" s="17"/>
    </row>
    <row r="131" spans="3:6" ht="17.25" thickBot="1" x14ac:dyDescent="0.3">
      <c r="C131" s="13"/>
      <c r="D131" s="14"/>
      <c r="E131" s="13"/>
      <c r="F131" s="17"/>
    </row>
    <row r="132" spans="3:6" ht="17.25" thickBot="1" x14ac:dyDescent="0.3">
      <c r="C132" s="13"/>
      <c r="D132" s="14"/>
      <c r="E132" s="13"/>
      <c r="F132" s="17"/>
    </row>
    <row r="133" spans="3:6" ht="17.25" thickBot="1" x14ac:dyDescent="0.3">
      <c r="C133" s="13"/>
      <c r="D133" s="14"/>
      <c r="E133" s="13"/>
      <c r="F133" s="17"/>
    </row>
    <row r="134" spans="3:6" ht="17.25" thickBot="1" x14ac:dyDescent="0.3">
      <c r="C134" s="13"/>
      <c r="D134" s="14"/>
      <c r="E134" s="13"/>
      <c r="F134" s="17"/>
    </row>
    <row r="135" spans="3:6" ht="17.25" thickBot="1" x14ac:dyDescent="0.3">
      <c r="C135" s="13"/>
      <c r="D135" s="14"/>
      <c r="E135" s="13"/>
      <c r="F135" s="17"/>
    </row>
    <row r="136" spans="3:6" ht="17.25" thickBot="1" x14ac:dyDescent="0.3">
      <c r="C136" s="13"/>
      <c r="D136" s="14"/>
      <c r="E136" s="13"/>
      <c r="F136" s="17"/>
    </row>
    <row r="137" spans="3:6" ht="17.25" thickBot="1" x14ac:dyDescent="0.3">
      <c r="C137" s="13"/>
      <c r="D137" s="14"/>
      <c r="E137" s="13"/>
      <c r="F137" s="17"/>
    </row>
    <row r="138" spans="3:6" ht="17.25" thickBot="1" x14ac:dyDescent="0.3">
      <c r="C138" s="13"/>
      <c r="D138" s="14"/>
      <c r="E138" s="13"/>
      <c r="F138" s="17"/>
    </row>
    <row r="139" spans="3:6" ht="17.25" thickBot="1" x14ac:dyDescent="0.3">
      <c r="C139" s="13"/>
      <c r="D139" s="14"/>
      <c r="E139" s="13"/>
      <c r="F139" s="17"/>
    </row>
    <row r="140" spans="3:6" ht="17.25" thickBot="1" x14ac:dyDescent="0.3">
      <c r="C140" s="13"/>
      <c r="D140" s="14"/>
      <c r="E140" s="13"/>
      <c r="F140" s="17"/>
    </row>
    <row r="141" spans="3:6" ht="17.25" thickBot="1" x14ac:dyDescent="0.3">
      <c r="C141" s="13"/>
      <c r="D141" s="14"/>
      <c r="E141" s="13"/>
      <c r="F141" s="17"/>
    </row>
    <row r="142" spans="3:6" ht="17.25" thickBot="1" x14ac:dyDescent="0.3">
      <c r="C142" s="13"/>
      <c r="D142" s="14"/>
      <c r="E142" s="13"/>
      <c r="F142" s="17"/>
    </row>
    <row r="143" spans="3:6" ht="17.25" thickBot="1" x14ac:dyDescent="0.3">
      <c r="C143" s="13"/>
      <c r="D143" s="14"/>
      <c r="E143" s="13"/>
      <c r="F143" s="17"/>
    </row>
    <row r="144" spans="3:6" ht="17.25" thickBot="1" x14ac:dyDescent="0.3">
      <c r="C144" s="13"/>
      <c r="D144" s="14"/>
      <c r="E144" s="13"/>
      <c r="F144" s="17"/>
    </row>
    <row r="145" spans="3:6" ht="17.25" thickBot="1" x14ac:dyDescent="0.3">
      <c r="C145" s="13"/>
      <c r="D145" s="14"/>
      <c r="E145" s="13"/>
      <c r="F145" s="17"/>
    </row>
    <row r="146" spans="3:6" ht="17.25" thickBot="1" x14ac:dyDescent="0.3">
      <c r="C146" s="13"/>
      <c r="D146" s="14"/>
      <c r="E146" s="13"/>
      <c r="F146" s="17"/>
    </row>
    <row r="147" spans="3:6" ht="17.25" thickBot="1" x14ac:dyDescent="0.3">
      <c r="C147" s="13"/>
      <c r="D147" s="14"/>
      <c r="E147" s="13">
        <v>38717</v>
      </c>
      <c r="F147" s="17">
        <v>0.61</v>
      </c>
    </row>
    <row r="148" spans="3:6" ht="17.25" thickBot="1" x14ac:dyDescent="0.3">
      <c r="C148" s="13"/>
      <c r="D148" s="14"/>
      <c r="E148" s="13">
        <v>38625</v>
      </c>
      <c r="F148" s="17">
        <v>0.66</v>
      </c>
    </row>
    <row r="149" spans="3:6" ht="17.25" thickBot="1" x14ac:dyDescent="0.3">
      <c r="C149" s="13"/>
      <c r="D149" s="14"/>
      <c r="E149" s="13">
        <v>38533</v>
      </c>
      <c r="F149" s="17">
        <v>0.6</v>
      </c>
    </row>
    <row r="150" spans="3:6" ht="17.25" thickBot="1" x14ac:dyDescent="0.3">
      <c r="C150" s="13"/>
      <c r="D150" s="14"/>
      <c r="E150" s="13">
        <v>38442</v>
      </c>
      <c r="F150" s="17">
        <v>0.65</v>
      </c>
    </row>
    <row r="151" spans="3:6" ht="17.25" thickBot="1" x14ac:dyDescent="0.3">
      <c r="C151" s="13"/>
      <c r="D151" s="14"/>
    </row>
    <row r="152" spans="3:6" ht="17.25" thickBot="1" x14ac:dyDescent="0.3">
      <c r="C152" s="13"/>
      <c r="D152" s="14"/>
    </row>
    <row r="153" spans="3:6" x14ac:dyDescent="0.25">
      <c r="C153" s="13"/>
      <c r="D153" s="14"/>
    </row>
  </sheetData>
  <phoneticPr fontId="2" type="noConversion"/>
  <conditionalFormatting sqref="C19:Q19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0:Q20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1:Q21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Q22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3:Q23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3:M7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3:L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0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2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3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53E4F-3D3F-4778-9B6F-37D58DBA6754}">
  <dimension ref="A2:R75"/>
  <sheetViews>
    <sheetView tabSelected="1" topLeftCell="A53" zoomScaleNormal="100" workbookViewId="0">
      <pane xSplit="1" topLeftCell="H1" activePane="topRight" state="frozen"/>
      <selection activeCell="A25" sqref="A25"/>
      <selection pane="topRight" activeCell="M61" sqref="M61"/>
    </sheetView>
  </sheetViews>
  <sheetFormatPr defaultRowHeight="16.5" x14ac:dyDescent="0.25"/>
  <cols>
    <col min="1" max="1" width="9.125" style="1" bestFit="1" customWidth="1"/>
    <col min="2" max="2" width="13.5" style="1" customWidth="1"/>
    <col min="3" max="3" width="11.625" style="1" customWidth="1"/>
    <col min="4" max="4" width="11" style="1" customWidth="1"/>
    <col min="5" max="5" width="11.625" style="1" customWidth="1"/>
    <col min="6" max="6" width="7.625" style="1" customWidth="1"/>
    <col min="7" max="7" width="12.875" style="1" customWidth="1"/>
    <col min="8" max="8" width="12" style="1" customWidth="1"/>
    <col min="9" max="9" width="11.625" style="1" customWidth="1"/>
    <col min="10" max="10" width="9.625" style="1" customWidth="1"/>
    <col min="11" max="13" width="11.875" style="1" customWidth="1"/>
    <col min="14" max="16384" width="9" style="1"/>
  </cols>
  <sheetData>
    <row r="2" spans="1:8" x14ac:dyDescent="0.25">
      <c r="A2" s="1" t="s">
        <v>0</v>
      </c>
      <c r="B2" s="1" t="s">
        <v>145</v>
      </c>
      <c r="C2" s="1" t="s">
        <v>144</v>
      </c>
      <c r="D2" s="1" t="s">
        <v>143</v>
      </c>
      <c r="E2" s="1" t="s">
        <v>148</v>
      </c>
    </row>
    <row r="3" spans="1:8" x14ac:dyDescent="0.25">
      <c r="A3" s="1" t="s">
        <v>167</v>
      </c>
      <c r="D3" s="2"/>
      <c r="E3" s="3"/>
      <c r="H3" s="6"/>
    </row>
    <row r="4" spans="1:8" x14ac:dyDescent="0.25">
      <c r="A4" s="1" t="s">
        <v>118</v>
      </c>
      <c r="B4" s="1">
        <v>19.3</v>
      </c>
      <c r="C4" s="1">
        <v>29.1</v>
      </c>
      <c r="D4" s="2">
        <v>10</v>
      </c>
      <c r="E4" s="3">
        <v>35.799999999999997</v>
      </c>
      <c r="H4" s="6"/>
    </row>
    <row r="5" spans="1:8" x14ac:dyDescent="0.25">
      <c r="A5" s="1" t="s">
        <v>111</v>
      </c>
      <c r="B5" s="48">
        <v>19.079999999999998</v>
      </c>
      <c r="C5" s="3">
        <v>29</v>
      </c>
      <c r="D5" s="2">
        <v>10.119999999999999</v>
      </c>
      <c r="E5" s="3">
        <v>35.1</v>
      </c>
      <c r="H5" s="6"/>
    </row>
    <row r="6" spans="1:8" x14ac:dyDescent="0.25">
      <c r="A6" s="1" t="s">
        <v>9</v>
      </c>
      <c r="B6" s="48">
        <v>18.78</v>
      </c>
      <c r="C6" s="1">
        <v>28.5</v>
      </c>
      <c r="D6" s="2">
        <v>9.27</v>
      </c>
      <c r="E6" s="3">
        <v>34.5</v>
      </c>
      <c r="H6" s="6"/>
    </row>
    <row r="7" spans="1:8" x14ac:dyDescent="0.25">
      <c r="A7" s="1" t="s">
        <v>7</v>
      </c>
      <c r="B7" s="48">
        <v>18.45</v>
      </c>
      <c r="C7" s="3">
        <v>28</v>
      </c>
      <c r="D7" s="2">
        <v>10.14</v>
      </c>
      <c r="E7" s="3">
        <v>33</v>
      </c>
      <c r="H7" s="6"/>
    </row>
    <row r="8" spans="1:8" x14ac:dyDescent="0.25">
      <c r="A8" s="1" t="s">
        <v>5</v>
      </c>
      <c r="B8" s="48">
        <v>18.2</v>
      </c>
      <c r="C8" s="1">
        <v>27.4</v>
      </c>
      <c r="D8" s="2">
        <v>7.89</v>
      </c>
      <c r="E8" s="3">
        <v>32.1</v>
      </c>
      <c r="H8" s="6"/>
    </row>
    <row r="9" spans="1:8" x14ac:dyDescent="0.25">
      <c r="A9" s="1" t="s">
        <v>18</v>
      </c>
      <c r="B9" s="48">
        <v>17.850000000000001</v>
      </c>
      <c r="C9" s="3">
        <v>27</v>
      </c>
      <c r="D9" s="2">
        <v>7.05</v>
      </c>
      <c r="E9" s="3">
        <v>31.4</v>
      </c>
    </row>
    <row r="10" spans="1:8" x14ac:dyDescent="0.25">
      <c r="A10" s="1" t="s">
        <v>19</v>
      </c>
      <c r="B10" s="48">
        <v>17.34</v>
      </c>
      <c r="C10" s="3">
        <v>26</v>
      </c>
      <c r="D10" s="2">
        <v>6.95</v>
      </c>
      <c r="E10" s="3">
        <v>29.9</v>
      </c>
    </row>
    <row r="11" spans="1:8" x14ac:dyDescent="0.25">
      <c r="A11" s="1" t="s">
        <v>20</v>
      </c>
      <c r="B11" s="48">
        <v>16.57</v>
      </c>
      <c r="C11" s="3">
        <v>25</v>
      </c>
      <c r="D11" s="2">
        <v>8.52</v>
      </c>
      <c r="E11" s="3">
        <v>28.9</v>
      </c>
    </row>
    <row r="12" spans="1:8" x14ac:dyDescent="0.25">
      <c r="A12" s="1" t="s">
        <v>21</v>
      </c>
      <c r="B12" s="48">
        <v>16.23</v>
      </c>
      <c r="C12" s="3">
        <v>24.5</v>
      </c>
      <c r="D12" s="2">
        <v>7.26</v>
      </c>
      <c r="E12" s="3">
        <v>28.2</v>
      </c>
    </row>
    <row r="13" spans="1:8" x14ac:dyDescent="0.25">
      <c r="A13" s="1" t="s">
        <v>22</v>
      </c>
      <c r="B13" s="48">
        <v>15.87</v>
      </c>
      <c r="C13" s="3">
        <v>24.1</v>
      </c>
      <c r="D13" s="2">
        <v>7.05</v>
      </c>
      <c r="E13" s="3">
        <v>27.6</v>
      </c>
    </row>
    <row r="14" spans="1:8" x14ac:dyDescent="0.25">
      <c r="A14" s="1" t="s">
        <v>23</v>
      </c>
      <c r="B14" s="48">
        <v>15.62</v>
      </c>
      <c r="C14" s="3">
        <v>23.8</v>
      </c>
      <c r="D14" s="2">
        <v>6.42</v>
      </c>
      <c r="E14" s="3">
        <v>26.9</v>
      </c>
    </row>
    <row r="15" spans="1:8" x14ac:dyDescent="0.25">
      <c r="A15" s="1" t="s">
        <v>24</v>
      </c>
      <c r="B15" s="48">
        <v>15.23</v>
      </c>
      <c r="C15" s="3">
        <v>23.2</v>
      </c>
      <c r="D15" s="2">
        <v>7.37</v>
      </c>
      <c r="E15" s="3">
        <v>26.4</v>
      </c>
    </row>
    <row r="16" spans="1:8" x14ac:dyDescent="0.25">
      <c r="A16" s="1" t="s">
        <v>25</v>
      </c>
      <c r="B16" s="48">
        <v>14.95</v>
      </c>
      <c r="C16" s="3">
        <v>22.7</v>
      </c>
      <c r="D16" s="2">
        <v>6.09</v>
      </c>
      <c r="E16" s="3">
        <v>26</v>
      </c>
    </row>
    <row r="17" spans="1:16" x14ac:dyDescent="0.25">
      <c r="A17" s="1" t="s">
        <v>26</v>
      </c>
      <c r="B17" s="48">
        <v>14.71</v>
      </c>
      <c r="C17" s="3">
        <v>22.3</v>
      </c>
      <c r="D17" s="2">
        <v>5.97</v>
      </c>
      <c r="E17" s="3">
        <v>25</v>
      </c>
    </row>
    <row r="18" spans="1:16" x14ac:dyDescent="0.25">
      <c r="A18" s="1" t="s">
        <v>27</v>
      </c>
      <c r="B18" s="48">
        <v>14.49</v>
      </c>
      <c r="C18" s="3">
        <v>22</v>
      </c>
      <c r="D18" s="2">
        <v>5.53</v>
      </c>
      <c r="E18" s="3"/>
    </row>
    <row r="19" spans="1:16" x14ac:dyDescent="0.25">
      <c r="A19" s="1" t="s">
        <v>28</v>
      </c>
      <c r="D19" s="2"/>
    </row>
    <row r="21" spans="1:16" x14ac:dyDescent="0.25">
      <c r="A21" s="1" t="s">
        <v>2</v>
      </c>
      <c r="B21" s="1" t="s">
        <v>133</v>
      </c>
      <c r="D21" s="52" t="s">
        <v>90</v>
      </c>
      <c r="E21" s="1" t="s">
        <v>159</v>
      </c>
      <c r="F21" s="1" t="s">
        <v>160</v>
      </c>
      <c r="G21" s="1" t="s">
        <v>161</v>
      </c>
      <c r="I21" s="1" t="s">
        <v>162</v>
      </c>
      <c r="J21" s="1" t="s">
        <v>142</v>
      </c>
    </row>
    <row r="22" spans="1:16" x14ac:dyDescent="0.25">
      <c r="A22" s="1" t="s">
        <v>167</v>
      </c>
      <c r="B22" s="44"/>
      <c r="D22" s="51"/>
      <c r="E22" s="3"/>
      <c r="F22" s="3"/>
      <c r="G22" s="3"/>
      <c r="I22" s="3"/>
      <c r="J22" s="3"/>
      <c r="K22" s="4"/>
    </row>
    <row r="23" spans="1:16" x14ac:dyDescent="0.25">
      <c r="A23" s="1" t="s">
        <v>118</v>
      </c>
      <c r="B23" s="44">
        <v>651.20000000000005</v>
      </c>
      <c r="D23" s="51">
        <v>531.29999999999995</v>
      </c>
      <c r="E23" s="3">
        <v>379.26</v>
      </c>
      <c r="F23" s="3">
        <v>72.05</v>
      </c>
      <c r="G23" s="3">
        <v>79.989999999999995</v>
      </c>
      <c r="I23" s="3">
        <v>49.9</v>
      </c>
      <c r="J23" s="3">
        <v>115</v>
      </c>
      <c r="K23" s="4"/>
    </row>
    <row r="24" spans="1:16" x14ac:dyDescent="0.25">
      <c r="A24" s="1" t="s">
        <v>111</v>
      </c>
      <c r="B24" s="44">
        <v>618.79999999999995</v>
      </c>
      <c r="D24" s="51">
        <v>504.4</v>
      </c>
      <c r="E24" s="3">
        <v>358.45</v>
      </c>
      <c r="F24" s="3">
        <v>70.02</v>
      </c>
      <c r="G24" s="3">
        <v>75.97</v>
      </c>
      <c r="I24" s="3">
        <v>46.28</v>
      </c>
      <c r="J24" s="3">
        <v>109.3</v>
      </c>
      <c r="K24" s="4"/>
    </row>
    <row r="25" spans="1:16" x14ac:dyDescent="0.25">
      <c r="A25" s="1" t="s">
        <v>9</v>
      </c>
      <c r="B25" s="50">
        <v>553.14</v>
      </c>
      <c r="D25" s="51">
        <v>447</v>
      </c>
      <c r="E25" s="3">
        <v>318.8</v>
      </c>
      <c r="F25" s="3">
        <v>60.1</v>
      </c>
      <c r="G25" s="3">
        <v>68</v>
      </c>
      <c r="I25" s="3">
        <v>40.5</v>
      </c>
      <c r="J25" s="3">
        <v>97</v>
      </c>
      <c r="K25" s="4"/>
    </row>
    <row r="26" spans="1:16" x14ac:dyDescent="0.25">
      <c r="A26" s="1" t="s">
        <v>7</v>
      </c>
      <c r="B26" s="50">
        <v>568.98</v>
      </c>
      <c r="D26" s="51">
        <v>461.99</v>
      </c>
      <c r="E26" s="3">
        <v>319</v>
      </c>
      <c r="F26" s="3">
        <v>68.849999999999994</v>
      </c>
      <c r="G26" s="3">
        <v>74.11</v>
      </c>
      <c r="I26" s="3">
        <v>38.299999999999997</v>
      </c>
      <c r="J26" s="3">
        <v>104.7</v>
      </c>
      <c r="K26" s="4"/>
    </row>
    <row r="27" spans="1:16" x14ac:dyDescent="0.25">
      <c r="A27" s="1" t="s">
        <v>5</v>
      </c>
      <c r="B27" s="50">
        <v>461.73</v>
      </c>
      <c r="D27" s="51">
        <v>370.95</v>
      </c>
      <c r="E27" s="3">
        <v>263.38</v>
      </c>
      <c r="F27" s="3">
        <v>50.37</v>
      </c>
      <c r="G27" s="3">
        <v>57.2</v>
      </c>
      <c r="I27" s="3">
        <v>34.44</v>
      </c>
      <c r="J27" s="3">
        <v>81.66</v>
      </c>
      <c r="K27" s="4"/>
    </row>
    <row r="29" spans="1:16" x14ac:dyDescent="0.25">
      <c r="A29" s="1" t="s">
        <v>11</v>
      </c>
      <c r="B29" s="1" t="s">
        <v>133</v>
      </c>
      <c r="C29" s="1" t="s">
        <v>129</v>
      </c>
      <c r="D29" s="6" t="s">
        <v>130</v>
      </c>
      <c r="F29" s="1" t="s">
        <v>134</v>
      </c>
      <c r="G29" s="1" t="s">
        <v>135</v>
      </c>
      <c r="H29" s="1" t="s">
        <v>136</v>
      </c>
      <c r="I29" s="1" t="s">
        <v>138</v>
      </c>
      <c r="J29" s="6" t="s">
        <v>137</v>
      </c>
      <c r="K29" s="1" t="s">
        <v>139</v>
      </c>
      <c r="M29" s="1" t="s">
        <v>131</v>
      </c>
      <c r="N29" s="6" t="s">
        <v>140</v>
      </c>
      <c r="P29" s="6" t="s">
        <v>141</v>
      </c>
    </row>
    <row r="30" spans="1:16" x14ac:dyDescent="0.25">
      <c r="A30" s="1" t="s">
        <v>167</v>
      </c>
      <c r="B30" s="44"/>
      <c r="C30" s="44"/>
      <c r="D30" s="44"/>
      <c r="E30" s="44"/>
      <c r="F30" s="44"/>
      <c r="G30" s="44"/>
      <c r="H30" s="53"/>
      <c r="I30" s="44"/>
      <c r="J30" s="44"/>
      <c r="K30" s="44"/>
      <c r="L30" s="4"/>
      <c r="M30" s="44"/>
      <c r="N30" s="54"/>
      <c r="O30" s="6"/>
      <c r="P30" s="44"/>
    </row>
    <row r="31" spans="1:16" x14ac:dyDescent="0.25">
      <c r="A31" s="1" t="s">
        <v>118</v>
      </c>
      <c r="B31" s="44">
        <v>1108.0999999999999</v>
      </c>
      <c r="C31" s="44">
        <v>559.36</v>
      </c>
      <c r="D31" s="44">
        <v>548.76</v>
      </c>
      <c r="E31" s="44"/>
      <c r="F31" s="44">
        <v>499.42</v>
      </c>
      <c r="G31" s="44">
        <v>42.69</v>
      </c>
      <c r="H31" s="53">
        <v>242.52</v>
      </c>
      <c r="I31" s="44">
        <v>8.1479999999999997</v>
      </c>
      <c r="J31" s="44">
        <v>161.1</v>
      </c>
      <c r="K31" s="44">
        <v>80.91</v>
      </c>
      <c r="L31" s="4"/>
      <c r="M31" s="44">
        <v>48.52</v>
      </c>
      <c r="N31" s="54">
        <v>48.8</v>
      </c>
      <c r="O31" s="6"/>
      <c r="P31" s="44">
        <v>181.08</v>
      </c>
    </row>
    <row r="32" spans="1:16" x14ac:dyDescent="0.25">
      <c r="A32" s="1" t="s">
        <v>111</v>
      </c>
      <c r="B32" s="44">
        <v>1130.8</v>
      </c>
      <c r="C32" s="44">
        <v>550.76</v>
      </c>
      <c r="D32" s="44">
        <v>580.04</v>
      </c>
      <c r="E32" s="44"/>
      <c r="F32" s="44">
        <v>531.5</v>
      </c>
      <c r="G32" s="44">
        <v>41.98</v>
      </c>
      <c r="H32" s="44">
        <v>250.85</v>
      </c>
      <c r="I32" s="44">
        <v>7.9169999999999998</v>
      </c>
      <c r="J32" s="44">
        <v>148.1</v>
      </c>
      <c r="K32" s="44">
        <v>79.14</v>
      </c>
      <c r="L32" s="4"/>
      <c r="M32" s="44">
        <v>77.02</v>
      </c>
      <c r="N32" s="54">
        <v>41.93</v>
      </c>
      <c r="O32" s="6"/>
      <c r="P32" s="44">
        <v>177.47</v>
      </c>
    </row>
    <row r="33" spans="1:16" x14ac:dyDescent="0.25">
      <c r="A33" s="1" t="s">
        <v>9</v>
      </c>
      <c r="B33" s="50">
        <v>1085.18</v>
      </c>
      <c r="C33" s="44">
        <v>510.27</v>
      </c>
      <c r="D33" s="44">
        <v>574.91</v>
      </c>
      <c r="E33" s="44"/>
      <c r="F33" s="44">
        <v>529</v>
      </c>
      <c r="G33" s="44">
        <v>39.200000000000003</v>
      </c>
      <c r="H33" s="44">
        <v>237.09</v>
      </c>
      <c r="I33" s="44">
        <v>7.58</v>
      </c>
      <c r="J33" s="44">
        <v>135</v>
      </c>
      <c r="K33" s="44">
        <v>69.05</v>
      </c>
      <c r="L33" s="4"/>
      <c r="M33" s="44">
        <v>88.65</v>
      </c>
      <c r="N33" s="44">
        <v>41.63</v>
      </c>
      <c r="O33" s="6"/>
      <c r="P33" s="44">
        <v>171.62</v>
      </c>
    </row>
    <row r="34" spans="1:16" x14ac:dyDescent="0.25">
      <c r="A34" s="1" t="s">
        <v>7</v>
      </c>
      <c r="B34" s="50">
        <v>1255.55</v>
      </c>
      <c r="C34" s="44">
        <v>544.99</v>
      </c>
      <c r="D34" s="44">
        <v>710.56</v>
      </c>
      <c r="E34" s="44"/>
      <c r="F34" s="44">
        <v>664.5</v>
      </c>
      <c r="G34" s="44">
        <v>40.200000000000003</v>
      </c>
      <c r="H34" s="44">
        <v>273.27</v>
      </c>
      <c r="I34" s="44">
        <v>7.0609999999999999</v>
      </c>
      <c r="J34" s="44">
        <v>127.4</v>
      </c>
      <c r="K34" s="44">
        <v>79.52</v>
      </c>
      <c r="L34" s="4"/>
      <c r="M34" s="44">
        <v>68.73</v>
      </c>
      <c r="N34" s="44">
        <v>35.64</v>
      </c>
      <c r="O34" s="6"/>
      <c r="P34" s="44">
        <v>214.65</v>
      </c>
    </row>
    <row r="35" spans="1:16" x14ac:dyDescent="0.25">
      <c r="A35" s="1" t="s">
        <v>5</v>
      </c>
      <c r="B35" s="50">
        <v>961.45</v>
      </c>
      <c r="C35" s="44">
        <v>433.71</v>
      </c>
      <c r="D35" s="44">
        <v>527.74</v>
      </c>
      <c r="E35" s="44"/>
      <c r="F35" s="44">
        <v>483.5</v>
      </c>
      <c r="G35" s="44">
        <v>37.880000000000003</v>
      </c>
      <c r="H35" s="44">
        <v>204.36</v>
      </c>
      <c r="I35" s="44">
        <v>6.5720000000000001</v>
      </c>
      <c r="J35" s="44">
        <v>116</v>
      </c>
      <c r="K35" s="44">
        <v>53.98</v>
      </c>
      <c r="L35" s="4"/>
      <c r="M35" s="44">
        <v>61.94</v>
      </c>
      <c r="N35" s="44">
        <v>35.35</v>
      </c>
      <c r="O35" s="6"/>
      <c r="P35" s="44">
        <v>150.63</v>
      </c>
    </row>
    <row r="36" spans="1:16" x14ac:dyDescent="0.25">
      <c r="B36" s="50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G37" s="44"/>
      <c r="H37" s="44"/>
    </row>
    <row r="38" spans="1:16" x14ac:dyDescent="0.25">
      <c r="A38" s="1" t="s">
        <v>10</v>
      </c>
      <c r="B38" s="52" t="s">
        <v>133</v>
      </c>
      <c r="C38" s="1" t="s">
        <v>163</v>
      </c>
      <c r="D38" s="1" t="s">
        <v>147</v>
      </c>
      <c r="E38" s="1" t="s">
        <v>149</v>
      </c>
      <c r="G38" s="52" t="s">
        <v>150</v>
      </c>
      <c r="H38" s="1" t="s">
        <v>163</v>
      </c>
      <c r="I38" s="1" t="s">
        <v>147</v>
      </c>
      <c r="J38" s="1" t="s">
        <v>149</v>
      </c>
      <c r="L38" s="1" t="s">
        <v>12</v>
      </c>
    </row>
    <row r="39" spans="1:16" x14ac:dyDescent="0.25">
      <c r="A39" s="1" t="s">
        <v>167</v>
      </c>
      <c r="B39" s="58">
        <v>517.29999999999995</v>
      </c>
      <c r="C39" s="3">
        <v>159.4</v>
      </c>
      <c r="D39" s="3">
        <v>183.3</v>
      </c>
      <c r="E39" s="3">
        <v>174.7</v>
      </c>
      <c r="F39" s="3"/>
      <c r="G39" s="51"/>
      <c r="H39" s="3"/>
      <c r="I39" s="3"/>
      <c r="J39" s="3"/>
      <c r="K39" s="44"/>
      <c r="L39" s="44">
        <v>46</v>
      </c>
    </row>
    <row r="40" spans="1:16" x14ac:dyDescent="0.25">
      <c r="A40" s="1" t="s">
        <v>118</v>
      </c>
      <c r="B40" s="58">
        <v>453.2</v>
      </c>
      <c r="C40" s="3">
        <v>150.38999999999999</v>
      </c>
      <c r="D40" s="3">
        <v>169.6</v>
      </c>
      <c r="E40" s="3">
        <v>133.13999999999999</v>
      </c>
      <c r="F40" s="3"/>
      <c r="G40" s="51">
        <v>202.38</v>
      </c>
      <c r="H40" s="3">
        <v>75.81</v>
      </c>
      <c r="I40" s="3">
        <v>75.62</v>
      </c>
      <c r="J40" s="3">
        <v>50.95</v>
      </c>
      <c r="K40" s="44"/>
      <c r="L40" s="44">
        <v>50</v>
      </c>
    </row>
    <row r="41" spans="1:16" x14ac:dyDescent="0.25">
      <c r="A41" s="1" t="s">
        <v>111</v>
      </c>
      <c r="B41" s="58">
        <v>461.5</v>
      </c>
      <c r="C41" s="3">
        <v>146.9</v>
      </c>
      <c r="D41" s="3">
        <v>173.8</v>
      </c>
      <c r="E41" s="3">
        <v>140.9</v>
      </c>
      <c r="F41" s="3"/>
      <c r="G41" s="51">
        <v>190.95</v>
      </c>
      <c r="H41" s="3">
        <v>64.349999999999994</v>
      </c>
      <c r="I41" s="3">
        <v>77.87</v>
      </c>
      <c r="J41" s="3">
        <v>48.73</v>
      </c>
      <c r="K41" s="44"/>
      <c r="L41" s="44">
        <v>51</v>
      </c>
    </row>
    <row r="42" spans="1:16" x14ac:dyDescent="0.25">
      <c r="A42" s="1" t="s">
        <v>9</v>
      </c>
      <c r="B42" s="59">
        <v>417.06</v>
      </c>
      <c r="C42" s="3">
        <v>135.52000000000001</v>
      </c>
      <c r="D42" s="3">
        <v>151.18</v>
      </c>
      <c r="E42" s="3">
        <v>130.36000000000001</v>
      </c>
      <c r="F42" s="3"/>
      <c r="G42" s="51">
        <v>170.48</v>
      </c>
      <c r="H42" s="3">
        <v>60.29</v>
      </c>
      <c r="I42" s="3">
        <v>64.25</v>
      </c>
      <c r="J42" s="3">
        <v>45.94</v>
      </c>
      <c r="K42" s="44"/>
      <c r="L42" s="44">
        <v>50</v>
      </c>
    </row>
    <row r="43" spans="1:16" x14ac:dyDescent="0.25">
      <c r="A43" s="1" t="s">
        <v>7</v>
      </c>
      <c r="B43" s="59">
        <v>430.76</v>
      </c>
      <c r="C43" s="3">
        <v>133.53</v>
      </c>
      <c r="D43" s="3">
        <v>146.01</v>
      </c>
      <c r="E43" s="3">
        <v>151.22</v>
      </c>
      <c r="F43" s="3"/>
      <c r="G43" s="51">
        <v>178.97</v>
      </c>
      <c r="H43" s="3">
        <v>61.81</v>
      </c>
      <c r="I43" s="3">
        <v>64.92</v>
      </c>
      <c r="J43" s="3">
        <v>52.24</v>
      </c>
      <c r="K43" s="44"/>
      <c r="L43" s="44">
        <v>50</v>
      </c>
    </row>
    <row r="44" spans="1:16" x14ac:dyDescent="0.25">
      <c r="A44" s="1" t="s">
        <v>5</v>
      </c>
      <c r="B44" s="59">
        <v>371.54</v>
      </c>
      <c r="C44" s="3">
        <v>123.19</v>
      </c>
      <c r="D44" s="3">
        <v>129.86000000000001</v>
      </c>
      <c r="E44" s="3">
        <v>118.49</v>
      </c>
      <c r="F44" s="3"/>
      <c r="G44" s="51">
        <v>158.76</v>
      </c>
      <c r="H44" s="3">
        <v>57.06</v>
      </c>
      <c r="I44" s="3">
        <v>54.22</v>
      </c>
      <c r="J44" s="3">
        <v>47.48</v>
      </c>
      <c r="K44" s="44"/>
      <c r="L44" s="44">
        <v>48</v>
      </c>
    </row>
    <row r="46" spans="1:16" x14ac:dyDescent="0.25">
      <c r="A46" s="1" t="s">
        <v>10</v>
      </c>
      <c r="B46" s="52" t="s">
        <v>133</v>
      </c>
      <c r="C46" s="1" t="s">
        <v>129</v>
      </c>
      <c r="D46" s="1" t="s">
        <v>130</v>
      </c>
      <c r="F46" s="52" t="s">
        <v>164</v>
      </c>
      <c r="G46" s="1" t="s">
        <v>129</v>
      </c>
      <c r="H46" s="1" t="s">
        <v>130</v>
      </c>
      <c r="J46" s="52" t="s">
        <v>165</v>
      </c>
      <c r="K46" s="1" t="s">
        <v>129</v>
      </c>
      <c r="L46" s="1" t="s">
        <v>130</v>
      </c>
    </row>
    <row r="47" spans="1:16" x14ac:dyDescent="0.25">
      <c r="A47" s="1" t="s">
        <v>167</v>
      </c>
      <c r="B47" s="58"/>
      <c r="C47" s="3"/>
      <c r="D47" s="3"/>
      <c r="F47" s="62"/>
      <c r="G47" s="57"/>
      <c r="H47" s="57"/>
      <c r="J47" s="63" t="e">
        <f t="shared" ref="J47" si="0">1-F47/B47</f>
        <v>#DIV/0!</v>
      </c>
      <c r="K47" s="6" t="e">
        <f t="shared" ref="K47" si="1">1-G47/C47</f>
        <v>#DIV/0!</v>
      </c>
      <c r="L47" s="6" t="e">
        <f t="shared" ref="L47" si="2">1-H47/D47</f>
        <v>#DIV/0!</v>
      </c>
    </row>
    <row r="48" spans="1:16" x14ac:dyDescent="0.25">
      <c r="A48" s="1" t="s">
        <v>118</v>
      </c>
      <c r="B48" s="58">
        <v>453.2</v>
      </c>
      <c r="C48" s="3">
        <v>286.86</v>
      </c>
      <c r="D48" s="3">
        <v>166.31</v>
      </c>
      <c r="F48" s="62">
        <f>G48+H48</f>
        <v>136.46</v>
      </c>
      <c r="G48" s="57">
        <v>98.54</v>
      </c>
      <c r="H48" s="57">
        <v>37.92</v>
      </c>
      <c r="J48" s="63">
        <f t="shared" ref="J48:L52" si="3">1-F48/B48</f>
        <v>0.69889673433362753</v>
      </c>
      <c r="K48" s="6">
        <f t="shared" si="3"/>
        <v>0.65648748518441047</v>
      </c>
      <c r="L48" s="6">
        <f t="shared" si="3"/>
        <v>0.77199206301485179</v>
      </c>
    </row>
    <row r="49" spans="1:18" x14ac:dyDescent="0.25">
      <c r="A49" s="1" t="s">
        <v>111</v>
      </c>
      <c r="B49" s="58">
        <v>461.5</v>
      </c>
      <c r="C49" s="3">
        <v>272.14</v>
      </c>
      <c r="D49" s="3">
        <v>189.38</v>
      </c>
      <c r="F49" s="62">
        <f>G49+H49</f>
        <v>139.91</v>
      </c>
      <c r="G49" s="57">
        <v>97.04</v>
      </c>
      <c r="H49" s="57">
        <v>42.87</v>
      </c>
      <c r="J49" s="63">
        <f t="shared" si="3"/>
        <v>0.69683640303358607</v>
      </c>
      <c r="K49" s="6">
        <f t="shared" si="3"/>
        <v>0.64341882854413168</v>
      </c>
      <c r="L49" s="6">
        <f t="shared" si="3"/>
        <v>0.7736297391488014</v>
      </c>
    </row>
    <row r="50" spans="1:18" x14ac:dyDescent="0.25">
      <c r="A50" s="1" t="s">
        <v>9</v>
      </c>
      <c r="B50" s="59">
        <v>417.06</v>
      </c>
      <c r="C50" s="3">
        <v>248.33</v>
      </c>
      <c r="D50" s="3">
        <v>168.73</v>
      </c>
      <c r="F50" s="62">
        <f>G50+H50</f>
        <v>130.45000000000002</v>
      </c>
      <c r="G50" s="57">
        <v>87.68</v>
      </c>
      <c r="H50" s="57">
        <v>42.77</v>
      </c>
      <c r="J50" s="63">
        <f t="shared" si="3"/>
        <v>0.68721526878626571</v>
      </c>
      <c r="K50" s="6">
        <f t="shared" si="3"/>
        <v>0.64692143518704948</v>
      </c>
      <c r="L50" s="6">
        <f t="shared" si="3"/>
        <v>0.74651810584958211</v>
      </c>
    </row>
    <row r="51" spans="1:18" x14ac:dyDescent="0.25">
      <c r="A51" s="1" t="s">
        <v>7</v>
      </c>
      <c r="B51" s="59">
        <v>430.76</v>
      </c>
      <c r="C51" s="3">
        <v>236.16</v>
      </c>
      <c r="D51" s="3">
        <v>194.6</v>
      </c>
      <c r="F51" s="62">
        <f>G51+H51</f>
        <v>141.94</v>
      </c>
      <c r="G51" s="57">
        <v>81.36</v>
      </c>
      <c r="H51" s="57">
        <v>60.58</v>
      </c>
      <c r="J51" s="63">
        <f t="shared" si="3"/>
        <v>0.67048936762930633</v>
      </c>
      <c r="K51" s="6">
        <f t="shared" si="3"/>
        <v>0.65548780487804881</v>
      </c>
      <c r="L51" s="6">
        <f t="shared" si="3"/>
        <v>0.68869475847893113</v>
      </c>
    </row>
    <row r="52" spans="1:18" x14ac:dyDescent="0.25">
      <c r="A52" s="1" t="s">
        <v>5</v>
      </c>
      <c r="B52" s="59">
        <v>371.54</v>
      </c>
      <c r="C52" s="3">
        <v>213.51</v>
      </c>
      <c r="D52" s="3">
        <v>158.03</v>
      </c>
      <c r="F52" s="62">
        <f>G52+H52</f>
        <v>110.02</v>
      </c>
      <c r="G52" s="57">
        <v>74.05</v>
      </c>
      <c r="H52" s="57">
        <v>35.97</v>
      </c>
      <c r="J52" s="63">
        <f t="shared" si="3"/>
        <v>0.70388114334930285</v>
      </c>
      <c r="K52" s="6">
        <f t="shared" si="3"/>
        <v>0.65317783710364852</v>
      </c>
      <c r="L52" s="6">
        <f t="shared" si="3"/>
        <v>0.77238499019173579</v>
      </c>
    </row>
    <row r="54" spans="1:18" x14ac:dyDescent="0.25">
      <c r="A54" s="1" t="s">
        <v>8</v>
      </c>
      <c r="B54" s="52" t="s">
        <v>133</v>
      </c>
      <c r="C54" s="1" t="s">
        <v>129</v>
      </c>
      <c r="E54" s="52" t="s">
        <v>130</v>
      </c>
      <c r="F54" s="1" t="s">
        <v>155</v>
      </c>
      <c r="G54" s="1" t="s">
        <v>153</v>
      </c>
      <c r="H54" s="1" t="s">
        <v>154</v>
      </c>
      <c r="I54" s="1" t="s">
        <v>152</v>
      </c>
      <c r="K54" s="56" t="s">
        <v>102</v>
      </c>
      <c r="L54" s="56" t="s">
        <v>101</v>
      </c>
      <c r="M54" s="1" t="s">
        <v>146</v>
      </c>
      <c r="N54" s="1" t="s">
        <v>156</v>
      </c>
      <c r="O54" s="1" t="s">
        <v>157</v>
      </c>
      <c r="R54" s="1" t="s">
        <v>4</v>
      </c>
    </row>
    <row r="55" spans="1:18" x14ac:dyDescent="0.25">
      <c r="A55" s="1" t="s">
        <v>167</v>
      </c>
      <c r="B55" s="58">
        <v>1239.45</v>
      </c>
      <c r="C55" s="3">
        <v>195.2</v>
      </c>
      <c r="E55" s="51">
        <v>1044.3</v>
      </c>
      <c r="F55" s="57">
        <v>716.3</v>
      </c>
      <c r="G55" s="3">
        <v>108.5</v>
      </c>
      <c r="H55" s="57">
        <v>72.5</v>
      </c>
      <c r="I55" s="3">
        <v>147</v>
      </c>
      <c r="K55" s="57">
        <v>514.96</v>
      </c>
      <c r="L55" s="3">
        <v>297.49</v>
      </c>
      <c r="M55" s="57">
        <v>257.83</v>
      </c>
      <c r="N55" s="57">
        <v>71.069999999999993</v>
      </c>
      <c r="O55" s="3">
        <v>98.1</v>
      </c>
      <c r="P55" s="6">
        <f>M55/L55</f>
        <v>0.86668459444014911</v>
      </c>
      <c r="R55" s="5">
        <v>0.438</v>
      </c>
    </row>
    <row r="56" spans="1:18" x14ac:dyDescent="0.25">
      <c r="A56" s="1" t="s">
        <v>118</v>
      </c>
      <c r="B56" s="58">
        <v>833.6</v>
      </c>
      <c r="C56" s="3">
        <v>182.8</v>
      </c>
      <c r="E56" s="51">
        <f>SUM(F56:I56)</f>
        <v>650.9</v>
      </c>
      <c r="F56" s="57">
        <v>388.7</v>
      </c>
      <c r="G56" s="3">
        <v>91.8</v>
      </c>
      <c r="H56" s="57">
        <v>82.5</v>
      </c>
      <c r="I56" s="3">
        <v>87.9</v>
      </c>
      <c r="K56" s="57">
        <v>368.2</v>
      </c>
      <c r="L56" s="3">
        <v>207.9</v>
      </c>
      <c r="M56" s="57">
        <v>145.63</v>
      </c>
      <c r="N56" s="57">
        <v>59.9</v>
      </c>
      <c r="O56" s="3">
        <v>51.9</v>
      </c>
      <c r="P56" s="6">
        <f>M56/L56</f>
        <v>0.70048100048100048</v>
      </c>
      <c r="R56" s="5">
        <v>0.42199999999999999</v>
      </c>
    </row>
    <row r="57" spans="1:18" x14ac:dyDescent="0.25">
      <c r="A57" s="1" t="s">
        <v>111</v>
      </c>
      <c r="B57" s="58">
        <v>814.1</v>
      </c>
      <c r="C57" s="3">
        <v>174.8</v>
      </c>
      <c r="E57" s="51">
        <f>SUM(F57:I57)</f>
        <v>639.40000000000009</v>
      </c>
      <c r="F57" s="3">
        <v>395.7</v>
      </c>
      <c r="G57" s="3">
        <v>82.4</v>
      </c>
      <c r="H57" s="3">
        <v>73.7</v>
      </c>
      <c r="I57" s="3">
        <v>87.6</v>
      </c>
      <c r="K57" s="3">
        <v>358.7</v>
      </c>
      <c r="L57" s="3">
        <v>189.4</v>
      </c>
      <c r="M57" s="3">
        <v>147.6</v>
      </c>
      <c r="N57" s="3">
        <v>64.599999999999994</v>
      </c>
      <c r="O57" s="3">
        <v>53.9</v>
      </c>
      <c r="P57" s="6">
        <f>M57/L57</f>
        <v>0.7793030623020063</v>
      </c>
      <c r="R57" s="5">
        <v>0.433</v>
      </c>
    </row>
    <row r="58" spans="1:18" x14ac:dyDescent="0.25">
      <c r="A58" s="1" t="s">
        <v>9</v>
      </c>
      <c r="B58" s="59">
        <v>895.84</v>
      </c>
      <c r="C58" s="3">
        <v>169</v>
      </c>
      <c r="E58" s="51">
        <f>SUM(F58:I58)</f>
        <v>726.69999999999993</v>
      </c>
      <c r="F58" s="3">
        <v>479.4</v>
      </c>
      <c r="G58" s="3">
        <v>91</v>
      </c>
      <c r="H58" s="3">
        <v>78</v>
      </c>
      <c r="I58" s="3">
        <v>78.3</v>
      </c>
      <c r="K58" s="3">
        <v>343</v>
      </c>
      <c r="L58" s="3">
        <v>222.6</v>
      </c>
      <c r="M58" s="3">
        <v>177.3</v>
      </c>
      <c r="N58" s="3">
        <v>77.400000000000006</v>
      </c>
      <c r="O58" s="3">
        <v>75.400000000000006</v>
      </c>
      <c r="P58" s="6">
        <f>M58/L58</f>
        <v>0.79649595687331542</v>
      </c>
      <c r="R58" s="5">
        <v>0.42499999999999999</v>
      </c>
    </row>
    <row r="59" spans="1:18" x14ac:dyDescent="0.25">
      <c r="A59" s="1" t="s">
        <v>7</v>
      </c>
      <c r="B59" s="59">
        <v>1114.3900000000001</v>
      </c>
      <c r="C59" s="3">
        <v>157.6</v>
      </c>
      <c r="E59" s="51">
        <f>SUM(F59:I59)</f>
        <v>956.89999999999986</v>
      </c>
      <c r="F59" s="3">
        <v>656</v>
      </c>
      <c r="G59" s="3">
        <v>86.8</v>
      </c>
      <c r="H59" s="3">
        <v>84.4</v>
      </c>
      <c r="I59" s="3">
        <v>129.69999999999999</v>
      </c>
      <c r="K59" s="3">
        <v>463.1</v>
      </c>
      <c r="L59" s="3">
        <v>273.06</v>
      </c>
      <c r="M59" s="3">
        <v>213.1</v>
      </c>
      <c r="N59" s="3">
        <v>82.85</v>
      </c>
      <c r="O59" s="3">
        <v>82.25</v>
      </c>
      <c r="P59" s="6">
        <f>M59/L59</f>
        <v>0.78041456090236572</v>
      </c>
      <c r="R59" s="4">
        <v>0.39800000000000002</v>
      </c>
    </row>
    <row r="60" spans="1:18" x14ac:dyDescent="0.25">
      <c r="A60" s="1" t="s">
        <v>5</v>
      </c>
      <c r="B60" s="59">
        <v>646.98</v>
      </c>
      <c r="C60" s="3">
        <v>145.5</v>
      </c>
      <c r="E60" s="51">
        <f>SUM(F60:I60)</f>
        <v>501.2</v>
      </c>
      <c r="F60" s="3">
        <v>264.39999999999998</v>
      </c>
      <c r="G60" s="3">
        <v>90</v>
      </c>
      <c r="H60" s="3">
        <v>68</v>
      </c>
      <c r="I60" s="3">
        <v>78.8</v>
      </c>
      <c r="K60" s="3">
        <v>306.98</v>
      </c>
      <c r="L60" s="3">
        <v>169</v>
      </c>
      <c r="M60" s="3">
        <v>79.5</v>
      </c>
      <c r="N60" s="3">
        <v>50.23</v>
      </c>
      <c r="O60" s="3">
        <v>41.3</v>
      </c>
      <c r="P60" s="6">
        <f>M60/L60</f>
        <v>0.47041420118343197</v>
      </c>
      <c r="R60" s="5">
        <v>0.38200000000000001</v>
      </c>
    </row>
    <row r="61" spans="1:18" x14ac:dyDescent="0.25">
      <c r="A61" s="1" t="s">
        <v>168</v>
      </c>
      <c r="B61" s="4">
        <f>B55/B59-1</f>
        <v>0.11222283042740866</v>
      </c>
      <c r="C61" s="4">
        <f>C55/C59-1</f>
        <v>0.23857868020304562</v>
      </c>
      <c r="E61" s="4">
        <f>E55/E59-1</f>
        <v>9.1336607796008051E-2</v>
      </c>
      <c r="F61" s="4">
        <f>F55/F59-1</f>
        <v>9.1920731707316961E-2</v>
      </c>
      <c r="G61" s="4">
        <f>G55/G59-1</f>
        <v>0.25</v>
      </c>
      <c r="H61" s="4">
        <f>H55/H59-1</f>
        <v>-0.1409952606635072</v>
      </c>
      <c r="I61" s="4">
        <f>I55/I59-1</f>
        <v>0.13338473400154216</v>
      </c>
      <c r="K61" s="4">
        <f>K55/K59-1</f>
        <v>0.11198445260202972</v>
      </c>
      <c r="L61" s="4">
        <f t="shared" ref="L61:O61" si="4">L55/L59-1</f>
        <v>8.9467516296784622E-2</v>
      </c>
      <c r="M61" s="4">
        <f t="shared" si="4"/>
        <v>0.20990145471609578</v>
      </c>
      <c r="N61" s="4">
        <f t="shared" si="4"/>
        <v>-0.14218467109233557</v>
      </c>
      <c r="O61" s="4">
        <f t="shared" si="4"/>
        <v>0.19270516717325226</v>
      </c>
    </row>
    <row r="62" spans="1:18" x14ac:dyDescent="0.25">
      <c r="B62" s="55" t="s">
        <v>158</v>
      </c>
      <c r="C62" s="1" t="s">
        <v>129</v>
      </c>
      <c r="E62" s="52" t="s">
        <v>130</v>
      </c>
      <c r="F62" s="56"/>
    </row>
    <row r="63" spans="1:18" x14ac:dyDescent="0.25">
      <c r="A63" s="1" t="s">
        <v>167</v>
      </c>
      <c r="B63" s="56"/>
      <c r="C63" s="57">
        <v>53.9</v>
      </c>
      <c r="D63" s="57"/>
      <c r="E63" s="57">
        <v>643.1</v>
      </c>
      <c r="F63" s="56"/>
      <c r="K63" s="6">
        <f t="shared" ref="K63:O67" si="5">K55/$B55</f>
        <v>0.41547460567187061</v>
      </c>
      <c r="L63" s="6">
        <f t="shared" si="5"/>
        <v>0.24001774980838275</v>
      </c>
      <c r="M63" s="6">
        <f t="shared" si="5"/>
        <v>0.20801968615111541</v>
      </c>
      <c r="N63" s="6">
        <f t="shared" si="5"/>
        <v>5.7339949171003261E-2</v>
      </c>
      <c r="O63" s="6">
        <f t="shared" si="5"/>
        <v>7.9148009197627975E-2</v>
      </c>
    </row>
    <row r="64" spans="1:18" x14ac:dyDescent="0.25">
      <c r="A64" s="1" t="s">
        <v>118</v>
      </c>
      <c r="B64" s="56"/>
      <c r="C64" s="57">
        <v>53.96</v>
      </c>
      <c r="D64" s="57"/>
      <c r="E64" s="57">
        <v>427.9</v>
      </c>
      <c r="F64" s="56"/>
      <c r="K64" s="6">
        <f t="shared" si="5"/>
        <v>0.44169865642994238</v>
      </c>
      <c r="L64" s="6">
        <f t="shared" si="5"/>
        <v>0.24940019193857965</v>
      </c>
      <c r="M64" s="6">
        <f t="shared" si="5"/>
        <v>0.17470009596928981</v>
      </c>
      <c r="N64" s="6">
        <f t="shared" si="5"/>
        <v>7.1857005758157386E-2</v>
      </c>
      <c r="O64" s="6">
        <f t="shared" si="5"/>
        <v>6.2260076775431855E-2</v>
      </c>
    </row>
    <row r="65" spans="1:15" x14ac:dyDescent="0.25">
      <c r="A65" s="1" t="s">
        <v>111</v>
      </c>
      <c r="B65" s="56"/>
      <c r="C65" s="57">
        <v>52.8</v>
      </c>
      <c r="D65" s="57"/>
      <c r="E65" s="57">
        <v>408.99</v>
      </c>
      <c r="F65" s="56"/>
      <c r="K65" s="6">
        <f t="shared" si="5"/>
        <v>0.44060926176145432</v>
      </c>
      <c r="L65" s="6">
        <f t="shared" si="5"/>
        <v>0.23264955165213119</v>
      </c>
      <c r="M65" s="6">
        <f t="shared" si="5"/>
        <v>0.18130450804569462</v>
      </c>
      <c r="N65" s="6">
        <f t="shared" si="5"/>
        <v>7.9351431028129207E-2</v>
      </c>
      <c r="O65" s="6">
        <f t="shared" si="5"/>
        <v>6.6208082545141878E-2</v>
      </c>
    </row>
    <row r="66" spans="1:15" x14ac:dyDescent="0.25">
      <c r="A66" s="1" t="s">
        <v>9</v>
      </c>
      <c r="B66" s="56"/>
      <c r="C66" s="57">
        <v>50.58</v>
      </c>
      <c r="D66" s="57"/>
      <c r="E66" s="57">
        <v>464.47</v>
      </c>
      <c r="F66" s="56"/>
      <c r="K66" s="6">
        <f t="shared" si="5"/>
        <v>0.38288087158421147</v>
      </c>
      <c r="L66" s="6">
        <f t="shared" si="5"/>
        <v>0.24848187176281478</v>
      </c>
      <c r="M66" s="6">
        <f t="shared" si="5"/>
        <v>0.19791480621539562</v>
      </c>
      <c r="N66" s="6">
        <f t="shared" si="5"/>
        <v>8.6399357028040719E-2</v>
      </c>
      <c r="O66" s="6">
        <f t="shared" si="5"/>
        <v>8.4166815502768361E-2</v>
      </c>
    </row>
    <row r="67" spans="1:15" x14ac:dyDescent="0.25">
      <c r="A67" s="1" t="s">
        <v>7</v>
      </c>
      <c r="B67" s="56"/>
      <c r="C67" s="57">
        <v>49.81</v>
      </c>
      <c r="D67" s="57"/>
      <c r="E67" s="57">
        <v>621.29999999999995</v>
      </c>
      <c r="F67" s="56"/>
      <c r="K67" s="6">
        <f t="shared" si="5"/>
        <v>0.41556367160509333</v>
      </c>
      <c r="L67" s="6">
        <f t="shared" si="5"/>
        <v>0.24503091377345451</v>
      </c>
      <c r="M67" s="6">
        <f t="shared" si="5"/>
        <v>0.19122569298001596</v>
      </c>
      <c r="N67" s="6">
        <f t="shared" si="5"/>
        <v>7.4345606116350632E-2</v>
      </c>
      <c r="O67" s="6">
        <f t="shared" si="5"/>
        <v>7.3807194967650452E-2</v>
      </c>
    </row>
    <row r="68" spans="1:15" x14ac:dyDescent="0.25">
      <c r="A68" s="1" t="s">
        <v>5</v>
      </c>
      <c r="B68" s="56"/>
      <c r="C68" s="57">
        <v>48.12</v>
      </c>
      <c r="D68" s="57"/>
      <c r="E68" s="57">
        <v>351.97</v>
      </c>
      <c r="F68" s="56"/>
    </row>
    <row r="70" spans="1:15" x14ac:dyDescent="0.25">
      <c r="C70" s="4">
        <f>1-C63/C55</f>
        <v>0.72387295081967218</v>
      </c>
      <c r="D70" s="4"/>
      <c r="E70" s="4">
        <f>1-E63/E55</f>
        <v>0.38418079096045188</v>
      </c>
    </row>
    <row r="71" spans="1:15" x14ac:dyDescent="0.25">
      <c r="C71" s="4">
        <f t="shared" ref="C71:C74" si="6">1-C64/C56</f>
        <v>0.70481400437636765</v>
      </c>
      <c r="D71" s="4"/>
      <c r="E71" s="4">
        <f t="shared" ref="E71:E74" si="7">1-E64/E56</f>
        <v>0.34260255031494857</v>
      </c>
    </row>
    <row r="72" spans="1:15" x14ac:dyDescent="0.25">
      <c r="C72" s="4">
        <f t="shared" si="6"/>
        <v>0.69794050343249436</v>
      </c>
      <c r="D72" s="4"/>
      <c r="E72" s="4">
        <f t="shared" si="7"/>
        <v>0.36035345636534255</v>
      </c>
    </row>
    <row r="73" spans="1:15" x14ac:dyDescent="0.25">
      <c r="C73" s="4">
        <f t="shared" si="6"/>
        <v>0.70071005917159757</v>
      </c>
      <c r="D73" s="4"/>
      <c r="E73" s="4">
        <f t="shared" si="7"/>
        <v>0.36085041970551801</v>
      </c>
    </row>
    <row r="74" spans="1:15" x14ac:dyDescent="0.25">
      <c r="C74" s="4">
        <f t="shared" si="6"/>
        <v>0.68394670050761419</v>
      </c>
      <c r="D74" s="4"/>
      <c r="E74" s="4">
        <f t="shared" si="7"/>
        <v>0.35071585327620436</v>
      </c>
    </row>
    <row r="75" spans="1:15" x14ac:dyDescent="0.25">
      <c r="C75" s="4"/>
      <c r="D75" s="4"/>
      <c r="E75" s="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2FE4-8F91-4A06-B1E9-1441B32E16BA}">
  <dimension ref="A1:BR138"/>
  <sheetViews>
    <sheetView topLeftCell="A58" zoomScale="90" zoomScaleNormal="90" workbookViewId="0">
      <pane xSplit="1" topLeftCell="B1" activePane="topRight" state="frozen"/>
      <selection pane="topRight" activeCell="B33" sqref="B33"/>
    </sheetView>
  </sheetViews>
  <sheetFormatPr defaultRowHeight="16.5" x14ac:dyDescent="0.25"/>
  <cols>
    <col min="1" max="1" width="16.125" bestFit="1" customWidth="1"/>
    <col min="2" max="2" width="9" bestFit="1" customWidth="1"/>
    <col min="3" max="3" width="7.5" bestFit="1" customWidth="1"/>
    <col min="4" max="4" width="9.125" bestFit="1" customWidth="1"/>
    <col min="5" max="5" width="11.125" bestFit="1" customWidth="1"/>
    <col min="6" max="6" width="9.125" bestFit="1" customWidth="1"/>
    <col min="7" max="7" width="7.125" bestFit="1" customWidth="1"/>
    <col min="8" max="8" width="5.125" customWidth="1"/>
    <col min="9" max="9" width="7" bestFit="1" customWidth="1"/>
    <col min="10" max="10" width="11.375" bestFit="1" customWidth="1"/>
    <col min="11" max="11" width="11" bestFit="1" customWidth="1"/>
    <col min="12" max="12" width="11.625" bestFit="1" customWidth="1"/>
    <col min="13" max="13" width="8" bestFit="1" customWidth="1"/>
    <col min="14" max="14" width="11.375" bestFit="1" customWidth="1"/>
    <col min="15" max="17" width="7.5" bestFit="1" customWidth="1"/>
    <col min="18" max="42" width="7.125" bestFit="1" customWidth="1"/>
    <col min="43" max="65" width="6" bestFit="1" customWidth="1"/>
    <col min="66" max="66" width="6.25" bestFit="1" customWidth="1"/>
  </cols>
  <sheetData>
    <row r="1" spans="1:69" x14ac:dyDescent="0.25">
      <c r="B1" t="s">
        <v>14</v>
      </c>
      <c r="C1" t="s">
        <v>15</v>
      </c>
      <c r="D1" t="s">
        <v>93</v>
      </c>
      <c r="E1" t="s">
        <v>94</v>
      </c>
      <c r="F1" t="s">
        <v>92</v>
      </c>
      <c r="G1" t="s">
        <v>95</v>
      </c>
      <c r="I1" t="s">
        <v>14</v>
      </c>
      <c r="J1" t="s">
        <v>126</v>
      </c>
      <c r="N1" t="s">
        <v>121</v>
      </c>
      <c r="P1" t="s">
        <v>132</v>
      </c>
    </row>
    <row r="2" spans="1:69" x14ac:dyDescent="0.25">
      <c r="A2" s="21"/>
      <c r="B2" s="49">
        <v>44582</v>
      </c>
      <c r="C2" s="21" t="s">
        <v>16</v>
      </c>
      <c r="D2" s="21"/>
      <c r="E2" s="21"/>
      <c r="F2" s="21"/>
      <c r="G2" s="21"/>
      <c r="I2" s="49">
        <v>44564</v>
      </c>
      <c r="J2" s="49">
        <v>44522</v>
      </c>
      <c r="K2" s="21" t="s">
        <v>127</v>
      </c>
      <c r="L2" t="s">
        <v>125</v>
      </c>
      <c r="M2" s="31"/>
      <c r="N2" s="21"/>
      <c r="O2" s="49">
        <v>44564</v>
      </c>
      <c r="P2" s="49">
        <v>44522</v>
      </c>
      <c r="Q2" s="49">
        <v>44582</v>
      </c>
      <c r="R2" s="21" t="s">
        <v>127</v>
      </c>
      <c r="S2" s="21" t="s">
        <v>125</v>
      </c>
      <c r="T2" s="21"/>
      <c r="V2" s="31"/>
    </row>
    <row r="3" spans="1:69" x14ac:dyDescent="0.25">
      <c r="A3" t="s">
        <v>96</v>
      </c>
      <c r="B3" s="64">
        <v>397.5</v>
      </c>
      <c r="C3" s="11">
        <v>1761</v>
      </c>
      <c r="D3" s="34">
        <f>SUM(C46:F46)</f>
        <v>50.510000000000005</v>
      </c>
      <c r="E3" s="48">
        <f>C3/D3</f>
        <v>34.86438329043753</v>
      </c>
      <c r="F3" s="34">
        <f>SUM(C11:F11)</f>
        <v>286.27999999999997</v>
      </c>
      <c r="G3" s="10">
        <f>C3/F3</f>
        <v>6.1513203856364402</v>
      </c>
      <c r="I3" s="10">
        <v>597.37</v>
      </c>
      <c r="J3" s="64">
        <v>678.8</v>
      </c>
      <c r="K3" s="8">
        <f>B3/I3-1</f>
        <v>-0.33458325660813237</v>
      </c>
      <c r="L3" s="8">
        <f>B3/J3-1</f>
        <v>-0.41440777843252796</v>
      </c>
      <c r="M3" s="10"/>
      <c r="N3" t="s">
        <v>122</v>
      </c>
      <c r="O3" s="11">
        <v>36585</v>
      </c>
      <c r="P3" s="11">
        <v>35601</v>
      </c>
      <c r="Q3" s="11">
        <v>34265</v>
      </c>
      <c r="R3" s="8">
        <f>Q3/O3-1</f>
        <v>-6.3413967473008093E-2</v>
      </c>
      <c r="S3" s="8">
        <f>Q3/P3-1</f>
        <v>-3.7527035757422555E-2</v>
      </c>
      <c r="T3" s="10"/>
      <c r="V3" s="10"/>
      <c r="W3" s="8"/>
    </row>
    <row r="4" spans="1:69" x14ac:dyDescent="0.25">
      <c r="A4" t="s">
        <v>97</v>
      </c>
      <c r="B4" s="64">
        <v>34.799999999999997</v>
      </c>
      <c r="C4" s="11">
        <v>278</v>
      </c>
      <c r="D4" s="34">
        <f t="shared" ref="D4:D7" si="0">SUM(C47:F47)</f>
        <v>-1.81</v>
      </c>
      <c r="E4" s="68" t="s">
        <v>166</v>
      </c>
      <c r="F4" s="34">
        <f t="shared" ref="F4:F7" si="1">SUM(C12:F12)</f>
        <v>47.99</v>
      </c>
      <c r="G4" s="10">
        <f t="shared" ref="G4:G7" si="2">C4/F4</f>
        <v>5.7928735153156907</v>
      </c>
      <c r="I4" s="10">
        <v>42.66</v>
      </c>
      <c r="J4" s="64">
        <v>48.4</v>
      </c>
      <c r="K4" s="8">
        <f t="shared" ref="K4:K7" si="3">B4/I4-1</f>
        <v>-0.18424753867791843</v>
      </c>
      <c r="L4" s="8">
        <f t="shared" ref="L4:L7" si="4">B4/J4-1</f>
        <v>-0.28099173553719015</v>
      </c>
      <c r="M4" s="10"/>
      <c r="N4" t="s">
        <v>123</v>
      </c>
      <c r="O4" s="11">
        <v>4796</v>
      </c>
      <c r="P4" s="11">
        <v>4697.5</v>
      </c>
      <c r="Q4" s="11">
        <v>4398</v>
      </c>
      <c r="R4" s="8">
        <f>Q4/O4-1</f>
        <v>-8.2985821517931657E-2</v>
      </c>
      <c r="S4" s="8">
        <f>Q4/P4-1</f>
        <v>-6.3757317722192619E-2</v>
      </c>
      <c r="T4" s="10"/>
      <c r="V4" s="10"/>
      <c r="W4" s="8"/>
    </row>
    <row r="5" spans="1:69" x14ac:dyDescent="0.25">
      <c r="A5" t="s">
        <v>98</v>
      </c>
      <c r="B5" s="64">
        <v>32.119999999999997</v>
      </c>
      <c r="C5" s="11">
        <v>517</v>
      </c>
      <c r="D5" s="34">
        <f t="shared" si="0"/>
        <v>-6.24</v>
      </c>
      <c r="E5" s="68" t="s">
        <v>166</v>
      </c>
      <c r="F5" s="34">
        <f t="shared" si="1"/>
        <v>37.33</v>
      </c>
      <c r="G5" s="10">
        <f t="shared" si="2"/>
        <v>13.849450843825343</v>
      </c>
      <c r="I5" s="10">
        <v>46.59</v>
      </c>
      <c r="J5" s="64">
        <v>51.3</v>
      </c>
      <c r="K5" s="8">
        <f t="shared" si="3"/>
        <v>-0.31058166988624181</v>
      </c>
      <c r="L5" s="8">
        <f t="shared" si="4"/>
        <v>-0.37387914230019492</v>
      </c>
      <c r="M5" s="10"/>
      <c r="N5" t="s">
        <v>124</v>
      </c>
      <c r="O5" s="11">
        <v>15833</v>
      </c>
      <c r="P5" s="11">
        <v>16057</v>
      </c>
      <c r="Q5" s="11">
        <v>13769</v>
      </c>
      <c r="R5" s="8">
        <f>Q5/O5-1</f>
        <v>-0.13036063917135099</v>
      </c>
      <c r="S5" s="8">
        <f>Q5/P5-1</f>
        <v>-0.14249237092856692</v>
      </c>
      <c r="T5" s="10"/>
      <c r="V5" s="10"/>
      <c r="W5" s="8"/>
    </row>
    <row r="6" spans="1:69" x14ac:dyDescent="0.25">
      <c r="A6" t="s">
        <v>113</v>
      </c>
      <c r="B6" s="64">
        <v>943.9</v>
      </c>
      <c r="C6" s="11">
        <v>9479</v>
      </c>
      <c r="D6" s="34">
        <f t="shared" si="0"/>
        <v>34.68</v>
      </c>
      <c r="E6" s="48">
        <f>C6/D6</f>
        <v>273.32756632064593</v>
      </c>
      <c r="F6" s="34">
        <f t="shared" si="1"/>
        <v>468.53</v>
      </c>
      <c r="G6" s="10">
        <f t="shared" si="2"/>
        <v>20.231361919194075</v>
      </c>
      <c r="I6" s="10">
        <v>1120</v>
      </c>
      <c r="J6" s="64">
        <v>1137.06</v>
      </c>
      <c r="K6" s="8">
        <f t="shared" si="3"/>
        <v>-0.15723214285714293</v>
      </c>
      <c r="L6" s="8">
        <f t="shared" si="4"/>
        <v>-0.16987669955851048</v>
      </c>
      <c r="M6" s="10"/>
      <c r="N6" s="10"/>
      <c r="O6" s="8"/>
      <c r="P6" s="11"/>
      <c r="Q6" s="12"/>
      <c r="R6" s="10"/>
      <c r="S6" s="11"/>
      <c r="T6" s="10"/>
      <c r="V6" s="10"/>
      <c r="W6" s="8"/>
    </row>
    <row r="7" spans="1:69" x14ac:dyDescent="0.25">
      <c r="A7" s="21" t="s">
        <v>114</v>
      </c>
      <c r="B7" s="65">
        <v>29.45</v>
      </c>
      <c r="C7" s="24">
        <v>192</v>
      </c>
      <c r="D7" s="66">
        <f t="shared" si="0"/>
        <v>3.6920000000000002</v>
      </c>
      <c r="E7" s="67">
        <f>C7/D7</f>
        <v>52.004333694474539</v>
      </c>
      <c r="F7" s="66">
        <f t="shared" si="1"/>
        <v>24.37</v>
      </c>
      <c r="G7" s="22">
        <f t="shared" si="2"/>
        <v>7.8785391875256456</v>
      </c>
      <c r="H7" s="21"/>
      <c r="I7" s="22">
        <v>36.4</v>
      </c>
      <c r="J7" s="65">
        <v>44.76</v>
      </c>
      <c r="K7" s="23">
        <f t="shared" si="3"/>
        <v>-0.19093406593406592</v>
      </c>
      <c r="L7" s="23">
        <f t="shared" si="4"/>
        <v>-0.34204647006255584</v>
      </c>
      <c r="M7" s="10"/>
      <c r="N7" s="10"/>
      <c r="O7" s="8"/>
      <c r="P7" s="11"/>
      <c r="Q7" s="12"/>
      <c r="R7" s="10"/>
      <c r="S7" s="11"/>
      <c r="T7" s="10"/>
      <c r="V7" s="10"/>
      <c r="W7" s="8"/>
    </row>
    <row r="8" spans="1:69" x14ac:dyDescent="0.25">
      <c r="A8" t="s">
        <v>128</v>
      </c>
      <c r="B8" s="7"/>
      <c r="C8" s="7"/>
      <c r="D8" s="7"/>
      <c r="E8" s="7"/>
      <c r="F8" s="7"/>
      <c r="G8" s="7"/>
      <c r="H8" s="7"/>
      <c r="K8" s="27">
        <f>AVERAGE(K3:K7)</f>
        <v>-0.2355157347927003</v>
      </c>
      <c r="L8" s="27">
        <f>AVERAGE(L3:L7)</f>
        <v>-0.31624036517819587</v>
      </c>
      <c r="M8" s="7"/>
      <c r="N8" s="7"/>
      <c r="O8" s="7"/>
      <c r="P8" s="7"/>
    </row>
    <row r="9" spans="1:69" x14ac:dyDescent="0.25">
      <c r="B9" s="7"/>
      <c r="C9" s="7"/>
      <c r="D9" s="7"/>
      <c r="E9" s="7"/>
      <c r="F9" s="7"/>
      <c r="G9" s="7"/>
      <c r="H9" s="7"/>
      <c r="K9" s="27"/>
      <c r="L9" s="27"/>
      <c r="M9" s="7"/>
      <c r="N9" s="7"/>
      <c r="O9" s="7"/>
      <c r="P9" s="7"/>
    </row>
    <row r="10" spans="1:69" s="21" customFormat="1" x14ac:dyDescent="0.25">
      <c r="A10" s="26" t="s">
        <v>60</v>
      </c>
      <c r="B10" s="16" t="s">
        <v>167</v>
      </c>
      <c r="C10" s="16" t="s">
        <v>118</v>
      </c>
      <c r="D10" s="16" t="s">
        <v>111</v>
      </c>
      <c r="E10" s="16" t="s">
        <v>9</v>
      </c>
      <c r="F10" s="16" t="s">
        <v>6</v>
      </c>
      <c r="G10" s="16" t="s">
        <v>5</v>
      </c>
      <c r="H10" s="16" t="s">
        <v>18</v>
      </c>
      <c r="I10" s="16" t="s">
        <v>19</v>
      </c>
      <c r="J10" s="16" t="s">
        <v>20</v>
      </c>
      <c r="K10" s="25" t="s">
        <v>21</v>
      </c>
      <c r="L10" s="25" t="s">
        <v>22</v>
      </c>
      <c r="M10" s="25" t="s">
        <v>23</v>
      </c>
      <c r="N10" s="25" t="s">
        <v>24</v>
      </c>
      <c r="O10" s="25" t="s">
        <v>25</v>
      </c>
      <c r="P10" s="25" t="s">
        <v>26</v>
      </c>
      <c r="Q10" s="25" t="s">
        <v>27</v>
      </c>
      <c r="R10" s="25" t="s">
        <v>28</v>
      </c>
      <c r="S10" s="25" t="s">
        <v>29</v>
      </c>
      <c r="T10" s="25" t="s">
        <v>30</v>
      </c>
      <c r="U10" s="25" t="s">
        <v>31</v>
      </c>
      <c r="V10" s="25" t="s">
        <v>32</v>
      </c>
      <c r="W10" s="25" t="s">
        <v>33</v>
      </c>
      <c r="X10" s="25" t="s">
        <v>34</v>
      </c>
      <c r="Y10" s="25" t="s">
        <v>35</v>
      </c>
      <c r="Z10" s="25" t="s">
        <v>36</v>
      </c>
      <c r="AA10" s="25" t="s">
        <v>37</v>
      </c>
      <c r="AB10" s="25" t="s">
        <v>38</v>
      </c>
      <c r="AC10" s="25" t="s">
        <v>39</v>
      </c>
      <c r="AD10" s="25" t="s">
        <v>40</v>
      </c>
      <c r="AE10" s="25" t="s">
        <v>41</v>
      </c>
      <c r="AF10" s="25" t="s">
        <v>42</v>
      </c>
      <c r="AG10" s="25" t="s">
        <v>43</v>
      </c>
      <c r="AH10" s="25" t="s">
        <v>44</v>
      </c>
      <c r="AI10" s="25" t="s">
        <v>45</v>
      </c>
      <c r="AJ10" s="25" t="s">
        <v>46</v>
      </c>
      <c r="AK10" s="25" t="s">
        <v>47</v>
      </c>
      <c r="AL10" s="25" t="s">
        <v>48</v>
      </c>
      <c r="AM10" s="25" t="s">
        <v>49</v>
      </c>
      <c r="AN10" s="25" t="s">
        <v>50</v>
      </c>
      <c r="AO10" s="25" t="s">
        <v>51</v>
      </c>
      <c r="AP10" s="25" t="s">
        <v>52</v>
      </c>
      <c r="AQ10" s="25" t="s">
        <v>53</v>
      </c>
      <c r="AR10" s="25" t="s">
        <v>54</v>
      </c>
      <c r="AS10" s="25" t="s">
        <v>55</v>
      </c>
      <c r="AT10" s="25" t="s">
        <v>56</v>
      </c>
      <c r="AU10" s="25" t="s">
        <v>57</v>
      </c>
      <c r="AV10" s="25" t="s">
        <v>58</v>
      </c>
      <c r="AW10" s="25" t="s">
        <v>59</v>
      </c>
      <c r="AX10" s="25" t="s">
        <v>68</v>
      </c>
      <c r="AY10" s="25" t="s">
        <v>69</v>
      </c>
      <c r="AZ10" s="25" t="s">
        <v>70</v>
      </c>
      <c r="BA10" s="25" t="s">
        <v>71</v>
      </c>
      <c r="BB10" s="25" t="s">
        <v>72</v>
      </c>
      <c r="BC10" s="25" t="s">
        <v>73</v>
      </c>
      <c r="BD10" s="25" t="s">
        <v>74</v>
      </c>
      <c r="BE10" s="25" t="s">
        <v>75</v>
      </c>
      <c r="BF10" s="25" t="s">
        <v>76</v>
      </c>
      <c r="BG10" s="25" t="s">
        <v>77</v>
      </c>
      <c r="BH10" s="25" t="s">
        <v>78</v>
      </c>
      <c r="BI10" s="25" t="s">
        <v>79</v>
      </c>
      <c r="BJ10" s="25" t="s">
        <v>80</v>
      </c>
      <c r="BK10" s="25" t="s">
        <v>81</v>
      </c>
      <c r="BL10" s="25" t="s">
        <v>82</v>
      </c>
      <c r="BM10" s="25" t="s">
        <v>83</v>
      </c>
      <c r="BN10" s="25" t="s">
        <v>84</v>
      </c>
      <c r="BO10" s="25" t="s">
        <v>85</v>
      </c>
      <c r="BP10" s="25" t="s">
        <v>86</v>
      </c>
      <c r="BQ10" s="25" t="s">
        <v>87</v>
      </c>
    </row>
    <row r="11" spans="1:69" s="12" customFormat="1" x14ac:dyDescent="0.25">
      <c r="A11" s="12" t="s">
        <v>96</v>
      </c>
      <c r="B11" s="47">
        <v>77.09</v>
      </c>
      <c r="C11" s="47">
        <v>74.8</v>
      </c>
      <c r="D11" s="34">
        <v>73.41</v>
      </c>
      <c r="E11" s="34">
        <v>71.63</v>
      </c>
      <c r="F11" s="34">
        <v>66.44</v>
      </c>
      <c r="G11" s="34">
        <v>64.36</v>
      </c>
      <c r="H11" s="34">
        <v>61.48</v>
      </c>
      <c r="I11" s="34">
        <v>57.68</v>
      </c>
      <c r="J11" s="34">
        <v>54.67</v>
      </c>
      <c r="K11" s="34">
        <v>52.45</v>
      </c>
      <c r="L11" s="34">
        <v>49.23</v>
      </c>
      <c r="M11" s="34">
        <v>45.21</v>
      </c>
      <c r="N11" s="34">
        <v>41.87</v>
      </c>
      <c r="O11" s="34">
        <v>39.99</v>
      </c>
      <c r="P11" s="34">
        <v>39.07</v>
      </c>
      <c r="Q11" s="34">
        <v>37.01</v>
      </c>
      <c r="R11" s="34">
        <v>32.86</v>
      </c>
      <c r="S11" s="34">
        <v>29.85</v>
      </c>
      <c r="T11" s="34">
        <v>27.85</v>
      </c>
      <c r="U11" s="34">
        <v>26.37</v>
      </c>
      <c r="V11" s="34">
        <v>24.78</v>
      </c>
      <c r="W11" s="34">
        <v>22.9</v>
      </c>
      <c r="X11" s="34">
        <v>21.05</v>
      </c>
      <c r="Y11" s="34">
        <v>19.579999999999998</v>
      </c>
      <c r="Z11" s="34">
        <v>18.23</v>
      </c>
      <c r="AA11" s="34">
        <v>17.38</v>
      </c>
      <c r="AB11" s="34">
        <v>16.45</v>
      </c>
      <c r="AC11" s="34">
        <v>15.73</v>
      </c>
      <c r="AD11" s="34">
        <v>14.85</v>
      </c>
      <c r="AE11" s="34">
        <v>14.09</v>
      </c>
      <c r="AF11" s="34">
        <v>13.4</v>
      </c>
      <c r="AG11" s="34">
        <v>12.7</v>
      </c>
      <c r="AH11" s="34">
        <v>11.75</v>
      </c>
      <c r="AI11" s="34">
        <v>11.06</v>
      </c>
      <c r="AJ11" s="34">
        <v>10.69</v>
      </c>
      <c r="AK11" s="34">
        <v>10.24</v>
      </c>
      <c r="AL11" s="34">
        <v>9.4499999999999993</v>
      </c>
      <c r="AM11" s="34">
        <v>9.0500000000000007</v>
      </c>
      <c r="AN11" s="34">
        <v>8.89</v>
      </c>
      <c r="AO11" s="34">
        <v>8.6999999999999993</v>
      </c>
      <c r="AP11" s="34">
        <v>8.76</v>
      </c>
      <c r="AQ11" s="34">
        <v>8.2200000000000006</v>
      </c>
      <c r="AR11" s="34">
        <v>7.89</v>
      </c>
      <c r="AS11" s="34">
        <v>7.19</v>
      </c>
      <c r="AT11" s="34">
        <v>5.96</v>
      </c>
      <c r="AU11" s="34">
        <v>5.53</v>
      </c>
      <c r="AV11" s="34">
        <v>5.2</v>
      </c>
      <c r="AW11" s="34">
        <v>4.9400000000000004</v>
      </c>
      <c r="AX11" s="34">
        <v>4.45</v>
      </c>
      <c r="AY11" s="34">
        <v>4.2300000000000004</v>
      </c>
      <c r="AZ11" s="34">
        <v>4.09</v>
      </c>
      <c r="BA11" s="34">
        <v>3.94</v>
      </c>
      <c r="BB11" s="34">
        <v>3.6</v>
      </c>
      <c r="BC11" s="34">
        <v>3.41</v>
      </c>
      <c r="BD11" s="34">
        <v>3.38</v>
      </c>
      <c r="BE11" s="34">
        <v>3.26</v>
      </c>
      <c r="BF11" s="34">
        <v>3.02</v>
      </c>
      <c r="BG11" s="34">
        <v>2.94</v>
      </c>
      <c r="BH11" s="34">
        <v>3.04</v>
      </c>
      <c r="BI11" s="34">
        <v>3.05</v>
      </c>
      <c r="BJ11" s="34">
        <v>2.77</v>
      </c>
      <c r="BK11" s="34">
        <v>2.56</v>
      </c>
      <c r="BL11" s="34">
        <v>2.39</v>
      </c>
      <c r="BM11" s="34">
        <v>2.2400000000000002</v>
      </c>
      <c r="BN11" s="34">
        <v>1.93</v>
      </c>
      <c r="BO11" s="34">
        <v>1.73</v>
      </c>
      <c r="BP11" s="34">
        <v>1.64</v>
      </c>
      <c r="BQ11" s="34">
        <v>1.52</v>
      </c>
    </row>
    <row r="12" spans="1:69" s="12" customFormat="1" x14ac:dyDescent="0.25">
      <c r="A12" s="12" t="s">
        <v>97</v>
      </c>
      <c r="B12" s="34"/>
      <c r="C12" s="34">
        <v>12.84</v>
      </c>
      <c r="D12" s="34">
        <v>11.9</v>
      </c>
      <c r="E12" s="34">
        <v>10.36</v>
      </c>
      <c r="F12" s="34">
        <v>12.89</v>
      </c>
      <c r="G12" s="34">
        <v>9.36</v>
      </c>
      <c r="H12" s="34">
        <v>6.83</v>
      </c>
      <c r="I12" s="34">
        <v>8.08</v>
      </c>
      <c r="J12" s="34">
        <v>10.07</v>
      </c>
      <c r="K12" s="34">
        <v>8.24</v>
      </c>
      <c r="L12" s="34">
        <v>8.41</v>
      </c>
      <c r="M12" s="34">
        <v>7.87</v>
      </c>
      <c r="N12" s="34">
        <v>9.09</v>
      </c>
      <c r="O12" s="34">
        <v>7.58</v>
      </c>
      <c r="P12" s="34">
        <v>7.11</v>
      </c>
      <c r="Q12" s="34">
        <v>6.65</v>
      </c>
      <c r="R12" s="34">
        <v>7.32</v>
      </c>
      <c r="S12" s="34">
        <v>5.9</v>
      </c>
      <c r="T12" s="34">
        <v>5.74</v>
      </c>
      <c r="U12" s="34">
        <v>5.48</v>
      </c>
      <c r="V12" s="34">
        <v>7.17</v>
      </c>
      <c r="W12" s="34">
        <v>6.16</v>
      </c>
      <c r="X12" s="34">
        <v>6.02</v>
      </c>
      <c r="Y12" s="34">
        <v>5.95</v>
      </c>
      <c r="Z12" s="34">
        <v>7.1</v>
      </c>
      <c r="AA12" s="34">
        <v>5.69</v>
      </c>
      <c r="AB12" s="34">
        <v>5.0199999999999996</v>
      </c>
      <c r="AC12" s="34">
        <v>4.3600000000000003</v>
      </c>
      <c r="AD12" s="34">
        <v>4.79</v>
      </c>
      <c r="AE12" s="34">
        <v>3.61</v>
      </c>
      <c r="AF12" s="34">
        <v>3.12</v>
      </c>
      <c r="AG12" s="34">
        <v>2.5</v>
      </c>
      <c r="AH12" s="34">
        <v>2.4300000000000002</v>
      </c>
      <c r="AI12" s="34">
        <v>1.69</v>
      </c>
      <c r="AJ12" s="34">
        <v>1.39</v>
      </c>
      <c r="AK12" s="34">
        <v>1.1399999999999999</v>
      </c>
      <c r="AL12" s="34"/>
      <c r="AM12" s="34">
        <v>0.82</v>
      </c>
      <c r="AN12" s="34">
        <v>0.68</v>
      </c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</row>
    <row r="13" spans="1:69" s="12" customFormat="1" x14ac:dyDescent="0.25">
      <c r="A13" s="12" t="s">
        <v>98</v>
      </c>
      <c r="B13" s="47"/>
      <c r="C13" s="47">
        <v>10.7</v>
      </c>
      <c r="D13" s="34">
        <v>9.82</v>
      </c>
      <c r="E13" s="34">
        <v>7.7</v>
      </c>
      <c r="F13" s="34">
        <v>9.11</v>
      </c>
      <c r="G13" s="34">
        <v>6.79</v>
      </c>
      <c r="H13" s="34">
        <v>4.54</v>
      </c>
      <c r="I13" s="34">
        <v>4.62</v>
      </c>
      <c r="J13" s="34">
        <v>5.61</v>
      </c>
      <c r="K13" s="34">
        <v>4.46</v>
      </c>
      <c r="L13" s="34">
        <v>3.88</v>
      </c>
      <c r="M13" s="34">
        <v>3.2</v>
      </c>
      <c r="N13" s="34">
        <v>3.9</v>
      </c>
      <c r="O13" s="34">
        <v>2.98</v>
      </c>
      <c r="P13" s="34">
        <v>2.62</v>
      </c>
      <c r="Q13" s="34">
        <v>2.31</v>
      </c>
      <c r="R13" s="34">
        <v>2.86</v>
      </c>
      <c r="S13" s="34">
        <v>2.08</v>
      </c>
      <c r="T13" s="34">
        <v>1.82</v>
      </c>
      <c r="U13" s="34">
        <v>1.5</v>
      </c>
      <c r="V13" s="34">
        <v>1.66</v>
      </c>
      <c r="W13" s="34">
        <v>1.28</v>
      </c>
      <c r="X13" s="34">
        <v>0.72</v>
      </c>
      <c r="Y13" s="34">
        <v>0.39</v>
      </c>
      <c r="Z13" s="34">
        <v>0</v>
      </c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</row>
    <row r="14" spans="1:69" s="12" customFormat="1" x14ac:dyDescent="0.25">
      <c r="A14" s="12" t="s">
        <v>113</v>
      </c>
      <c r="B14" s="34">
        <v>177.2</v>
      </c>
      <c r="C14" s="34">
        <v>137.6</v>
      </c>
      <c r="D14" s="34">
        <v>119.6</v>
      </c>
      <c r="E14" s="34">
        <v>103.89</v>
      </c>
      <c r="F14" s="34">
        <v>107.44</v>
      </c>
      <c r="G14" s="34">
        <v>87.71</v>
      </c>
      <c r="H14" s="34">
        <v>60.36</v>
      </c>
      <c r="I14" s="34">
        <v>59.85</v>
      </c>
      <c r="J14" s="34">
        <v>73.84</v>
      </c>
      <c r="K14" s="34">
        <v>63.03</v>
      </c>
      <c r="L14" s="34">
        <v>63.5</v>
      </c>
      <c r="M14" s="34">
        <v>45.41</v>
      </c>
      <c r="N14" s="34">
        <v>72.260000000000005</v>
      </c>
      <c r="O14" s="34">
        <v>68.239999999999995</v>
      </c>
      <c r="P14" s="34">
        <v>40.020000000000003</v>
      </c>
      <c r="Q14" s="34">
        <v>34.090000000000003</v>
      </c>
      <c r="R14" s="34">
        <v>32.880000000000003</v>
      </c>
      <c r="S14" s="34">
        <v>29.85</v>
      </c>
      <c r="T14" s="34">
        <v>27.9</v>
      </c>
      <c r="U14" s="34">
        <v>26.96</v>
      </c>
      <c r="V14" s="34">
        <v>22.85</v>
      </c>
      <c r="W14" s="34">
        <v>22.98</v>
      </c>
      <c r="X14" s="34">
        <v>12.7</v>
      </c>
      <c r="Y14" s="34">
        <v>11.47</v>
      </c>
      <c r="Z14" s="34">
        <v>12.14</v>
      </c>
      <c r="AA14" s="34">
        <v>9.3699999999999992</v>
      </c>
      <c r="AB14" s="34">
        <v>9.5500000000000007</v>
      </c>
      <c r="AC14" s="34">
        <v>9.4</v>
      </c>
      <c r="AD14" s="34">
        <v>9.57</v>
      </c>
      <c r="AE14" s="34">
        <v>8.52</v>
      </c>
      <c r="AF14" s="34">
        <v>7.69</v>
      </c>
      <c r="AG14" s="34">
        <v>6.21</v>
      </c>
      <c r="AH14" s="34">
        <v>6.15</v>
      </c>
      <c r="AI14" s="34">
        <v>4.3099999999999996</v>
      </c>
      <c r="AJ14" s="34">
        <v>4.05</v>
      </c>
      <c r="AK14" s="34">
        <v>5.62</v>
      </c>
      <c r="AL14" s="34">
        <v>3.06</v>
      </c>
      <c r="AM14" s="34">
        <v>0.5</v>
      </c>
      <c r="AN14" s="34">
        <v>0.27</v>
      </c>
      <c r="AO14" s="34">
        <v>0.3</v>
      </c>
      <c r="AP14" s="34">
        <v>0.39</v>
      </c>
      <c r="AQ14" s="34">
        <v>0.57999999999999996</v>
      </c>
      <c r="AR14" s="34">
        <v>0.57999999999999996</v>
      </c>
      <c r="AS14" s="34">
        <v>0.49</v>
      </c>
      <c r="AT14" s="34">
        <v>0.36</v>
      </c>
      <c r="AU14" s="34">
        <v>0.31</v>
      </c>
      <c r="AV14" s="34">
        <v>0.28000000000000003</v>
      </c>
      <c r="AW14" s="34">
        <v>0.21</v>
      </c>
      <c r="AX14" s="34">
        <v>0</v>
      </c>
      <c r="AY14" s="34">
        <v>0.46</v>
      </c>
      <c r="AZ14" s="34">
        <v>0.27</v>
      </c>
      <c r="BA14" s="34">
        <v>0</v>
      </c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</row>
    <row r="15" spans="1:69" s="12" customFormat="1" x14ac:dyDescent="0.25">
      <c r="A15" s="12" t="s">
        <v>114</v>
      </c>
      <c r="B15" s="34"/>
      <c r="C15" s="34">
        <v>6.33</v>
      </c>
      <c r="D15" s="34">
        <v>6.13</v>
      </c>
      <c r="E15" s="34">
        <v>4.8499999999999996</v>
      </c>
      <c r="F15" s="34">
        <v>7.06</v>
      </c>
      <c r="G15" s="34">
        <v>4.43</v>
      </c>
      <c r="H15" s="34">
        <v>2.72</v>
      </c>
      <c r="I15" s="34">
        <v>4</v>
      </c>
      <c r="J15" s="34">
        <v>2.8</v>
      </c>
      <c r="K15" s="34">
        <v>2.61</v>
      </c>
      <c r="L15" s="34">
        <v>2.02</v>
      </c>
      <c r="M15" s="34">
        <v>2.73</v>
      </c>
      <c r="N15" s="34">
        <v>1.9</v>
      </c>
      <c r="O15" s="34">
        <v>1.61</v>
      </c>
      <c r="P15" s="34">
        <v>1.31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</row>
    <row r="16" spans="1:69" x14ac:dyDescent="0.25">
      <c r="A16" s="2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</row>
    <row r="17" spans="1:70" x14ac:dyDescent="0.25">
      <c r="A17" s="30" t="s">
        <v>91</v>
      </c>
      <c r="B17" s="16" t="s">
        <v>167</v>
      </c>
      <c r="C17" s="26" t="s">
        <v>118</v>
      </c>
      <c r="D17" s="26" t="s">
        <v>111</v>
      </c>
      <c r="E17" s="16" t="s">
        <v>9</v>
      </c>
      <c r="F17" s="16" t="s">
        <v>6</v>
      </c>
      <c r="G17" s="16" t="s">
        <v>5</v>
      </c>
      <c r="H17" s="16" t="s">
        <v>18</v>
      </c>
      <c r="I17" s="16" t="s">
        <v>19</v>
      </c>
      <c r="J17" s="16" t="s">
        <v>20</v>
      </c>
      <c r="K17" s="25" t="s">
        <v>21</v>
      </c>
      <c r="L17" s="25" t="s">
        <v>22</v>
      </c>
      <c r="M17" s="25" t="s">
        <v>23</v>
      </c>
      <c r="N17" s="25" t="s">
        <v>24</v>
      </c>
      <c r="O17" s="25" t="s">
        <v>25</v>
      </c>
      <c r="P17" s="25" t="s">
        <v>26</v>
      </c>
      <c r="Q17" s="25" t="s">
        <v>27</v>
      </c>
      <c r="R17" s="25" t="s">
        <v>28</v>
      </c>
      <c r="S17" s="25" t="s">
        <v>29</v>
      </c>
      <c r="T17" s="25" t="s">
        <v>30</v>
      </c>
      <c r="U17" s="25" t="s">
        <v>31</v>
      </c>
      <c r="V17" s="25" t="s">
        <v>32</v>
      </c>
      <c r="W17" s="25" t="s">
        <v>33</v>
      </c>
      <c r="X17" s="25" t="s">
        <v>34</v>
      </c>
      <c r="Y17" s="25" t="s">
        <v>35</v>
      </c>
      <c r="Z17" s="25" t="s">
        <v>36</v>
      </c>
      <c r="AA17" s="25" t="s">
        <v>37</v>
      </c>
      <c r="AB17" s="25" t="s">
        <v>38</v>
      </c>
      <c r="AC17" s="25" t="s">
        <v>39</v>
      </c>
      <c r="AD17" s="25" t="s">
        <v>40</v>
      </c>
      <c r="AE17" s="25" t="s">
        <v>41</v>
      </c>
      <c r="AF17" s="25" t="s">
        <v>42</v>
      </c>
      <c r="AG17" s="25" t="s">
        <v>43</v>
      </c>
      <c r="AH17" s="25" t="s">
        <v>44</v>
      </c>
      <c r="AI17" s="25" t="s">
        <v>45</v>
      </c>
      <c r="AJ17" s="25" t="s">
        <v>46</v>
      </c>
      <c r="AK17" s="25" t="s">
        <v>47</v>
      </c>
      <c r="AL17" s="25" t="s">
        <v>48</v>
      </c>
      <c r="AM17" s="25" t="s">
        <v>49</v>
      </c>
      <c r="AN17" s="25" t="s">
        <v>50</v>
      </c>
      <c r="AO17" s="25" t="s">
        <v>51</v>
      </c>
      <c r="AP17" s="25" t="s">
        <v>52</v>
      </c>
      <c r="AQ17" s="25" t="s">
        <v>53</v>
      </c>
      <c r="AR17" s="25" t="s">
        <v>54</v>
      </c>
      <c r="AS17" s="25" t="s">
        <v>55</v>
      </c>
      <c r="AT17" s="25" t="s">
        <v>56</v>
      </c>
      <c r="AU17" s="25" t="s">
        <v>57</v>
      </c>
      <c r="AV17" s="25" t="s">
        <v>58</v>
      </c>
      <c r="AW17" s="25" t="s">
        <v>59</v>
      </c>
      <c r="AX17" s="25" t="s">
        <v>68</v>
      </c>
      <c r="AY17" s="25" t="s">
        <v>69</v>
      </c>
      <c r="AZ17" s="25" t="s">
        <v>70</v>
      </c>
      <c r="BA17" s="25" t="s">
        <v>71</v>
      </c>
      <c r="BB17" s="25" t="s">
        <v>72</v>
      </c>
      <c r="BC17" s="25" t="s">
        <v>73</v>
      </c>
      <c r="BD17" s="25" t="s">
        <v>74</v>
      </c>
      <c r="BE17" s="25" t="s">
        <v>75</v>
      </c>
      <c r="BF17" s="25" t="s">
        <v>76</v>
      </c>
      <c r="BG17" s="25" t="s">
        <v>77</v>
      </c>
      <c r="BH17" s="25" t="s">
        <v>78</v>
      </c>
      <c r="BI17" s="25" t="s">
        <v>79</v>
      </c>
      <c r="BJ17" s="25" t="s">
        <v>80</v>
      </c>
      <c r="BK17" s="25" t="s">
        <v>81</v>
      </c>
      <c r="BL17" s="25" t="s">
        <v>82</v>
      </c>
      <c r="BM17" s="25" t="s">
        <v>83</v>
      </c>
      <c r="BN17" s="25" t="s">
        <v>84</v>
      </c>
      <c r="BO17" s="25" t="s">
        <v>85</v>
      </c>
      <c r="BP17" s="25" t="s">
        <v>86</v>
      </c>
      <c r="BQ17" s="25" t="s">
        <v>87</v>
      </c>
      <c r="BR17" s="18"/>
    </row>
    <row r="18" spans="1:70" x14ac:dyDescent="0.25">
      <c r="A18" t="s">
        <v>96</v>
      </c>
      <c r="B18" s="7">
        <f t="shared" ref="B18:L22" si="5">B11/F11-1</f>
        <v>0.1602950030102348</v>
      </c>
      <c r="C18" s="7">
        <f t="shared" si="5"/>
        <v>0.16221255438160354</v>
      </c>
      <c r="D18" s="7">
        <f t="shared" si="5"/>
        <v>0.19404684450227716</v>
      </c>
      <c r="E18" s="7">
        <f t="shared" si="5"/>
        <v>0.24185159500693465</v>
      </c>
      <c r="F18" s="7">
        <f t="shared" si="5"/>
        <v>0.21529175050301808</v>
      </c>
      <c r="G18" s="7">
        <f t="shared" si="5"/>
        <v>0.22707340324118208</v>
      </c>
      <c r="H18" s="7">
        <f t="shared" si="5"/>
        <v>0.24883201300020308</v>
      </c>
      <c r="I18" s="7">
        <f t="shared" si="5"/>
        <v>0.27582393275823924</v>
      </c>
      <c r="J18" s="7">
        <f t="shared" si="5"/>
        <v>0.30570814425603077</v>
      </c>
      <c r="K18" s="7">
        <f t="shared" si="5"/>
        <v>0.3115778944736185</v>
      </c>
      <c r="L18" s="7">
        <f t="shared" si="5"/>
        <v>0.2600460711543382</v>
      </c>
      <c r="M18" s="7">
        <f t="shared" ref="M18:V22" si="6">M11/Q11-1</f>
        <v>0.22156174007025142</v>
      </c>
      <c r="N18" s="7">
        <f t="shared" si="6"/>
        <v>0.27419354838709675</v>
      </c>
      <c r="O18" s="7">
        <f t="shared" si="6"/>
        <v>0.33969849246231165</v>
      </c>
      <c r="P18" s="7">
        <f t="shared" si="6"/>
        <v>0.40287253141831236</v>
      </c>
      <c r="Q18" s="7">
        <f t="shared" si="6"/>
        <v>0.40348881304512685</v>
      </c>
      <c r="R18" s="7">
        <f t="shared" si="6"/>
        <v>0.32606941081517338</v>
      </c>
      <c r="S18" s="7">
        <f t="shared" si="6"/>
        <v>0.30349344978165949</v>
      </c>
      <c r="T18" s="7">
        <f t="shared" si="6"/>
        <v>0.3230403800475059</v>
      </c>
      <c r="U18" s="7">
        <f t="shared" si="6"/>
        <v>0.34678243105209416</v>
      </c>
      <c r="V18" s="7">
        <f t="shared" si="6"/>
        <v>0.35929786066922653</v>
      </c>
      <c r="W18" s="7">
        <f t="shared" ref="W18:AF22" si="7">W11/AA11-1</f>
        <v>0.31760644418872275</v>
      </c>
      <c r="X18" s="7">
        <f t="shared" si="7"/>
        <v>0.27963525835866276</v>
      </c>
      <c r="Y18" s="7">
        <f t="shared" si="7"/>
        <v>0.24475524475524457</v>
      </c>
      <c r="Z18" s="7">
        <f t="shared" si="7"/>
        <v>0.22760942760942759</v>
      </c>
      <c r="AA18" s="7">
        <f t="shared" si="7"/>
        <v>0.23349893541518796</v>
      </c>
      <c r="AB18" s="7">
        <f t="shared" si="7"/>
        <v>0.22761194029850729</v>
      </c>
      <c r="AC18" s="7">
        <f t="shared" si="7"/>
        <v>0.23858267716535453</v>
      </c>
      <c r="AD18" s="7">
        <f t="shared" si="7"/>
        <v>0.26382978723404249</v>
      </c>
      <c r="AE18" s="7">
        <f t="shared" si="7"/>
        <v>0.27396021699819162</v>
      </c>
      <c r="AF18" s="7">
        <f t="shared" si="7"/>
        <v>0.25350795135640802</v>
      </c>
      <c r="AG18" s="7">
        <f t="shared" ref="AG18:AP22" si="8">AG11/AK11-1</f>
        <v>0.240234375</v>
      </c>
      <c r="AH18" s="7">
        <f t="shared" si="8"/>
        <v>0.24338624338624348</v>
      </c>
      <c r="AI18" s="7">
        <f t="shared" si="8"/>
        <v>0.22209944751381205</v>
      </c>
      <c r="AJ18" s="7">
        <f t="shared" si="8"/>
        <v>0.20247469066366697</v>
      </c>
      <c r="AK18" s="7">
        <f t="shared" si="8"/>
        <v>0.17701149425287377</v>
      </c>
      <c r="AL18" s="7">
        <f t="shared" si="8"/>
        <v>7.8767123287671215E-2</v>
      </c>
      <c r="AM18" s="7">
        <f t="shared" si="8"/>
        <v>0.1009732360097324</v>
      </c>
      <c r="AN18" s="7">
        <f t="shared" si="8"/>
        <v>0.12674271229404321</v>
      </c>
      <c r="AO18" s="7">
        <f t="shared" si="8"/>
        <v>0.2100139082058412</v>
      </c>
      <c r="AP18" s="7">
        <f t="shared" si="8"/>
        <v>0.46979865771812079</v>
      </c>
      <c r="AQ18" s="7">
        <f t="shared" ref="AQ18:AV22" si="9">AQ11/AU11-1</f>
        <v>0.48643761301989152</v>
      </c>
      <c r="AR18" s="7">
        <f t="shared" si="9"/>
        <v>0.51730769230769225</v>
      </c>
      <c r="AS18" s="7">
        <f t="shared" si="9"/>
        <v>0.45546558704453433</v>
      </c>
      <c r="AT18" s="7">
        <f t="shared" si="9"/>
        <v>0.33932584269662924</v>
      </c>
      <c r="AU18" s="7">
        <f t="shared" si="9"/>
        <v>0.30732860520094563</v>
      </c>
      <c r="AV18" s="7">
        <f t="shared" si="9"/>
        <v>0.27139364303178493</v>
      </c>
      <c r="AW18" s="11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0" x14ac:dyDescent="0.25">
      <c r="A19" t="s">
        <v>97</v>
      </c>
      <c r="B19" s="7">
        <f t="shared" si="5"/>
        <v>-1</v>
      </c>
      <c r="C19" s="7">
        <f t="shared" si="5"/>
        <v>0.37179487179487181</v>
      </c>
      <c r="D19" s="7">
        <f t="shared" si="5"/>
        <v>0.74231332357247437</v>
      </c>
      <c r="E19" s="7">
        <f t="shared" si="5"/>
        <v>0.28217821782178221</v>
      </c>
      <c r="F19" s="7">
        <f t="shared" si="5"/>
        <v>0.2800397219463755</v>
      </c>
      <c r="G19" s="7">
        <f t="shared" si="5"/>
        <v>0.13592233009708732</v>
      </c>
      <c r="H19" s="7">
        <f t="shared" si="5"/>
        <v>-0.18787158145065397</v>
      </c>
      <c r="I19" s="7">
        <f t="shared" si="5"/>
        <v>2.6683608640406531E-2</v>
      </c>
      <c r="J19" s="7">
        <f t="shared" si="5"/>
        <v>0.10781078107810793</v>
      </c>
      <c r="K19" s="7">
        <f t="shared" si="5"/>
        <v>8.7071240105540904E-2</v>
      </c>
      <c r="L19" s="7">
        <f t="shared" si="5"/>
        <v>0.18284106891701835</v>
      </c>
      <c r="M19" s="7">
        <f t="shared" si="6"/>
        <v>0.18345864661654132</v>
      </c>
      <c r="N19" s="7">
        <f t="shared" si="6"/>
        <v>0.24180327868852447</v>
      </c>
      <c r="O19" s="7">
        <f t="shared" si="6"/>
        <v>0.28474576271186436</v>
      </c>
      <c r="P19" s="7">
        <f t="shared" si="6"/>
        <v>0.23867595818815324</v>
      </c>
      <c r="Q19" s="7">
        <f t="shared" si="6"/>
        <v>0.21350364963503643</v>
      </c>
      <c r="R19" s="7">
        <f t="shared" si="6"/>
        <v>2.0920502092050208E-2</v>
      </c>
      <c r="S19" s="7">
        <f t="shared" si="6"/>
        <v>-4.2207792207792139E-2</v>
      </c>
      <c r="T19" s="7">
        <f t="shared" si="6"/>
        <v>-4.6511627906976605E-2</v>
      </c>
      <c r="U19" s="7">
        <f t="shared" si="6"/>
        <v>-7.8991596638655404E-2</v>
      </c>
      <c r="V19" s="7">
        <f t="shared" si="6"/>
        <v>9.8591549295774517E-3</v>
      </c>
      <c r="W19" s="7">
        <f t="shared" si="7"/>
        <v>8.2601054481546532E-2</v>
      </c>
      <c r="X19" s="7">
        <f t="shared" si="7"/>
        <v>0.19920318725099606</v>
      </c>
      <c r="Y19" s="7">
        <f t="shared" si="7"/>
        <v>0.36467889908256867</v>
      </c>
      <c r="Z19" s="7">
        <f t="shared" si="7"/>
        <v>0.48225469728601245</v>
      </c>
      <c r="AA19" s="7">
        <f t="shared" si="7"/>
        <v>0.57617728531855983</v>
      </c>
      <c r="AB19" s="7">
        <f t="shared" si="7"/>
        <v>0.60897435897435881</v>
      </c>
      <c r="AC19" s="7">
        <f t="shared" si="7"/>
        <v>0.74400000000000022</v>
      </c>
      <c r="AD19" s="7">
        <f t="shared" si="7"/>
        <v>0.97119341563785988</v>
      </c>
      <c r="AE19" s="7">
        <f t="shared" si="7"/>
        <v>1.136094674556213</v>
      </c>
      <c r="AF19" s="7">
        <f t="shared" si="7"/>
        <v>1.2446043165467628</v>
      </c>
      <c r="AG19" s="7">
        <f t="shared" si="8"/>
        <v>1.192982456140351</v>
      </c>
      <c r="AH19" s="7" t="e">
        <f t="shared" si="8"/>
        <v>#DIV/0!</v>
      </c>
      <c r="AI19" s="7">
        <f t="shared" si="8"/>
        <v>1.0609756097560976</v>
      </c>
      <c r="AJ19" s="7">
        <f t="shared" si="8"/>
        <v>1.0441176470588234</v>
      </c>
      <c r="AK19" s="7" t="e">
        <f t="shared" si="8"/>
        <v>#DIV/0!</v>
      </c>
      <c r="AL19" s="7" t="e">
        <f t="shared" si="8"/>
        <v>#DIV/0!</v>
      </c>
      <c r="AM19" s="7" t="e">
        <f t="shared" si="8"/>
        <v>#DIV/0!</v>
      </c>
      <c r="AN19" s="7" t="e">
        <f t="shared" si="8"/>
        <v>#DIV/0!</v>
      </c>
      <c r="AO19" s="7" t="e">
        <f t="shared" si="8"/>
        <v>#DIV/0!</v>
      </c>
      <c r="AP19" s="7" t="e">
        <f t="shared" si="8"/>
        <v>#DIV/0!</v>
      </c>
      <c r="AQ19" s="7" t="e">
        <f t="shared" si="9"/>
        <v>#DIV/0!</v>
      </c>
      <c r="AR19" s="7" t="e">
        <f t="shared" si="9"/>
        <v>#DIV/0!</v>
      </c>
      <c r="AS19" s="7" t="e">
        <f t="shared" si="9"/>
        <v>#DIV/0!</v>
      </c>
      <c r="AT19" s="7" t="e">
        <f t="shared" si="9"/>
        <v>#DIV/0!</v>
      </c>
      <c r="AU19" s="7" t="e">
        <f t="shared" si="9"/>
        <v>#DIV/0!</v>
      </c>
      <c r="AV19" s="7" t="e">
        <f t="shared" si="9"/>
        <v>#DIV/0!</v>
      </c>
      <c r="AW19" s="11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0" x14ac:dyDescent="0.25">
      <c r="A20" t="s">
        <v>98</v>
      </c>
      <c r="B20" s="7">
        <f t="shared" si="5"/>
        <v>-1</v>
      </c>
      <c r="C20" s="7">
        <f t="shared" si="5"/>
        <v>0.57584683357879229</v>
      </c>
      <c r="D20" s="7">
        <f t="shared" si="5"/>
        <v>1.1629955947136565</v>
      </c>
      <c r="E20" s="7">
        <f t="shared" si="5"/>
        <v>0.66666666666666674</v>
      </c>
      <c r="F20" s="7">
        <f t="shared" si="5"/>
        <v>0.62388591800356497</v>
      </c>
      <c r="G20" s="7">
        <f t="shared" si="5"/>
        <v>0.52242152466367719</v>
      </c>
      <c r="H20" s="7">
        <f t="shared" si="5"/>
        <v>0.17010309278350522</v>
      </c>
      <c r="I20" s="7">
        <f t="shared" si="5"/>
        <v>0.44374999999999987</v>
      </c>
      <c r="J20" s="7">
        <f t="shared" si="5"/>
        <v>0.43846153846153868</v>
      </c>
      <c r="K20" s="7">
        <f t="shared" si="5"/>
        <v>0.49664429530201337</v>
      </c>
      <c r="L20" s="7">
        <f t="shared" si="5"/>
        <v>0.48091603053435095</v>
      </c>
      <c r="M20" s="7">
        <f t="shared" si="6"/>
        <v>0.38528138528138522</v>
      </c>
      <c r="N20" s="7">
        <f t="shared" si="6"/>
        <v>0.36363636363636376</v>
      </c>
      <c r="O20" s="7">
        <f t="shared" si="6"/>
        <v>0.43269230769230771</v>
      </c>
      <c r="P20" s="7">
        <f t="shared" si="6"/>
        <v>0.43956043956043955</v>
      </c>
      <c r="Q20" s="7">
        <f t="shared" si="6"/>
        <v>0.54</v>
      </c>
      <c r="R20" s="7">
        <f t="shared" si="6"/>
        <v>0.72289156626506035</v>
      </c>
      <c r="S20" s="7">
        <f t="shared" si="6"/>
        <v>0.625</v>
      </c>
      <c r="T20" s="7">
        <f t="shared" si="6"/>
        <v>1.5277777777777781</v>
      </c>
      <c r="U20" s="7">
        <f t="shared" si="6"/>
        <v>2.8461538461538458</v>
      </c>
      <c r="V20" s="7" t="e">
        <f t="shared" si="6"/>
        <v>#DIV/0!</v>
      </c>
      <c r="W20" s="7" t="e">
        <f t="shared" si="7"/>
        <v>#DIV/0!</v>
      </c>
      <c r="X20" s="7" t="e">
        <f t="shared" si="7"/>
        <v>#DIV/0!</v>
      </c>
      <c r="Y20" s="7" t="e">
        <f t="shared" si="7"/>
        <v>#DIV/0!</v>
      </c>
      <c r="Z20" s="7" t="e">
        <f t="shared" si="7"/>
        <v>#DIV/0!</v>
      </c>
      <c r="AA20" s="7" t="e">
        <f t="shared" si="7"/>
        <v>#DIV/0!</v>
      </c>
      <c r="AB20" s="7" t="e">
        <f t="shared" si="7"/>
        <v>#DIV/0!</v>
      </c>
      <c r="AC20" s="7" t="e">
        <f t="shared" si="7"/>
        <v>#DIV/0!</v>
      </c>
      <c r="AD20" s="7" t="e">
        <f t="shared" si="7"/>
        <v>#DIV/0!</v>
      </c>
      <c r="AE20" s="7" t="e">
        <f t="shared" si="7"/>
        <v>#DIV/0!</v>
      </c>
      <c r="AF20" s="7" t="e">
        <f t="shared" si="7"/>
        <v>#DIV/0!</v>
      </c>
      <c r="AG20" s="7" t="e">
        <f t="shared" si="8"/>
        <v>#DIV/0!</v>
      </c>
      <c r="AH20" s="7" t="e">
        <f t="shared" si="8"/>
        <v>#DIV/0!</v>
      </c>
      <c r="AI20" s="7" t="e">
        <f t="shared" si="8"/>
        <v>#DIV/0!</v>
      </c>
      <c r="AJ20" s="7" t="e">
        <f t="shared" si="8"/>
        <v>#DIV/0!</v>
      </c>
      <c r="AK20" s="7" t="e">
        <f t="shared" si="8"/>
        <v>#DIV/0!</v>
      </c>
      <c r="AL20" s="7" t="e">
        <f t="shared" si="8"/>
        <v>#DIV/0!</v>
      </c>
      <c r="AM20" s="7" t="e">
        <f t="shared" si="8"/>
        <v>#DIV/0!</v>
      </c>
      <c r="AN20" s="7" t="e">
        <f t="shared" si="8"/>
        <v>#DIV/0!</v>
      </c>
      <c r="AO20" s="7" t="e">
        <f t="shared" si="8"/>
        <v>#DIV/0!</v>
      </c>
      <c r="AP20" s="7" t="e">
        <f t="shared" si="8"/>
        <v>#DIV/0!</v>
      </c>
      <c r="AQ20" s="7" t="e">
        <f t="shared" si="9"/>
        <v>#DIV/0!</v>
      </c>
      <c r="AR20" s="7" t="e">
        <f t="shared" si="9"/>
        <v>#DIV/0!</v>
      </c>
      <c r="AS20" s="7" t="e">
        <f t="shared" si="9"/>
        <v>#DIV/0!</v>
      </c>
      <c r="AT20" s="7" t="e">
        <f t="shared" si="9"/>
        <v>#DIV/0!</v>
      </c>
      <c r="AU20" s="7" t="e">
        <f t="shared" si="9"/>
        <v>#DIV/0!</v>
      </c>
      <c r="AV20" s="7" t="e">
        <f t="shared" si="9"/>
        <v>#DIV/0!</v>
      </c>
      <c r="AW20" s="11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1:70" x14ac:dyDescent="0.25">
      <c r="A21" t="s">
        <v>113</v>
      </c>
      <c r="B21" s="7">
        <f t="shared" si="5"/>
        <v>0.64929262844378255</v>
      </c>
      <c r="C21" s="7">
        <f t="shared" si="5"/>
        <v>0.56880629346710765</v>
      </c>
      <c r="D21" s="7">
        <f t="shared" si="5"/>
        <v>0.9814446653412856</v>
      </c>
      <c r="E21" s="7">
        <f t="shared" si="5"/>
        <v>0.73583959899749374</v>
      </c>
      <c r="F21" s="7">
        <f t="shared" si="5"/>
        <v>0.45503791982665209</v>
      </c>
      <c r="G21" s="7">
        <f t="shared" si="5"/>
        <v>0.39155957480564796</v>
      </c>
      <c r="H21" s="7">
        <f t="shared" si="5"/>
        <v>-4.9448818897637858E-2</v>
      </c>
      <c r="I21" s="7">
        <f t="shared" si="5"/>
        <v>0.31799163179916334</v>
      </c>
      <c r="J21" s="7">
        <f t="shared" si="5"/>
        <v>2.1865485745917512E-2</v>
      </c>
      <c r="K21" s="7">
        <f t="shared" si="5"/>
        <v>-7.6348182883938964E-2</v>
      </c>
      <c r="L21" s="7">
        <f t="shared" si="5"/>
        <v>0.5867066466766615</v>
      </c>
      <c r="M21" s="7">
        <f t="shared" si="6"/>
        <v>0.33206218832502166</v>
      </c>
      <c r="N21" s="7">
        <f t="shared" si="6"/>
        <v>1.1976885644768855</v>
      </c>
      <c r="O21" s="7">
        <f t="shared" si="6"/>
        <v>1.2860971524288103</v>
      </c>
      <c r="P21" s="7">
        <f t="shared" si="6"/>
        <v>0.43440860215053778</v>
      </c>
      <c r="Q21" s="7">
        <f t="shared" si="6"/>
        <v>0.26446587537091992</v>
      </c>
      <c r="R21" s="7">
        <f t="shared" si="6"/>
        <v>0.43894967177242883</v>
      </c>
      <c r="S21" s="7">
        <f t="shared" si="6"/>
        <v>0.29895561357702349</v>
      </c>
      <c r="T21" s="7">
        <f t="shared" si="6"/>
        <v>1.1968503937007875</v>
      </c>
      <c r="U21" s="7">
        <f t="shared" si="6"/>
        <v>1.3504795117698345</v>
      </c>
      <c r="V21" s="7">
        <f t="shared" si="6"/>
        <v>0.88220757825370688</v>
      </c>
      <c r="W21" s="7">
        <f t="shared" si="7"/>
        <v>1.4525080042689438</v>
      </c>
      <c r="X21" s="7">
        <f t="shared" si="7"/>
        <v>0.32984293193717251</v>
      </c>
      <c r="Y21" s="7">
        <f t="shared" si="7"/>
        <v>0.22021276595744688</v>
      </c>
      <c r="Z21" s="7">
        <f t="shared" si="7"/>
        <v>0.26854754440961348</v>
      </c>
      <c r="AA21" s="7">
        <f t="shared" si="7"/>
        <v>9.9765258215962493E-2</v>
      </c>
      <c r="AB21" s="7">
        <f t="shared" si="7"/>
        <v>0.24187256176853067</v>
      </c>
      <c r="AC21" s="7">
        <f t="shared" si="7"/>
        <v>0.51368760064412244</v>
      </c>
      <c r="AD21" s="7">
        <f t="shared" si="7"/>
        <v>0.55609756097560981</v>
      </c>
      <c r="AE21" s="7">
        <f t="shared" si="7"/>
        <v>0.97679814385150809</v>
      </c>
      <c r="AF21" s="7">
        <f t="shared" si="7"/>
        <v>0.89876543209876569</v>
      </c>
      <c r="AG21" s="7">
        <f t="shared" si="8"/>
        <v>0.104982206405694</v>
      </c>
      <c r="AH21" s="7">
        <f t="shared" si="8"/>
        <v>1.0098039215686274</v>
      </c>
      <c r="AI21" s="7">
        <f t="shared" si="8"/>
        <v>7.6199999999999992</v>
      </c>
      <c r="AJ21" s="7">
        <f t="shared" si="8"/>
        <v>13.999999999999998</v>
      </c>
      <c r="AK21" s="7">
        <f t="shared" si="8"/>
        <v>17.733333333333334</v>
      </c>
      <c r="AL21" s="7">
        <f t="shared" si="8"/>
        <v>6.8461538461538458</v>
      </c>
      <c r="AM21" s="7">
        <f t="shared" si="8"/>
        <v>-0.13793103448275856</v>
      </c>
      <c r="AN21" s="7">
        <f t="shared" si="8"/>
        <v>-0.53448275862068961</v>
      </c>
      <c r="AO21" s="7">
        <f t="shared" si="8"/>
        <v>-0.38775510204081631</v>
      </c>
      <c r="AP21" s="7">
        <f t="shared" si="8"/>
        <v>8.3333333333333481E-2</v>
      </c>
      <c r="AQ21" s="7">
        <f t="shared" si="9"/>
        <v>0.87096774193548376</v>
      </c>
      <c r="AR21" s="7">
        <f t="shared" si="9"/>
        <v>1.0714285714285712</v>
      </c>
      <c r="AS21" s="7">
        <f t="shared" si="9"/>
        <v>1.3333333333333335</v>
      </c>
      <c r="AT21" s="7" t="e">
        <f t="shared" si="9"/>
        <v>#DIV/0!</v>
      </c>
      <c r="AU21" s="7">
        <f t="shared" si="9"/>
        <v>-0.32608695652173914</v>
      </c>
      <c r="AV21" s="7">
        <f t="shared" si="9"/>
        <v>3.7037037037036979E-2</v>
      </c>
      <c r="AW21" s="11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70" x14ac:dyDescent="0.25">
      <c r="A22" t="s">
        <v>114</v>
      </c>
      <c r="B22" s="7">
        <f t="shared" si="5"/>
        <v>-1</v>
      </c>
      <c r="C22" s="7">
        <f t="shared" si="5"/>
        <v>0.42889390519187365</v>
      </c>
      <c r="D22" s="7">
        <f t="shared" si="5"/>
        <v>1.2536764705882351</v>
      </c>
      <c r="E22" s="7">
        <f t="shared" si="5"/>
        <v>0.21249999999999991</v>
      </c>
      <c r="F22" s="7">
        <f t="shared" si="5"/>
        <v>1.5214285714285714</v>
      </c>
      <c r="G22" s="7">
        <f t="shared" si="5"/>
        <v>0.69731800766283514</v>
      </c>
      <c r="H22" s="7">
        <f t="shared" si="5"/>
        <v>0.34653465346534662</v>
      </c>
      <c r="I22" s="7">
        <f t="shared" si="5"/>
        <v>0.4652014652014651</v>
      </c>
      <c r="J22" s="7">
        <f t="shared" si="5"/>
        <v>0.47368421052631571</v>
      </c>
      <c r="K22" s="7">
        <f t="shared" si="5"/>
        <v>0.62111801242236009</v>
      </c>
      <c r="L22" s="7">
        <f t="shared" si="5"/>
        <v>0.54198473282442738</v>
      </c>
      <c r="M22" s="7" t="e">
        <f t="shared" si="6"/>
        <v>#DIV/0!</v>
      </c>
      <c r="N22" s="7" t="e">
        <f t="shared" si="6"/>
        <v>#DIV/0!</v>
      </c>
      <c r="O22" s="7" t="e">
        <f t="shared" si="6"/>
        <v>#DIV/0!</v>
      </c>
      <c r="P22" s="7" t="e">
        <f t="shared" si="6"/>
        <v>#DIV/0!</v>
      </c>
      <c r="Q22" s="7" t="e">
        <f t="shared" si="6"/>
        <v>#DIV/0!</v>
      </c>
      <c r="R22" s="7" t="e">
        <f t="shared" si="6"/>
        <v>#DIV/0!</v>
      </c>
      <c r="S22" s="7" t="e">
        <f t="shared" si="6"/>
        <v>#DIV/0!</v>
      </c>
      <c r="T22" s="7" t="e">
        <f t="shared" si="6"/>
        <v>#DIV/0!</v>
      </c>
      <c r="U22" s="7" t="e">
        <f t="shared" si="6"/>
        <v>#DIV/0!</v>
      </c>
      <c r="V22" s="7" t="e">
        <f t="shared" si="6"/>
        <v>#DIV/0!</v>
      </c>
      <c r="W22" s="7" t="e">
        <f t="shared" si="7"/>
        <v>#DIV/0!</v>
      </c>
      <c r="X22" s="7" t="e">
        <f t="shared" si="7"/>
        <v>#DIV/0!</v>
      </c>
      <c r="Y22" s="7" t="e">
        <f t="shared" si="7"/>
        <v>#DIV/0!</v>
      </c>
      <c r="Z22" s="7" t="e">
        <f t="shared" si="7"/>
        <v>#DIV/0!</v>
      </c>
      <c r="AA22" s="7" t="e">
        <f t="shared" si="7"/>
        <v>#DIV/0!</v>
      </c>
      <c r="AB22" s="7" t="e">
        <f t="shared" si="7"/>
        <v>#DIV/0!</v>
      </c>
      <c r="AC22" s="7" t="e">
        <f t="shared" si="7"/>
        <v>#DIV/0!</v>
      </c>
      <c r="AD22" s="7" t="e">
        <f t="shared" si="7"/>
        <v>#DIV/0!</v>
      </c>
      <c r="AE22" s="7" t="e">
        <f t="shared" si="7"/>
        <v>#DIV/0!</v>
      </c>
      <c r="AF22" s="7" t="e">
        <f t="shared" si="7"/>
        <v>#DIV/0!</v>
      </c>
      <c r="AG22" s="7" t="e">
        <f t="shared" si="8"/>
        <v>#DIV/0!</v>
      </c>
      <c r="AH22" s="7" t="e">
        <f t="shared" si="8"/>
        <v>#DIV/0!</v>
      </c>
      <c r="AI22" s="7" t="e">
        <f t="shared" si="8"/>
        <v>#DIV/0!</v>
      </c>
      <c r="AJ22" s="7" t="e">
        <f t="shared" si="8"/>
        <v>#DIV/0!</v>
      </c>
      <c r="AK22" s="7" t="e">
        <f t="shared" si="8"/>
        <v>#DIV/0!</v>
      </c>
      <c r="AL22" s="7" t="e">
        <f t="shared" si="8"/>
        <v>#DIV/0!</v>
      </c>
      <c r="AM22" s="7" t="e">
        <f t="shared" si="8"/>
        <v>#DIV/0!</v>
      </c>
      <c r="AN22" s="7" t="e">
        <f t="shared" si="8"/>
        <v>#DIV/0!</v>
      </c>
      <c r="AO22" s="7" t="e">
        <f t="shared" si="8"/>
        <v>#DIV/0!</v>
      </c>
      <c r="AP22" s="7" t="e">
        <f t="shared" si="8"/>
        <v>#DIV/0!</v>
      </c>
      <c r="AQ22" s="7" t="e">
        <f t="shared" si="9"/>
        <v>#DIV/0!</v>
      </c>
      <c r="AR22" s="7" t="e">
        <f t="shared" si="9"/>
        <v>#DIV/0!</v>
      </c>
      <c r="AS22" s="7" t="e">
        <f t="shared" si="9"/>
        <v>#DIV/0!</v>
      </c>
      <c r="AT22" s="7" t="e">
        <f t="shared" si="9"/>
        <v>#DIV/0!</v>
      </c>
      <c r="AU22" s="7" t="e">
        <f t="shared" si="9"/>
        <v>#DIV/0!</v>
      </c>
      <c r="AV22" s="7" t="e">
        <f t="shared" si="9"/>
        <v>#DIV/0!</v>
      </c>
      <c r="AW22" s="11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70" x14ac:dyDescent="0.25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</row>
    <row r="24" spans="1:70" s="21" customFormat="1" x14ac:dyDescent="0.25">
      <c r="A24" s="16" t="s">
        <v>62</v>
      </c>
      <c r="B24" s="21">
        <v>2021</v>
      </c>
      <c r="C24" s="21">
        <v>2020</v>
      </c>
      <c r="D24" s="21">
        <v>2019</v>
      </c>
      <c r="E24" s="21">
        <v>2018</v>
      </c>
      <c r="F24" s="21">
        <v>2017</v>
      </c>
      <c r="G24" s="21">
        <v>2016</v>
      </c>
      <c r="H24" s="21">
        <v>2015</v>
      </c>
      <c r="I24" s="21">
        <v>2014</v>
      </c>
      <c r="J24" s="21">
        <v>2013</v>
      </c>
      <c r="K24" s="21">
        <v>2012</v>
      </c>
      <c r="L24" s="21">
        <v>2011</v>
      </c>
      <c r="M24" s="21">
        <v>2010</v>
      </c>
      <c r="N24" s="21">
        <v>2009</v>
      </c>
      <c r="O24" s="21">
        <v>2008</v>
      </c>
      <c r="P24" s="21">
        <v>2007</v>
      </c>
      <c r="Q24" s="21">
        <v>2006</v>
      </c>
      <c r="R24" s="21">
        <v>2005</v>
      </c>
    </row>
    <row r="25" spans="1:70" s="12" customFormat="1" x14ac:dyDescent="0.25">
      <c r="A25" s="12" t="s">
        <v>96</v>
      </c>
      <c r="B25" s="34">
        <v>296.97800000000001</v>
      </c>
      <c r="C25" s="34">
        <v>249.96</v>
      </c>
      <c r="D25" s="34">
        <v>201.56</v>
      </c>
      <c r="E25" s="34">
        <v>157.94</v>
      </c>
      <c r="F25" s="34">
        <v>116.93</v>
      </c>
      <c r="G25" s="34">
        <v>88.31</v>
      </c>
      <c r="H25" s="34">
        <v>67.8</v>
      </c>
      <c r="I25" s="34">
        <v>55.05</v>
      </c>
      <c r="J25" s="34">
        <v>43.75</v>
      </c>
      <c r="K25" s="34">
        <v>36.090000000000003</v>
      </c>
      <c r="L25" s="34">
        <v>32.049999999999997</v>
      </c>
      <c r="M25" s="34">
        <v>21.63</v>
      </c>
      <c r="N25" s="34">
        <v>16.7</v>
      </c>
      <c r="O25" s="34">
        <v>13.65</v>
      </c>
      <c r="P25" s="34">
        <v>12.05</v>
      </c>
      <c r="Q25" s="34">
        <v>9.9700000000000006</v>
      </c>
      <c r="R25" s="34">
        <v>6.82</v>
      </c>
    </row>
    <row r="26" spans="1:70" s="12" customFormat="1" x14ac:dyDescent="0.25">
      <c r="A26" s="12" t="s">
        <v>97</v>
      </c>
      <c r="B26" s="34"/>
      <c r="C26" s="34">
        <v>37.159999999999997</v>
      </c>
      <c r="D26" s="34">
        <v>34.590000000000003</v>
      </c>
      <c r="E26" s="34">
        <v>30.42</v>
      </c>
      <c r="F26" s="34">
        <v>24.43</v>
      </c>
      <c r="G26" s="34">
        <v>25.3</v>
      </c>
      <c r="H26" s="34">
        <v>22.18</v>
      </c>
      <c r="I26" s="34">
        <v>14.03</v>
      </c>
      <c r="J26" s="34">
        <v>6.65</v>
      </c>
      <c r="K26" s="34">
        <v>3.17</v>
      </c>
      <c r="L26" s="34">
        <v>1.06</v>
      </c>
      <c r="M26" s="34">
        <v>0.28000000000000003</v>
      </c>
      <c r="N26" s="34"/>
      <c r="O26" s="34"/>
      <c r="P26" s="34"/>
      <c r="Q26" s="34"/>
      <c r="R26" s="34"/>
    </row>
    <row r="27" spans="1:70" s="12" customFormat="1" x14ac:dyDescent="0.25">
      <c r="A27" s="12" t="s">
        <v>98</v>
      </c>
      <c r="B27" s="34"/>
      <c r="C27" s="34">
        <v>25.07</v>
      </c>
      <c r="D27" s="34">
        <v>17.16</v>
      </c>
      <c r="E27" s="34">
        <v>11.8</v>
      </c>
      <c r="F27" s="34">
        <v>8.25</v>
      </c>
      <c r="G27" s="34">
        <v>4.04</v>
      </c>
      <c r="H27" s="34">
        <v>0.59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70" s="12" customFormat="1" x14ac:dyDescent="0.25">
      <c r="A28" s="12" t="s">
        <v>113</v>
      </c>
      <c r="B28" s="34"/>
      <c r="C28" s="34">
        <v>315.36</v>
      </c>
      <c r="D28" s="34">
        <v>245.78</v>
      </c>
      <c r="E28" s="34">
        <v>214.61</v>
      </c>
      <c r="F28" s="34">
        <v>117.59</v>
      </c>
      <c r="G28" s="34">
        <v>70</v>
      </c>
      <c r="H28" s="34">
        <v>40.46</v>
      </c>
      <c r="I28" s="34">
        <v>31.98</v>
      </c>
      <c r="J28" s="34">
        <v>20.13</v>
      </c>
      <c r="K28" s="34">
        <v>4.13</v>
      </c>
      <c r="L28" s="34">
        <v>2.04</v>
      </c>
      <c r="M28" s="34">
        <v>1.17</v>
      </c>
      <c r="N28" s="34">
        <v>1.1200000000000001</v>
      </c>
      <c r="O28" s="34">
        <v>0.15</v>
      </c>
      <c r="P28" s="34"/>
      <c r="Q28" s="34"/>
      <c r="R28" s="34"/>
    </row>
    <row r="29" spans="1:70" s="12" customFormat="1" x14ac:dyDescent="0.25">
      <c r="A29" s="12" t="s">
        <v>114</v>
      </c>
      <c r="B29" s="34"/>
      <c r="C29" s="34">
        <v>16.93</v>
      </c>
      <c r="D29" s="34">
        <v>11.43</v>
      </c>
      <c r="E29" s="34">
        <v>7.56</v>
      </c>
      <c r="F29" s="34">
        <v>4.7300000000000004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70" x14ac:dyDescent="0.25">
      <c r="A30" s="20"/>
      <c r="B30" s="11"/>
      <c r="C30" s="1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  <c r="P30" s="1"/>
      <c r="Q30" s="1"/>
      <c r="R30" s="1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</row>
    <row r="31" spans="1:70" s="21" customFormat="1" x14ac:dyDescent="0.25">
      <c r="A31" s="16" t="s">
        <v>61</v>
      </c>
      <c r="B31" s="16" t="s">
        <v>167</v>
      </c>
      <c r="C31" s="26" t="s">
        <v>118</v>
      </c>
      <c r="D31" s="26" t="s">
        <v>111</v>
      </c>
      <c r="E31" s="21" t="s">
        <v>9</v>
      </c>
      <c r="F31" s="21" t="s">
        <v>6</v>
      </c>
      <c r="G31" s="21" t="s">
        <v>5</v>
      </c>
      <c r="H31" s="21" t="s">
        <v>18</v>
      </c>
      <c r="I31" s="21" t="s">
        <v>19</v>
      </c>
      <c r="J31" s="21" t="s">
        <v>20</v>
      </c>
      <c r="K31" s="21" t="s">
        <v>21</v>
      </c>
      <c r="L31" s="21" t="s">
        <v>22</v>
      </c>
      <c r="M31" s="21" t="s">
        <v>23</v>
      </c>
      <c r="N31" s="21" t="s">
        <v>24</v>
      </c>
      <c r="O31" s="21" t="s">
        <v>25</v>
      </c>
      <c r="P31" s="21" t="s">
        <v>26</v>
      </c>
      <c r="Q31" s="21" t="s">
        <v>27</v>
      </c>
      <c r="R31" s="21" t="s">
        <v>28</v>
      </c>
      <c r="S31" s="21" t="s">
        <v>29</v>
      </c>
      <c r="T31" s="21" t="s">
        <v>30</v>
      </c>
      <c r="U31" s="25" t="s">
        <v>31</v>
      </c>
      <c r="V31" s="25" t="s">
        <v>32</v>
      </c>
      <c r="W31" s="25" t="s">
        <v>33</v>
      </c>
      <c r="X31" s="25" t="s">
        <v>34</v>
      </c>
      <c r="Y31" s="25" t="s">
        <v>35</v>
      </c>
      <c r="Z31" s="25" t="s">
        <v>36</v>
      </c>
      <c r="AA31" s="25" t="s">
        <v>37</v>
      </c>
      <c r="AB31" s="25" t="s">
        <v>38</v>
      </c>
      <c r="AC31" s="25" t="s">
        <v>39</v>
      </c>
      <c r="AD31" s="25" t="s">
        <v>40</v>
      </c>
      <c r="AE31" s="25" t="s">
        <v>41</v>
      </c>
      <c r="AF31" s="25" t="s">
        <v>42</v>
      </c>
      <c r="AG31" s="25" t="s">
        <v>43</v>
      </c>
      <c r="AH31" s="25" t="s">
        <v>44</v>
      </c>
      <c r="AI31" s="25" t="s">
        <v>45</v>
      </c>
      <c r="AJ31" s="25" t="s">
        <v>46</v>
      </c>
      <c r="AK31" s="25" t="s">
        <v>47</v>
      </c>
      <c r="AL31" s="25" t="s">
        <v>48</v>
      </c>
      <c r="AM31" s="25" t="s">
        <v>49</v>
      </c>
      <c r="AN31" s="25" t="s">
        <v>50</v>
      </c>
      <c r="AO31" s="25" t="s">
        <v>51</v>
      </c>
      <c r="AP31" s="25" t="s">
        <v>52</v>
      </c>
      <c r="AQ31" s="25" t="s">
        <v>53</v>
      </c>
      <c r="AR31" s="25" t="s">
        <v>54</v>
      </c>
      <c r="AS31" s="25" t="s">
        <v>55</v>
      </c>
      <c r="AT31" s="25" t="s">
        <v>56</v>
      </c>
      <c r="AU31" s="25" t="s">
        <v>57</v>
      </c>
      <c r="AV31" s="25" t="s">
        <v>58</v>
      </c>
      <c r="AW31" s="25" t="s">
        <v>59</v>
      </c>
      <c r="AX31" s="25" t="s">
        <v>68</v>
      </c>
      <c r="AY31" s="25" t="s">
        <v>69</v>
      </c>
      <c r="AZ31" s="25" t="s">
        <v>70</v>
      </c>
      <c r="BA31" s="25" t="s">
        <v>71</v>
      </c>
      <c r="BB31" s="25" t="s">
        <v>72</v>
      </c>
      <c r="BC31" s="25" t="s">
        <v>73</v>
      </c>
      <c r="BD31" s="25" t="s">
        <v>74</v>
      </c>
      <c r="BE31" s="25" t="s">
        <v>75</v>
      </c>
      <c r="BF31" s="25" t="s">
        <v>76</v>
      </c>
      <c r="BG31" s="25" t="s">
        <v>77</v>
      </c>
      <c r="BH31" s="25" t="s">
        <v>78</v>
      </c>
      <c r="BI31" s="25" t="s">
        <v>79</v>
      </c>
      <c r="BJ31" s="25" t="s">
        <v>80</v>
      </c>
      <c r="BK31" s="25" t="s">
        <v>81</v>
      </c>
      <c r="BL31" s="25" t="s">
        <v>82</v>
      </c>
      <c r="BM31" s="25" t="s">
        <v>83</v>
      </c>
      <c r="BN31" s="25" t="s">
        <v>84</v>
      </c>
      <c r="BO31" s="25" t="s">
        <v>85</v>
      </c>
      <c r="BP31" s="25" t="s">
        <v>86</v>
      </c>
      <c r="BQ31" s="25" t="s">
        <v>87</v>
      </c>
    </row>
    <row r="32" spans="1:70" s="32" customFormat="1" ht="17.25" thickBot="1" x14ac:dyDescent="0.3">
      <c r="A32" s="32" t="s">
        <v>96</v>
      </c>
      <c r="B32" s="46">
        <v>1.33</v>
      </c>
      <c r="C32" s="46">
        <v>3.19</v>
      </c>
      <c r="D32" s="32">
        <v>2.97</v>
      </c>
      <c r="E32" s="36">
        <v>3.75</v>
      </c>
      <c r="F32" s="36">
        <v>1.18</v>
      </c>
      <c r="G32" s="36">
        <v>1.74</v>
      </c>
      <c r="H32" s="36">
        <v>1.59</v>
      </c>
      <c r="I32" s="36">
        <v>1.57</v>
      </c>
      <c r="J32" s="36">
        <v>1.3</v>
      </c>
      <c r="K32" s="36">
        <v>1.47</v>
      </c>
      <c r="L32" s="36">
        <v>0.6</v>
      </c>
      <c r="M32" s="36">
        <v>0.76</v>
      </c>
      <c r="N32" s="36">
        <v>0.3</v>
      </c>
      <c r="O32" s="36">
        <v>0.89</v>
      </c>
      <c r="P32" s="36">
        <v>0.85</v>
      </c>
      <c r="Q32" s="36">
        <v>0.64</v>
      </c>
      <c r="R32" s="36">
        <v>0.41</v>
      </c>
      <c r="S32" s="36">
        <v>0.28999999999999998</v>
      </c>
      <c r="T32" s="36">
        <v>0.15</v>
      </c>
      <c r="U32" s="36">
        <v>0.4</v>
      </c>
      <c r="V32" s="36">
        <v>0.16</v>
      </c>
      <c r="W32" s="36">
        <v>0.12</v>
      </c>
      <c r="X32" s="36">
        <v>0.09</v>
      </c>
      <c r="Y32" s="36">
        <v>0.06</v>
      </c>
      <c r="Z32" s="36">
        <v>0.1</v>
      </c>
      <c r="AA32" s="36">
        <v>7.0000000000000007E-2</v>
      </c>
      <c r="AB32" s="36">
        <v>0.06</v>
      </c>
      <c r="AC32" s="36">
        <v>0.05</v>
      </c>
      <c r="AD32" s="36">
        <v>0.2</v>
      </c>
      <c r="AE32" s="36">
        <v>0.14000000000000001</v>
      </c>
      <c r="AF32" s="36">
        <v>0.16</v>
      </c>
      <c r="AG32" s="36">
        <v>0.12</v>
      </c>
      <c r="AH32" s="36">
        <v>0.11</v>
      </c>
      <c r="AI32" s="36">
        <v>7.0000000000000007E-2</v>
      </c>
      <c r="AJ32" s="36">
        <v>7.0000000000000007E-2</v>
      </c>
      <c r="AK32" s="36">
        <v>0.01</v>
      </c>
      <c r="AL32" s="36">
        <v>0.02</v>
      </c>
      <c r="AM32" s="36">
        <v>0.02</v>
      </c>
      <c r="AN32" s="36">
        <v>0.02</v>
      </c>
      <c r="AO32" s="36">
        <v>-0.01</v>
      </c>
      <c r="AP32" s="36">
        <v>0.09</v>
      </c>
      <c r="AQ32" s="36">
        <v>0.17</v>
      </c>
      <c r="AR32" s="36">
        <v>0.18</v>
      </c>
      <c r="AS32" s="36">
        <v>0.16</v>
      </c>
      <c r="AT32" s="36">
        <v>0.12</v>
      </c>
      <c r="AU32" s="36">
        <v>0.1</v>
      </c>
      <c r="AV32" s="36">
        <v>0.11</v>
      </c>
      <c r="AW32" s="36">
        <v>0.08</v>
      </c>
      <c r="AX32" s="36">
        <v>0.08</v>
      </c>
      <c r="AY32" s="36">
        <v>7.0000000000000007E-2</v>
      </c>
      <c r="AZ32" s="36">
        <v>0.08</v>
      </c>
      <c r="BA32" s="36">
        <v>0.05</v>
      </c>
      <c r="BB32" s="36">
        <v>0.05</v>
      </c>
      <c r="BC32" s="36">
        <v>0.05</v>
      </c>
      <c r="BD32" s="36">
        <v>0.06</v>
      </c>
      <c r="BE32" s="36">
        <v>0.03</v>
      </c>
      <c r="BF32" s="36">
        <v>0.03</v>
      </c>
      <c r="BG32" s="36">
        <v>0.03</v>
      </c>
      <c r="BH32" s="36">
        <v>0.05</v>
      </c>
      <c r="BI32" s="36">
        <v>0.02</v>
      </c>
      <c r="BJ32" s="36">
        <v>0.03</v>
      </c>
      <c r="BK32" s="36">
        <v>0.03</v>
      </c>
      <c r="BL32" s="36">
        <v>0.04</v>
      </c>
      <c r="BM32" s="36">
        <v>0.01</v>
      </c>
      <c r="BN32" s="36">
        <v>0.09</v>
      </c>
      <c r="BO32" s="36">
        <v>0.02</v>
      </c>
      <c r="BP32" s="36">
        <v>0.01</v>
      </c>
      <c r="BQ32" s="36">
        <v>-0.02</v>
      </c>
    </row>
    <row r="33" spans="1:69" s="32" customFormat="1" ht="17.25" thickBot="1" x14ac:dyDescent="0.3">
      <c r="A33" s="32" t="s">
        <v>97</v>
      </c>
      <c r="C33" s="32">
        <v>0.18</v>
      </c>
      <c r="D33" s="32">
        <v>0.08</v>
      </c>
      <c r="E33" s="33">
        <v>0.08</v>
      </c>
      <c r="F33" s="33">
        <v>0.28000000000000003</v>
      </c>
      <c r="G33" s="33">
        <v>0.04</v>
      </c>
      <c r="H33" s="33">
        <v>-1.75</v>
      </c>
      <c r="I33" s="33">
        <v>-0.01</v>
      </c>
      <c r="J33" s="33">
        <v>0.14000000000000001</v>
      </c>
      <c r="K33" s="33">
        <v>0.05</v>
      </c>
      <c r="L33" s="33">
        <v>1.43</v>
      </c>
      <c r="M33" s="33">
        <v>0.25</v>
      </c>
      <c r="N33" s="33">
        <v>0.33</v>
      </c>
      <c r="O33" s="33">
        <v>1.02</v>
      </c>
      <c r="P33" s="33">
        <v>0.13</v>
      </c>
      <c r="Q33" s="33">
        <v>0.08</v>
      </c>
      <c r="R33" s="33">
        <v>0.13</v>
      </c>
      <c r="S33" s="33">
        <v>-0.03</v>
      </c>
      <c r="T33" s="33">
        <v>-0.16</v>
      </c>
      <c r="U33" s="33">
        <v>-0.09</v>
      </c>
      <c r="V33" s="33">
        <v>-0.23</v>
      </c>
      <c r="W33" s="33">
        <v>-0.15</v>
      </c>
      <c r="X33" s="33">
        <v>-0.15</v>
      </c>
      <c r="Y33" s="33">
        <v>-0.12</v>
      </c>
      <c r="Z33" s="33">
        <v>-0.13</v>
      </c>
      <c r="AA33" s="33">
        <v>-0.2</v>
      </c>
      <c r="AB33" s="33">
        <v>-0.21</v>
      </c>
      <c r="AC33" s="33">
        <v>-0.25</v>
      </c>
      <c r="AD33" s="33">
        <v>-0.2</v>
      </c>
      <c r="AE33" s="33">
        <v>-0.28999999999999998</v>
      </c>
      <c r="AF33" s="33">
        <v>-0.24</v>
      </c>
      <c r="AG33" s="33">
        <v>-0.23</v>
      </c>
      <c r="AH33" s="33">
        <v>-2.4</v>
      </c>
      <c r="AI33" s="33">
        <v>-0.48</v>
      </c>
      <c r="AJ33" s="33">
        <v>-0.32</v>
      </c>
      <c r="AK33" s="33">
        <v>-0.21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</row>
    <row r="34" spans="1:69" s="32" customFormat="1" ht="17.25" thickBot="1" x14ac:dyDescent="0.3">
      <c r="A34" s="32" t="s">
        <v>98</v>
      </c>
      <c r="B34" s="46"/>
      <c r="C34" s="46">
        <v>0.17</v>
      </c>
      <c r="D34" s="32">
        <v>-0.1</v>
      </c>
      <c r="E34" s="33">
        <v>-0.19</v>
      </c>
      <c r="F34" s="33">
        <v>-7.0000000000000007E-2</v>
      </c>
      <c r="G34" s="33">
        <v>-0.14000000000000001</v>
      </c>
      <c r="H34" s="33">
        <v>-0.23</v>
      </c>
      <c r="I34" s="33">
        <v>-0.21</v>
      </c>
      <c r="J34" s="33">
        <v>-0.17</v>
      </c>
      <c r="K34" s="33">
        <v>-0.16</v>
      </c>
      <c r="L34" s="33">
        <v>-0.19</v>
      </c>
      <c r="M34" s="33">
        <v>-0.23</v>
      </c>
      <c r="N34" s="33">
        <v>-0.15</v>
      </c>
      <c r="O34" s="33">
        <v>-0.25</v>
      </c>
      <c r="P34" s="33">
        <v>-0.27</v>
      </c>
      <c r="Q34" s="33">
        <v>-0.3</v>
      </c>
      <c r="R34" s="33">
        <v>0.08</v>
      </c>
      <c r="S34" s="33">
        <v>-0.36</v>
      </c>
      <c r="T34" s="33">
        <v>-0.36</v>
      </c>
      <c r="U34" s="33">
        <v>-2.31</v>
      </c>
      <c r="V34" s="33">
        <v>-0.21</v>
      </c>
      <c r="W34" s="33">
        <v>-0.15</v>
      </c>
      <c r="X34" s="33">
        <v>-0.14000000000000001</v>
      </c>
      <c r="Y34" s="33">
        <v>-0.14000000000000001</v>
      </c>
      <c r="Z34" s="33">
        <v>0</v>
      </c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</row>
    <row r="35" spans="1:69" s="32" customFormat="1" ht="17.25" thickBot="1" x14ac:dyDescent="0.3">
      <c r="A35" s="32" t="s">
        <v>113</v>
      </c>
      <c r="B35" s="32">
        <v>2.52</v>
      </c>
      <c r="C35" s="32">
        <v>1.86</v>
      </c>
      <c r="D35" s="32">
        <v>1.02</v>
      </c>
      <c r="E35" s="33">
        <v>0.39</v>
      </c>
      <c r="F35" s="33">
        <v>0.25</v>
      </c>
      <c r="G35" s="33">
        <v>0.27</v>
      </c>
      <c r="H35" s="33">
        <v>0.1</v>
      </c>
      <c r="I35" s="33">
        <v>0.02</v>
      </c>
      <c r="J35" s="33">
        <v>0.14000000000000001</v>
      </c>
      <c r="K35" s="33">
        <v>0.16</v>
      </c>
      <c r="L35" s="33">
        <v>-0.46</v>
      </c>
      <c r="M35" s="33">
        <v>-0.82</v>
      </c>
      <c r="N35" s="33">
        <v>0.19</v>
      </c>
      <c r="O35" s="33">
        <v>0.35</v>
      </c>
      <c r="P35" s="33">
        <v>-0.84</v>
      </c>
      <c r="Q35" s="33">
        <v>-0.84</v>
      </c>
      <c r="R35" s="33">
        <v>-0.81</v>
      </c>
      <c r="S35" s="33">
        <v>-0.74</v>
      </c>
      <c r="T35" s="33">
        <v>-0.41</v>
      </c>
      <c r="U35" s="33">
        <v>-0.41</v>
      </c>
      <c r="V35" s="33">
        <v>-0.12</v>
      </c>
      <c r="W35" s="33">
        <v>0.03</v>
      </c>
      <c r="X35" s="33">
        <v>-0.42</v>
      </c>
      <c r="Y35" s="33">
        <v>-0.43</v>
      </c>
      <c r="Z35" s="33">
        <v>-0.5</v>
      </c>
      <c r="AA35" s="33">
        <v>-0.36</v>
      </c>
      <c r="AB35" s="33">
        <v>-0.28999999999999998</v>
      </c>
      <c r="AC35" s="33">
        <v>-0.24</v>
      </c>
      <c r="AD35" s="33">
        <v>-0.17</v>
      </c>
      <c r="AE35" s="33">
        <v>-0.12</v>
      </c>
      <c r="AF35" s="33">
        <v>-0.1</v>
      </c>
      <c r="AG35" s="33">
        <v>-0.08</v>
      </c>
      <c r="AH35" s="33">
        <v>-0.01</v>
      </c>
      <c r="AI35" s="33">
        <v>-0.06</v>
      </c>
      <c r="AJ35" s="33">
        <v>-0.05</v>
      </c>
      <c r="AK35" s="33">
        <v>0</v>
      </c>
      <c r="AL35" s="33">
        <v>-0.16</v>
      </c>
      <c r="AM35" s="33">
        <v>-0.21</v>
      </c>
      <c r="AN35" s="33">
        <v>-0.2</v>
      </c>
      <c r="AO35" s="33">
        <v>-0.17</v>
      </c>
      <c r="AP35" s="33">
        <v>-0.16</v>
      </c>
      <c r="AQ35" s="33">
        <v>-0.13</v>
      </c>
      <c r="AR35" s="33">
        <v>-0.12</v>
      </c>
      <c r="AS35" s="33">
        <v>-0.1</v>
      </c>
      <c r="AT35" s="33">
        <v>1.28</v>
      </c>
      <c r="AU35" s="33">
        <v>-0.08</v>
      </c>
      <c r="AV35" s="33">
        <v>-1.01</v>
      </c>
      <c r="AW35" s="33">
        <v>-0.81</v>
      </c>
      <c r="AX35" s="33">
        <v>0</v>
      </c>
      <c r="AY35" s="33">
        <v>-0.13</v>
      </c>
      <c r="AZ35" s="33">
        <v>-0.31</v>
      </c>
      <c r="BA35" s="33">
        <v>0</v>
      </c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</row>
    <row r="36" spans="1:69" s="32" customFormat="1" x14ac:dyDescent="0.25">
      <c r="A36" s="32" t="s">
        <v>114</v>
      </c>
      <c r="C36" s="32">
        <v>0.28000000000000003</v>
      </c>
      <c r="D36" s="32">
        <v>0.25</v>
      </c>
      <c r="E36" s="33">
        <v>-0.03</v>
      </c>
      <c r="F36" s="33">
        <v>0.36</v>
      </c>
      <c r="G36" s="33">
        <v>-0.16</v>
      </c>
      <c r="H36" s="33">
        <v>-0.17</v>
      </c>
      <c r="I36" s="33">
        <v>-0.25</v>
      </c>
      <c r="J36" s="33">
        <v>-6.3E-2</v>
      </c>
      <c r="K36" s="33">
        <v>-0.23</v>
      </c>
      <c r="L36" s="33">
        <v>-2.62</v>
      </c>
      <c r="M36" s="33">
        <v>-0.33</v>
      </c>
      <c r="N36" s="33">
        <v>0.37</v>
      </c>
      <c r="O36" s="33">
        <v>-0.15</v>
      </c>
      <c r="P36" s="33">
        <v>-0.3</v>
      </c>
      <c r="Q36" s="33">
        <v>-0.42</v>
      </c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</row>
    <row r="37" spans="1:69" x14ac:dyDescent="0.25">
      <c r="A37" s="1"/>
      <c r="B37" s="1"/>
      <c r="C37" s="1"/>
      <c r="D37" s="2"/>
      <c r="E37" s="2"/>
    </row>
    <row r="38" spans="1:69" s="21" customFormat="1" x14ac:dyDescent="0.25">
      <c r="A38" s="16" t="s">
        <v>65</v>
      </c>
      <c r="B38" s="21">
        <v>2021</v>
      </c>
      <c r="C38" s="21">
        <v>2020</v>
      </c>
      <c r="D38" s="21">
        <v>2019</v>
      </c>
      <c r="E38" s="21">
        <v>2018</v>
      </c>
      <c r="F38" s="21">
        <v>2017</v>
      </c>
      <c r="G38" s="21">
        <v>2016</v>
      </c>
      <c r="H38" s="21">
        <v>2015</v>
      </c>
      <c r="I38" s="21">
        <v>2014</v>
      </c>
      <c r="J38" s="21">
        <v>2013</v>
      </c>
      <c r="K38" s="21">
        <v>2012</v>
      </c>
      <c r="L38" s="21">
        <v>2011</v>
      </c>
      <c r="M38" s="21">
        <v>2010</v>
      </c>
      <c r="N38" s="21">
        <v>2009</v>
      </c>
      <c r="O38" s="21">
        <v>2008</v>
      </c>
      <c r="P38" s="21">
        <v>2007</v>
      </c>
      <c r="Q38" s="21">
        <v>2006</v>
      </c>
      <c r="R38" s="21">
        <v>2005</v>
      </c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</row>
    <row r="39" spans="1:69" s="34" customFormat="1" x14ac:dyDescent="0.25">
      <c r="A39" s="34" t="s">
        <v>96</v>
      </c>
      <c r="B39" s="35">
        <v>11.24</v>
      </c>
      <c r="C39" s="35">
        <v>6.08</v>
      </c>
      <c r="D39" s="35">
        <v>4.13</v>
      </c>
      <c r="E39" s="35">
        <v>2.68</v>
      </c>
      <c r="F39" s="35">
        <v>1.25</v>
      </c>
      <c r="G39" s="35">
        <v>0.43</v>
      </c>
      <c r="H39" s="35">
        <v>0.28000000000000003</v>
      </c>
      <c r="I39" s="35">
        <v>0.62</v>
      </c>
      <c r="J39" s="35">
        <v>0.26</v>
      </c>
      <c r="K39" s="35">
        <v>0.04</v>
      </c>
      <c r="L39" s="35">
        <v>0.59</v>
      </c>
      <c r="M39" s="35">
        <v>0.42</v>
      </c>
      <c r="N39" s="35">
        <v>0.28000000000000003</v>
      </c>
      <c r="O39" s="35">
        <v>0.19</v>
      </c>
      <c r="P39" s="35">
        <v>0.14000000000000001</v>
      </c>
      <c r="Q39" s="35">
        <v>0.1</v>
      </c>
      <c r="R39" s="35">
        <v>0.09</v>
      </c>
    </row>
    <row r="40" spans="1:69" s="35" customFormat="1" x14ac:dyDescent="0.25">
      <c r="A40" s="35" t="s">
        <v>97</v>
      </c>
      <c r="C40" s="35">
        <v>-1.44</v>
      </c>
      <c r="D40" s="35">
        <v>1.87</v>
      </c>
      <c r="E40" s="35">
        <v>1.56</v>
      </c>
      <c r="F40" s="35">
        <v>-0.15</v>
      </c>
      <c r="G40" s="35">
        <v>-0.65</v>
      </c>
      <c r="H40" s="35">
        <v>-0.79</v>
      </c>
      <c r="I40" s="35">
        <v>-0.96</v>
      </c>
      <c r="J40" s="35">
        <v>-3.41</v>
      </c>
      <c r="K40" s="35">
        <v>-0.68</v>
      </c>
      <c r="L40" s="35">
        <v>-1.6</v>
      </c>
      <c r="M40" s="35">
        <v>-0.89</v>
      </c>
    </row>
    <row r="41" spans="1:69" s="35" customFormat="1" x14ac:dyDescent="0.25">
      <c r="A41" s="35" t="s">
        <v>98</v>
      </c>
      <c r="C41" s="35">
        <v>-0.65</v>
      </c>
      <c r="D41" s="35">
        <v>-0.75</v>
      </c>
      <c r="E41" s="35">
        <v>-0.97</v>
      </c>
      <c r="F41" s="35">
        <v>-2.95</v>
      </c>
      <c r="G41" s="35">
        <v>-0.64</v>
      </c>
      <c r="H41" s="35">
        <v>-0.51</v>
      </c>
    </row>
    <row r="42" spans="1:69" s="35" customFormat="1" x14ac:dyDescent="0.25">
      <c r="A42" s="35" t="s">
        <v>113</v>
      </c>
      <c r="C42" s="35">
        <v>0.64</v>
      </c>
      <c r="D42" s="35">
        <v>-0.98</v>
      </c>
      <c r="E42" s="35">
        <v>-1.1399999999999999</v>
      </c>
      <c r="F42" s="35">
        <v>-2.37</v>
      </c>
      <c r="G42" s="35">
        <v>-0.94</v>
      </c>
      <c r="H42" s="35">
        <v>-1.39</v>
      </c>
      <c r="I42" s="35">
        <v>-0.47</v>
      </c>
      <c r="J42" s="35">
        <v>-0.12</v>
      </c>
      <c r="K42" s="35">
        <v>-0.74</v>
      </c>
      <c r="L42" s="35">
        <v>-0.51</v>
      </c>
      <c r="M42" s="35">
        <v>-0.61</v>
      </c>
      <c r="N42" s="35">
        <v>-1.59</v>
      </c>
      <c r="O42" s="35">
        <v>-2.4900000000000002</v>
      </c>
    </row>
    <row r="43" spans="1:69" s="35" customFormat="1" x14ac:dyDescent="0.25">
      <c r="A43" s="35" t="s">
        <v>114</v>
      </c>
      <c r="C43" s="35">
        <v>-2.1999999999999999E-2</v>
      </c>
      <c r="D43" s="35">
        <v>-3.24</v>
      </c>
      <c r="E43" s="35">
        <v>-0.5</v>
      </c>
      <c r="F43" s="35">
        <v>-1.03</v>
      </c>
    </row>
    <row r="44" spans="1:69" x14ac:dyDescent="0.25">
      <c r="A44" s="20"/>
      <c r="B44" s="11"/>
      <c r="C44" s="11"/>
      <c r="D44" s="2"/>
      <c r="E44" s="2"/>
    </row>
    <row r="45" spans="1:69" s="21" customFormat="1" x14ac:dyDescent="0.25">
      <c r="A45" s="21" t="s">
        <v>63</v>
      </c>
      <c r="B45" s="16" t="s">
        <v>167</v>
      </c>
      <c r="C45" s="16" t="s">
        <v>118</v>
      </c>
      <c r="D45" s="16" t="s">
        <v>111</v>
      </c>
      <c r="E45" s="16" t="s">
        <v>9</v>
      </c>
      <c r="F45" s="16" t="s">
        <v>6</v>
      </c>
      <c r="G45" s="16" t="s">
        <v>5</v>
      </c>
      <c r="H45" s="16" t="s">
        <v>18</v>
      </c>
      <c r="I45" s="16" t="s">
        <v>19</v>
      </c>
      <c r="J45" s="16" t="s">
        <v>20</v>
      </c>
      <c r="K45" s="25" t="s">
        <v>21</v>
      </c>
      <c r="L45" s="25" t="s">
        <v>22</v>
      </c>
      <c r="M45" s="25" t="s">
        <v>23</v>
      </c>
      <c r="N45" s="25" t="s">
        <v>24</v>
      </c>
      <c r="O45" s="25" t="s">
        <v>25</v>
      </c>
      <c r="P45" s="25" t="s">
        <v>26</v>
      </c>
      <c r="Q45" s="25" t="s">
        <v>27</v>
      </c>
      <c r="R45" s="25" t="s">
        <v>28</v>
      </c>
      <c r="S45" s="25" t="s">
        <v>29</v>
      </c>
      <c r="T45" s="25" t="s">
        <v>30</v>
      </c>
      <c r="U45" s="25" t="s">
        <v>31</v>
      </c>
      <c r="V45" s="25" t="s">
        <v>32</v>
      </c>
      <c r="W45" s="25" t="s">
        <v>33</v>
      </c>
      <c r="X45" s="25" t="s">
        <v>34</v>
      </c>
      <c r="Y45" s="25" t="s">
        <v>35</v>
      </c>
      <c r="Z45" s="25" t="s">
        <v>36</v>
      </c>
      <c r="AA45" s="25" t="s">
        <v>37</v>
      </c>
      <c r="AB45" s="25" t="s">
        <v>38</v>
      </c>
      <c r="AC45" s="25" t="s">
        <v>39</v>
      </c>
      <c r="AD45" s="25" t="s">
        <v>40</v>
      </c>
      <c r="AE45" s="25" t="s">
        <v>41</v>
      </c>
      <c r="AF45" s="25" t="s">
        <v>42</v>
      </c>
      <c r="AG45" s="25" t="s">
        <v>43</v>
      </c>
      <c r="AH45" s="25" t="s">
        <v>44</v>
      </c>
      <c r="AI45" s="25" t="s">
        <v>45</v>
      </c>
      <c r="AJ45" s="25" t="s">
        <v>46</v>
      </c>
      <c r="AK45" s="25" t="s">
        <v>47</v>
      </c>
      <c r="AL45" s="25" t="s">
        <v>48</v>
      </c>
      <c r="AM45" s="25" t="s">
        <v>49</v>
      </c>
      <c r="AN45" s="25" t="s">
        <v>50</v>
      </c>
      <c r="AO45" s="25" t="s">
        <v>51</v>
      </c>
      <c r="AP45" s="25" t="s">
        <v>52</v>
      </c>
      <c r="AQ45" s="25" t="s">
        <v>53</v>
      </c>
      <c r="AR45" s="25" t="s">
        <v>54</v>
      </c>
      <c r="AS45" s="25" t="s">
        <v>55</v>
      </c>
      <c r="AT45" s="25" t="s">
        <v>56</v>
      </c>
      <c r="AU45" s="25" t="s">
        <v>57</v>
      </c>
      <c r="AV45" s="25" t="s">
        <v>58</v>
      </c>
      <c r="AW45" s="25" t="s">
        <v>59</v>
      </c>
      <c r="AX45" s="25" t="s">
        <v>68</v>
      </c>
      <c r="AY45" s="25" t="s">
        <v>69</v>
      </c>
      <c r="AZ45" s="25" t="s">
        <v>70</v>
      </c>
      <c r="BA45" s="25" t="s">
        <v>71</v>
      </c>
      <c r="BB45" s="25" t="s">
        <v>72</v>
      </c>
      <c r="BC45" s="25" t="s">
        <v>73</v>
      </c>
      <c r="BD45" s="25" t="s">
        <v>74</v>
      </c>
      <c r="BE45" s="25" t="s">
        <v>75</v>
      </c>
      <c r="BF45" s="25" t="s">
        <v>76</v>
      </c>
      <c r="BG45" s="25" t="s">
        <v>77</v>
      </c>
      <c r="BH45" s="25" t="s">
        <v>78</v>
      </c>
      <c r="BI45" s="25" t="s">
        <v>79</v>
      </c>
      <c r="BJ45" s="25" t="s">
        <v>80</v>
      </c>
      <c r="BK45" s="25" t="s">
        <v>81</v>
      </c>
      <c r="BL45" s="25" t="s">
        <v>82</v>
      </c>
      <c r="BM45" s="25" t="s">
        <v>83</v>
      </c>
      <c r="BN45" s="25" t="s">
        <v>84</v>
      </c>
      <c r="BO45" s="25" t="s">
        <v>85</v>
      </c>
      <c r="BP45" s="25" t="s">
        <v>86</v>
      </c>
      <c r="BQ45" s="25" t="s">
        <v>87</v>
      </c>
    </row>
    <row r="46" spans="1:69" s="12" customFormat="1" x14ac:dyDescent="0.25">
      <c r="A46" s="12" t="s">
        <v>96</v>
      </c>
      <c r="B46" s="34">
        <v>6.07</v>
      </c>
      <c r="C46" s="34">
        <v>14.49</v>
      </c>
      <c r="D46" s="34">
        <v>13.53</v>
      </c>
      <c r="E46" s="34">
        <v>17.07</v>
      </c>
      <c r="F46" s="34">
        <v>5.42</v>
      </c>
      <c r="G46" s="34">
        <v>7.9</v>
      </c>
      <c r="H46" s="34">
        <v>7.2</v>
      </c>
      <c r="I46" s="34">
        <v>7.09</v>
      </c>
      <c r="J46" s="34">
        <v>5.87</v>
      </c>
      <c r="K46" s="34">
        <v>6.65</v>
      </c>
      <c r="L46" s="34">
        <v>2.71</v>
      </c>
      <c r="M46" s="34">
        <v>3.44</v>
      </c>
      <c r="N46" s="34">
        <v>1.34</v>
      </c>
      <c r="O46" s="34">
        <v>4.03</v>
      </c>
      <c r="P46" s="34">
        <v>3.84</v>
      </c>
      <c r="Q46" s="34">
        <v>2.9</v>
      </c>
      <c r="R46" s="34">
        <v>1.86</v>
      </c>
      <c r="S46" s="34">
        <v>1.3</v>
      </c>
      <c r="T46" s="34">
        <v>0.66</v>
      </c>
      <c r="U46" s="34">
        <v>1.78</v>
      </c>
      <c r="V46" s="34">
        <v>0.67</v>
      </c>
      <c r="W46" s="34">
        <v>0.52</v>
      </c>
      <c r="X46" s="34">
        <v>0.41</v>
      </c>
      <c r="Y46" s="34">
        <v>0.28000000000000003</v>
      </c>
      <c r="Z46" s="34">
        <v>0.43</v>
      </c>
      <c r="AA46" s="34">
        <v>0.28999999999999998</v>
      </c>
      <c r="AB46" s="34">
        <v>0.26</v>
      </c>
      <c r="AC46" s="34">
        <v>0.24</v>
      </c>
      <c r="AD46" s="34">
        <v>0.83</v>
      </c>
      <c r="AE46" s="34">
        <v>0.59</v>
      </c>
      <c r="AF46" s="34">
        <v>0.71</v>
      </c>
      <c r="AG46" s="34">
        <v>0.53</v>
      </c>
      <c r="AH46" s="34">
        <v>0.48</v>
      </c>
      <c r="AI46" s="34">
        <v>0.32</v>
      </c>
      <c r="AJ46" s="34">
        <v>0.28999999999999998</v>
      </c>
      <c r="AK46" s="34">
        <v>0.03</v>
      </c>
      <c r="AL46" s="34">
        <v>0.08</v>
      </c>
      <c r="AM46" s="34">
        <v>0.08</v>
      </c>
      <c r="AN46" s="34">
        <v>0.06</v>
      </c>
      <c r="AO46" s="34">
        <v>-0.05</v>
      </c>
      <c r="AP46" s="34">
        <v>0.35</v>
      </c>
      <c r="AQ46" s="34">
        <v>0.62</v>
      </c>
      <c r="AR46" s="34">
        <v>0.68</v>
      </c>
      <c r="AS46" s="34">
        <v>0.6</v>
      </c>
      <c r="AT46" s="34">
        <v>0.47</v>
      </c>
      <c r="AU46" s="34">
        <v>0.38</v>
      </c>
      <c r="AV46" s="34">
        <v>0.44</v>
      </c>
      <c r="AW46" s="34">
        <v>0.32</v>
      </c>
      <c r="AX46" s="34">
        <v>0.31</v>
      </c>
      <c r="AY46" s="34">
        <v>0.3</v>
      </c>
      <c r="AZ46" s="34">
        <v>0.32</v>
      </c>
      <c r="BA46" s="34">
        <v>0.22</v>
      </c>
      <c r="BB46" s="34">
        <v>0.23</v>
      </c>
      <c r="BC46" s="34">
        <v>0.2</v>
      </c>
      <c r="BD46" s="34">
        <v>0.27</v>
      </c>
      <c r="BE46" s="34">
        <v>0.13</v>
      </c>
      <c r="BF46" s="34">
        <v>0.16</v>
      </c>
      <c r="BG46" s="34">
        <v>0.16</v>
      </c>
      <c r="BH46" s="34">
        <v>0.25</v>
      </c>
      <c r="BI46" s="34">
        <v>0.1</v>
      </c>
      <c r="BJ46" s="34">
        <v>0.15</v>
      </c>
      <c r="BK46" s="34">
        <v>0.13</v>
      </c>
      <c r="BL46" s="34">
        <v>0.17</v>
      </c>
      <c r="BM46" s="34">
        <v>0.04</v>
      </c>
      <c r="BN46" s="34">
        <v>0.38</v>
      </c>
      <c r="BO46" s="34">
        <v>7.0000000000000007E-2</v>
      </c>
      <c r="BP46" s="34">
        <v>0.06</v>
      </c>
      <c r="BQ46" s="34">
        <v>-0.09</v>
      </c>
    </row>
    <row r="47" spans="1:69" s="12" customFormat="1" x14ac:dyDescent="0.25">
      <c r="A47" s="12" t="s">
        <v>97</v>
      </c>
      <c r="B47" s="34"/>
      <c r="C47" s="34">
        <v>-5.37</v>
      </c>
      <c r="D47" s="34">
        <v>0.66</v>
      </c>
      <c r="E47" s="34">
        <v>0.68</v>
      </c>
      <c r="F47" s="34">
        <v>2.2200000000000002</v>
      </c>
      <c r="G47" s="34">
        <v>0.28999999999999998</v>
      </c>
      <c r="H47" s="34">
        <v>-13.78</v>
      </c>
      <c r="I47" s="34">
        <v>-0.08</v>
      </c>
      <c r="J47" s="34">
        <v>1.19</v>
      </c>
      <c r="K47" s="34">
        <v>0.37</v>
      </c>
      <c r="L47" s="34">
        <v>11.2</v>
      </c>
      <c r="M47" s="34">
        <v>1.91</v>
      </c>
      <c r="N47" s="34">
        <v>2.5499999999999998</v>
      </c>
      <c r="O47" s="34">
        <v>7.89</v>
      </c>
      <c r="P47" s="34">
        <v>1</v>
      </c>
      <c r="Q47" s="34">
        <v>0.61</v>
      </c>
      <c r="R47" s="34">
        <v>0.91</v>
      </c>
      <c r="S47" s="34">
        <v>-0.21</v>
      </c>
      <c r="T47" s="34">
        <v>-1.1599999999999999</v>
      </c>
      <c r="U47" s="34">
        <v>-0.62</v>
      </c>
      <c r="V47" s="34">
        <v>-1.67</v>
      </c>
      <c r="W47" s="34">
        <v>-1.03</v>
      </c>
      <c r="X47" s="34">
        <v>-1.07</v>
      </c>
      <c r="Y47" s="34">
        <v>-0.8</v>
      </c>
      <c r="Z47" s="34">
        <v>-0.9</v>
      </c>
      <c r="AA47" s="34">
        <v>-1.32</v>
      </c>
      <c r="AB47" s="34">
        <v>-1.37</v>
      </c>
      <c r="AC47" s="34">
        <v>-1.62</v>
      </c>
      <c r="AD47" s="34">
        <v>-1.25</v>
      </c>
      <c r="AE47" s="34">
        <v>-1.75</v>
      </c>
      <c r="AF47" s="34">
        <v>-1.45</v>
      </c>
      <c r="AG47" s="34">
        <v>-1.32</v>
      </c>
      <c r="AH47" s="34">
        <v>-5.1100000000000003</v>
      </c>
      <c r="AI47" s="34">
        <v>-0.65</v>
      </c>
      <c r="AJ47" s="34">
        <v>-0.42</v>
      </c>
      <c r="AK47" s="34">
        <v>-0.27</v>
      </c>
      <c r="AL47" s="34">
        <v>0</v>
      </c>
      <c r="AM47" s="34">
        <v>-0.22</v>
      </c>
      <c r="AN47" s="34">
        <v>-0.28000000000000003</v>
      </c>
      <c r="AO47" s="34">
        <v>0</v>
      </c>
      <c r="AP47" s="34">
        <v>0</v>
      </c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</row>
    <row r="48" spans="1:69" s="12" customFormat="1" x14ac:dyDescent="0.25">
      <c r="A48" s="12" t="s">
        <v>98</v>
      </c>
      <c r="B48" s="34"/>
      <c r="C48" s="34">
        <v>-0.72</v>
      </c>
      <c r="D48" s="34">
        <v>-1.52</v>
      </c>
      <c r="E48" s="34">
        <v>-2.87</v>
      </c>
      <c r="F48" s="34">
        <v>-1.1299999999999999</v>
      </c>
      <c r="G48" s="34">
        <v>-2</v>
      </c>
      <c r="H48" s="34">
        <v>-3.26</v>
      </c>
      <c r="I48" s="34">
        <v>-3.06</v>
      </c>
      <c r="J48" s="34">
        <v>-2.41</v>
      </c>
      <c r="K48" s="34">
        <v>-2.27</v>
      </c>
      <c r="L48" s="34">
        <v>-2.5499999999999998</v>
      </c>
      <c r="M48" s="34">
        <v>-3.1</v>
      </c>
      <c r="N48" s="34">
        <v>-1.92</v>
      </c>
      <c r="O48" s="34">
        <v>-3.25</v>
      </c>
      <c r="P48" s="34">
        <v>-3.53</v>
      </c>
      <c r="Q48" s="34">
        <v>-3.86</v>
      </c>
      <c r="R48" s="34">
        <v>-3.5</v>
      </c>
      <c r="S48" s="34">
        <v>-4.43</v>
      </c>
      <c r="T48" s="34">
        <v>-4.43</v>
      </c>
      <c r="U48" s="34">
        <v>-22.09</v>
      </c>
      <c r="V48" s="34">
        <v>-1.7</v>
      </c>
      <c r="W48" s="34">
        <v>-1.24</v>
      </c>
      <c r="X48" s="34">
        <v>-1.1599999999999999</v>
      </c>
      <c r="Y48" s="34">
        <v>-1.05</v>
      </c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</row>
    <row r="49" spans="1:69" s="12" customFormat="1" x14ac:dyDescent="0.25">
      <c r="A49" s="12" t="s">
        <v>113</v>
      </c>
      <c r="B49" s="34">
        <v>23.2</v>
      </c>
      <c r="C49" s="34">
        <v>16.2</v>
      </c>
      <c r="D49" s="34">
        <v>11.4</v>
      </c>
      <c r="E49" s="34">
        <v>4.38</v>
      </c>
      <c r="F49" s="34">
        <v>2.7</v>
      </c>
      <c r="G49" s="34">
        <v>3</v>
      </c>
      <c r="H49" s="34">
        <v>1.04</v>
      </c>
      <c r="I49" s="34">
        <v>0.16</v>
      </c>
      <c r="J49" s="34">
        <v>1.05</v>
      </c>
      <c r="K49" s="34">
        <v>1.43</v>
      </c>
      <c r="L49" s="34">
        <v>-4.08</v>
      </c>
      <c r="M49" s="34">
        <v>-7.1</v>
      </c>
      <c r="N49" s="34">
        <v>1.4</v>
      </c>
      <c r="O49" s="34">
        <v>3.11</v>
      </c>
      <c r="P49" s="34">
        <v>-7.18</v>
      </c>
      <c r="Q49" s="34">
        <v>-7.1</v>
      </c>
      <c r="R49" s="34">
        <v>-6.76</v>
      </c>
      <c r="S49" s="34">
        <v>-6.19</v>
      </c>
      <c r="T49" s="34">
        <v>-3.36</v>
      </c>
      <c r="U49" s="34">
        <v>-3.3</v>
      </c>
      <c r="V49" s="34">
        <v>-1.21</v>
      </c>
      <c r="W49" s="34">
        <v>0.22</v>
      </c>
      <c r="X49" s="34">
        <v>-2.93</v>
      </c>
      <c r="Y49" s="34">
        <v>-2.82</v>
      </c>
      <c r="Z49" s="34">
        <v>-3.2</v>
      </c>
      <c r="AA49" s="34">
        <v>-2.2999999999999998</v>
      </c>
      <c r="AB49" s="34">
        <v>-1.84</v>
      </c>
      <c r="AC49" s="34">
        <v>-1.54</v>
      </c>
      <c r="AD49" s="34">
        <v>-1.08</v>
      </c>
      <c r="AE49" s="34">
        <v>-0.75</v>
      </c>
      <c r="AF49" s="34">
        <v>-0.62</v>
      </c>
      <c r="AG49" s="34">
        <v>-0.5</v>
      </c>
      <c r="AH49" s="34">
        <v>-0.16</v>
      </c>
      <c r="AI49" s="34">
        <v>-0.38</v>
      </c>
      <c r="AJ49" s="34">
        <v>-0.31</v>
      </c>
      <c r="AK49" s="34">
        <v>0.11</v>
      </c>
      <c r="AL49" s="34">
        <v>-0.9</v>
      </c>
      <c r="AM49" s="34">
        <v>-1.1100000000000001</v>
      </c>
      <c r="AN49" s="34">
        <v>-1.06</v>
      </c>
      <c r="AO49" s="34">
        <v>-0.9</v>
      </c>
      <c r="AP49" s="34">
        <v>-0.81</v>
      </c>
      <c r="AQ49" s="34">
        <v>-0.65</v>
      </c>
      <c r="AR49" s="34">
        <v>-0.59</v>
      </c>
      <c r="AS49" s="34">
        <v>-0.49</v>
      </c>
      <c r="AT49" s="34">
        <v>-0.51</v>
      </c>
      <c r="AU49" s="34">
        <v>-0.35</v>
      </c>
      <c r="AV49" s="34">
        <v>-0.39</v>
      </c>
      <c r="AW49" s="34">
        <v>-0.3</v>
      </c>
      <c r="AX49" s="34">
        <v>0</v>
      </c>
      <c r="AY49" s="34">
        <v>-0.05</v>
      </c>
      <c r="AZ49" s="34">
        <v>-0.11</v>
      </c>
      <c r="BA49" s="34">
        <v>0</v>
      </c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</row>
    <row r="50" spans="1:69" s="12" customFormat="1" x14ac:dyDescent="0.25">
      <c r="A50" s="12" t="s">
        <v>114</v>
      </c>
      <c r="B50" s="34"/>
      <c r="C50" s="34">
        <v>0.94</v>
      </c>
      <c r="D50" s="34">
        <v>0.69399999999999995</v>
      </c>
      <c r="E50" s="34">
        <v>-2.1999999999999999E-2</v>
      </c>
      <c r="F50" s="34">
        <v>2.08</v>
      </c>
      <c r="G50" s="34">
        <v>-0.94</v>
      </c>
      <c r="H50" s="34">
        <v>-1.01</v>
      </c>
      <c r="I50" s="34">
        <v>-1.41</v>
      </c>
      <c r="J50" s="34">
        <v>-3.5999999999999997E-2</v>
      </c>
      <c r="K50" s="34">
        <v>-1.25</v>
      </c>
      <c r="L50" s="34">
        <v>-11.6</v>
      </c>
      <c r="M50" s="34">
        <v>-4.1000000000000002E-2</v>
      </c>
      <c r="N50" s="34">
        <v>-4.7E-2</v>
      </c>
      <c r="O50" s="34">
        <v>-1.9E-2</v>
      </c>
      <c r="P50" s="34">
        <v>-3.7999999999999999E-2</v>
      </c>
      <c r="Q50" s="34">
        <v>-5.2999999999999999E-2</v>
      </c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</row>
    <row r="51" spans="1:69" x14ac:dyDescent="0.25">
      <c r="A51" s="2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</row>
    <row r="52" spans="1:69" x14ac:dyDescent="0.25">
      <c r="A52" s="30" t="s">
        <v>91</v>
      </c>
      <c r="B52" s="16" t="s">
        <v>167</v>
      </c>
      <c r="C52" s="26" t="s">
        <v>118</v>
      </c>
      <c r="D52" s="26" t="s">
        <v>111</v>
      </c>
      <c r="E52" s="16" t="s">
        <v>9</v>
      </c>
      <c r="F52" s="16" t="s">
        <v>6</v>
      </c>
      <c r="G52" s="16" t="s">
        <v>5</v>
      </c>
      <c r="H52" s="16" t="s">
        <v>18</v>
      </c>
      <c r="I52" s="16" t="s">
        <v>19</v>
      </c>
      <c r="J52" s="16" t="s">
        <v>20</v>
      </c>
      <c r="K52" s="25" t="s">
        <v>21</v>
      </c>
      <c r="L52" s="25" t="s">
        <v>22</v>
      </c>
      <c r="M52" s="25" t="s">
        <v>23</v>
      </c>
      <c r="N52" s="25" t="s">
        <v>24</v>
      </c>
      <c r="O52" s="25" t="s">
        <v>25</v>
      </c>
      <c r="P52" s="25" t="s">
        <v>26</v>
      </c>
      <c r="Q52" s="25" t="s">
        <v>27</v>
      </c>
      <c r="R52" s="25" t="s">
        <v>28</v>
      </c>
      <c r="S52" s="25" t="s">
        <v>29</v>
      </c>
      <c r="T52" s="25" t="s">
        <v>30</v>
      </c>
      <c r="U52" s="25" t="s">
        <v>31</v>
      </c>
      <c r="V52" s="25" t="s">
        <v>32</v>
      </c>
      <c r="W52" s="25" t="s">
        <v>33</v>
      </c>
      <c r="X52" s="25" t="s">
        <v>34</v>
      </c>
      <c r="Y52" s="25" t="s">
        <v>35</v>
      </c>
      <c r="Z52" s="25" t="s">
        <v>36</v>
      </c>
      <c r="AA52" s="25" t="s">
        <v>37</v>
      </c>
      <c r="AB52" s="25" t="s">
        <v>38</v>
      </c>
      <c r="AC52" s="25" t="s">
        <v>39</v>
      </c>
      <c r="AD52" s="25" t="s">
        <v>40</v>
      </c>
      <c r="AE52" s="25" t="s">
        <v>41</v>
      </c>
      <c r="AF52" s="25" t="s">
        <v>42</v>
      </c>
      <c r="AG52" s="25" t="s">
        <v>43</v>
      </c>
      <c r="AH52" s="25" t="s">
        <v>44</v>
      </c>
      <c r="AI52" s="25" t="s">
        <v>45</v>
      </c>
      <c r="AJ52" s="25" t="s">
        <v>46</v>
      </c>
      <c r="AK52" s="25" t="s">
        <v>47</v>
      </c>
      <c r="AL52" s="25" t="s">
        <v>48</v>
      </c>
      <c r="AM52" s="25" t="s">
        <v>49</v>
      </c>
      <c r="AN52" s="25" t="s">
        <v>50</v>
      </c>
      <c r="AO52" s="25" t="s">
        <v>51</v>
      </c>
      <c r="AP52" s="25" t="s">
        <v>52</v>
      </c>
      <c r="AQ52" s="25" t="s">
        <v>53</v>
      </c>
      <c r="AR52" s="25" t="s">
        <v>54</v>
      </c>
      <c r="AS52" s="25" t="s">
        <v>55</v>
      </c>
      <c r="AT52" s="25" t="s">
        <v>56</v>
      </c>
      <c r="AU52" s="25" t="s">
        <v>57</v>
      </c>
      <c r="AV52" s="25" t="s">
        <v>58</v>
      </c>
      <c r="AW52" s="25" t="s">
        <v>59</v>
      </c>
      <c r="AX52" s="25" t="s">
        <v>68</v>
      </c>
      <c r="AY52" s="25" t="s">
        <v>69</v>
      </c>
      <c r="AZ52" s="25" t="s">
        <v>70</v>
      </c>
      <c r="BA52" s="25" t="s">
        <v>71</v>
      </c>
      <c r="BB52" s="25" t="s">
        <v>72</v>
      </c>
      <c r="BC52" s="25" t="s">
        <v>73</v>
      </c>
      <c r="BD52" s="25" t="s">
        <v>74</v>
      </c>
      <c r="BE52" s="25" t="s">
        <v>75</v>
      </c>
      <c r="BF52" s="25" t="s">
        <v>76</v>
      </c>
      <c r="BG52" s="25" t="s">
        <v>77</v>
      </c>
      <c r="BH52" s="25" t="s">
        <v>78</v>
      </c>
      <c r="BI52" s="25" t="s">
        <v>79</v>
      </c>
      <c r="BJ52" s="25" t="s">
        <v>80</v>
      </c>
      <c r="BK52" s="25" t="s">
        <v>81</v>
      </c>
      <c r="BL52" s="25" t="s">
        <v>82</v>
      </c>
      <c r="BM52" s="25" t="s">
        <v>83</v>
      </c>
      <c r="BN52" s="25" t="s">
        <v>84</v>
      </c>
      <c r="BO52" s="25" t="s">
        <v>85</v>
      </c>
      <c r="BP52" s="25" t="s">
        <v>86</v>
      </c>
      <c r="BQ52" s="25" t="s">
        <v>87</v>
      </c>
    </row>
    <row r="53" spans="1:69" x14ac:dyDescent="0.25">
      <c r="A53" t="s">
        <v>96</v>
      </c>
      <c r="B53" s="7">
        <f t="shared" ref="B53:N55" si="10">B46/F46-1</f>
        <v>0.11992619926199266</v>
      </c>
      <c r="C53" s="7">
        <f t="shared" si="10"/>
        <v>0.83417721518987342</v>
      </c>
      <c r="D53" s="7">
        <f t="shared" si="10"/>
        <v>0.87916666666666643</v>
      </c>
      <c r="E53" s="7">
        <f t="shared" si="10"/>
        <v>1.4076163610719323</v>
      </c>
      <c r="F53" s="7">
        <f t="shared" si="10"/>
        <v>-7.666098807495747E-2</v>
      </c>
      <c r="G53" s="7">
        <f t="shared" si="10"/>
        <v>0.18796992481203012</v>
      </c>
      <c r="H53" s="7">
        <f t="shared" si="10"/>
        <v>1.6568265682656826</v>
      </c>
      <c r="I53" s="7">
        <f t="shared" si="10"/>
        <v>1.0610465116279069</v>
      </c>
      <c r="J53" s="7">
        <f t="shared" si="10"/>
        <v>3.3805970149253728</v>
      </c>
      <c r="K53" s="7">
        <f t="shared" si="10"/>
        <v>0.65012406947890811</v>
      </c>
      <c r="L53" s="7">
        <f t="shared" si="10"/>
        <v>-0.29427083333333337</v>
      </c>
      <c r="M53" s="7">
        <f t="shared" si="10"/>
        <v>0.18620689655172407</v>
      </c>
      <c r="N53" s="7">
        <f t="shared" si="10"/>
        <v>-0.27956989247311825</v>
      </c>
      <c r="O53" s="7">
        <f t="shared" ref="O53:V55" si="11">O46/S46-1</f>
        <v>2.1</v>
      </c>
      <c r="P53" s="7">
        <f t="shared" si="11"/>
        <v>4.8181818181818175</v>
      </c>
      <c r="Q53" s="7">
        <f t="shared" si="11"/>
        <v>0.6292134831460674</v>
      </c>
      <c r="R53" s="7">
        <f t="shared" si="11"/>
        <v>1.7761194029850746</v>
      </c>
      <c r="S53" s="7">
        <f t="shared" si="11"/>
        <v>1.5</v>
      </c>
      <c r="T53" s="7">
        <f t="shared" si="11"/>
        <v>0.60975609756097571</v>
      </c>
      <c r="U53" s="7">
        <f t="shared" si="11"/>
        <v>5.3571428571428568</v>
      </c>
      <c r="V53" s="7">
        <f t="shared" si="11"/>
        <v>0.55813953488372103</v>
      </c>
      <c r="W53" s="7"/>
      <c r="X53" s="7"/>
      <c r="Y53" s="7"/>
      <c r="Z53" s="7"/>
      <c r="AA53" s="7"/>
      <c r="AB53" s="7"/>
      <c r="AC53" s="7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</row>
    <row r="54" spans="1:69" x14ac:dyDescent="0.25">
      <c r="A54" t="s">
        <v>97</v>
      </c>
      <c r="B54" s="7">
        <f t="shared" si="10"/>
        <v>-1</v>
      </c>
      <c r="C54" s="7">
        <f t="shared" si="10"/>
        <v>-19.517241379310345</v>
      </c>
      <c r="D54" s="7">
        <f t="shared" si="10"/>
        <v>-1.0478955007256894</v>
      </c>
      <c r="E54" s="7">
        <f t="shared" si="10"/>
        <v>-9.5</v>
      </c>
      <c r="F54" s="7">
        <f t="shared" si="10"/>
        <v>0.86554621848739521</v>
      </c>
      <c r="G54" s="7">
        <f t="shared" si="10"/>
        <v>-0.21621621621621623</v>
      </c>
      <c r="H54" s="7">
        <f t="shared" si="10"/>
        <v>-2.2303571428571427</v>
      </c>
      <c r="I54" s="7">
        <f t="shared" si="10"/>
        <v>-1.0418848167539267</v>
      </c>
      <c r="J54" s="7">
        <f t="shared" si="10"/>
        <v>-0.53333333333333333</v>
      </c>
      <c r="K54" s="7">
        <f t="shared" si="10"/>
        <v>-0.95310519645120406</v>
      </c>
      <c r="L54" s="7">
        <f t="shared" si="10"/>
        <v>10.199999999999999</v>
      </c>
      <c r="M54" s="7">
        <f t="shared" si="10"/>
        <v>2.1311475409836067</v>
      </c>
      <c r="N54" s="7">
        <f t="shared" si="10"/>
        <v>1.802197802197802</v>
      </c>
      <c r="O54" s="7">
        <f t="shared" si="11"/>
        <v>-38.571428571428569</v>
      </c>
      <c r="P54" s="7">
        <f t="shared" si="11"/>
        <v>-1.8620689655172415</v>
      </c>
      <c r="Q54" s="7">
        <f t="shared" si="11"/>
        <v>-1.9838709677419355</v>
      </c>
      <c r="R54" s="7">
        <f t="shared" si="11"/>
        <v>-1.5449101796407185</v>
      </c>
      <c r="S54" s="7">
        <f t="shared" si="11"/>
        <v>-0.79611650485436891</v>
      </c>
      <c r="T54" s="7">
        <f t="shared" si="11"/>
        <v>8.4112149532710179E-2</v>
      </c>
      <c r="U54" s="7">
        <f t="shared" si="11"/>
        <v>-0.22500000000000009</v>
      </c>
      <c r="V54" s="7">
        <f t="shared" si="11"/>
        <v>0.8555555555555554</v>
      </c>
      <c r="W54" s="7"/>
      <c r="X54" s="7"/>
      <c r="Y54" s="7"/>
      <c r="Z54" s="7"/>
      <c r="AA54" s="7"/>
      <c r="AB54" s="7"/>
      <c r="AC54" s="7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</row>
    <row r="55" spans="1:69" x14ac:dyDescent="0.25">
      <c r="A55" t="s">
        <v>98</v>
      </c>
      <c r="B55" s="7">
        <f t="shared" si="10"/>
        <v>-1</v>
      </c>
      <c r="C55" s="7">
        <f t="shared" si="10"/>
        <v>-0.64</v>
      </c>
      <c r="D55" s="7">
        <f t="shared" si="10"/>
        <v>-0.53374233128834359</v>
      </c>
      <c r="E55" s="7">
        <f t="shared" si="10"/>
        <v>-6.2091503267973858E-2</v>
      </c>
      <c r="F55" s="7">
        <f t="shared" si="10"/>
        <v>-0.53112033195020758</v>
      </c>
      <c r="G55" s="7">
        <f t="shared" si="10"/>
        <v>-0.11894273127753308</v>
      </c>
      <c r="H55" s="7">
        <f t="shared" si="10"/>
        <v>0.27843137254901951</v>
      </c>
      <c r="I55" s="7">
        <f t="shared" si="10"/>
        <v>-1.2903225806451646E-2</v>
      </c>
      <c r="J55" s="7">
        <f t="shared" si="10"/>
        <v>0.25520833333333348</v>
      </c>
      <c r="K55" s="7">
        <f t="shared" si="10"/>
        <v>-0.30153846153846153</v>
      </c>
      <c r="L55" s="7">
        <f t="shared" si="10"/>
        <v>-0.27762039660056659</v>
      </c>
      <c r="M55" s="7">
        <f t="shared" si="10"/>
        <v>-0.19689119170984448</v>
      </c>
      <c r="N55" s="7">
        <f t="shared" si="10"/>
        <v>-0.4514285714285714</v>
      </c>
      <c r="O55" s="7">
        <f t="shared" si="11"/>
        <v>-0.26636568848758457</v>
      </c>
      <c r="P55" s="7">
        <f t="shared" si="11"/>
        <v>-0.20316027088036115</v>
      </c>
      <c r="Q55" s="7">
        <f t="shared" si="11"/>
        <v>-0.82526029877772755</v>
      </c>
      <c r="R55" s="7">
        <f t="shared" si="11"/>
        <v>1.0588235294117649</v>
      </c>
      <c r="S55" s="7">
        <f t="shared" si="11"/>
        <v>2.57258064516129</v>
      </c>
      <c r="T55" s="7">
        <f t="shared" si="11"/>
        <v>2.8189655172413794</v>
      </c>
      <c r="U55" s="7">
        <f t="shared" si="11"/>
        <v>20.038095238095238</v>
      </c>
      <c r="V55" s="7" t="e">
        <f t="shared" si="11"/>
        <v>#DIV/0!</v>
      </c>
      <c r="W55" s="7"/>
      <c r="X55" s="7"/>
      <c r="Y55" s="7"/>
      <c r="Z55" s="7"/>
      <c r="AA55" s="7"/>
      <c r="AB55" s="7"/>
      <c r="AC55" s="7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</row>
    <row r="56" spans="1:69" x14ac:dyDescent="0.25">
      <c r="A56" s="12" t="s">
        <v>113</v>
      </c>
      <c r="B56" s="7">
        <f t="shared" ref="B56:V57" si="12">B49/F49-1</f>
        <v>7.5925925925925917</v>
      </c>
      <c r="C56" s="7">
        <f t="shared" si="12"/>
        <v>4.3999999999999995</v>
      </c>
      <c r="D56" s="7">
        <f t="shared" si="12"/>
        <v>9.9615384615384617</v>
      </c>
      <c r="E56" s="7">
        <f t="shared" si="12"/>
        <v>26.375</v>
      </c>
      <c r="F56" s="7">
        <f t="shared" si="12"/>
        <v>1.5714285714285716</v>
      </c>
      <c r="G56" s="7">
        <f t="shared" si="12"/>
        <v>1.0979020979020979</v>
      </c>
      <c r="H56" s="7">
        <f t="shared" si="12"/>
        <v>-1.2549019607843137</v>
      </c>
      <c r="I56" s="7">
        <f t="shared" si="12"/>
        <v>-1.0225352112676056</v>
      </c>
      <c r="J56" s="7">
        <f t="shared" si="12"/>
        <v>-0.24999999999999989</v>
      </c>
      <c r="K56" s="7">
        <f t="shared" si="12"/>
        <v>-0.54019292604501601</v>
      </c>
      <c r="L56" s="7">
        <f t="shared" si="12"/>
        <v>-0.43175487465181051</v>
      </c>
      <c r="M56" s="7">
        <f t="shared" si="12"/>
        <v>0</v>
      </c>
      <c r="N56" s="7">
        <f t="shared" si="12"/>
        <v>-1.2071005917159763</v>
      </c>
      <c r="O56" s="7">
        <f t="shared" si="12"/>
        <v>-1.5024232633279482</v>
      </c>
      <c r="P56" s="7">
        <f t="shared" si="12"/>
        <v>1.1369047619047619</v>
      </c>
      <c r="Q56" s="7">
        <f t="shared" si="12"/>
        <v>1.1515151515151514</v>
      </c>
      <c r="R56" s="7">
        <f t="shared" si="12"/>
        <v>4.5867768595041323</v>
      </c>
      <c r="S56" s="7">
        <f t="shared" si="12"/>
        <v>-29.136363636363637</v>
      </c>
      <c r="T56" s="7">
        <f t="shared" si="12"/>
        <v>0.14675767918088733</v>
      </c>
      <c r="U56" s="7">
        <f t="shared" si="12"/>
        <v>0.17021276595744683</v>
      </c>
      <c r="V56" s="7">
        <f t="shared" si="12"/>
        <v>-0.62187499999999996</v>
      </c>
      <c r="W56" s="7"/>
      <c r="X56" s="7"/>
      <c r="Y56" s="7"/>
      <c r="Z56" s="7"/>
      <c r="AA56" s="7"/>
      <c r="AB56" s="7"/>
      <c r="AC56" s="7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</row>
    <row r="57" spans="1:69" x14ac:dyDescent="0.25">
      <c r="A57" s="12" t="s">
        <v>114</v>
      </c>
      <c r="B57" s="7">
        <f t="shared" si="12"/>
        <v>-1</v>
      </c>
      <c r="C57" s="7">
        <f t="shared" si="12"/>
        <v>-2</v>
      </c>
      <c r="D57" s="7">
        <f t="shared" si="12"/>
        <v>-1.6871287128712871</v>
      </c>
      <c r="E57" s="7">
        <f t="shared" ref="E57:M57" si="13">F50/J50-1</f>
        <v>-58.777777777777786</v>
      </c>
      <c r="F57" s="7">
        <f t="shared" si="13"/>
        <v>-0.248</v>
      </c>
      <c r="G57" s="7">
        <f t="shared" si="13"/>
        <v>-0.91293103448275859</v>
      </c>
      <c r="H57" s="7">
        <f t="shared" si="13"/>
        <v>33.390243902439018</v>
      </c>
      <c r="I57" s="7">
        <f t="shared" si="13"/>
        <v>-0.23404255319148937</v>
      </c>
      <c r="J57" s="7">
        <f t="shared" si="13"/>
        <v>64.789473684210535</v>
      </c>
      <c r="K57" s="7">
        <f t="shared" si="13"/>
        <v>304.26315789473682</v>
      </c>
      <c r="L57" s="7">
        <f t="shared" si="13"/>
        <v>-0.22641509433962259</v>
      </c>
      <c r="M57" s="7" t="e">
        <f t="shared" si="13"/>
        <v>#DIV/0!</v>
      </c>
      <c r="N57" s="7" t="e">
        <f t="shared" ref="N57:U57" si="14">O50/S50-1</f>
        <v>#DIV/0!</v>
      </c>
      <c r="O57" s="7" t="e">
        <f t="shared" si="14"/>
        <v>#DIV/0!</v>
      </c>
      <c r="P57" s="7" t="e">
        <f t="shared" si="14"/>
        <v>#DIV/0!</v>
      </c>
      <c r="Q57" s="7" t="e">
        <f t="shared" si="14"/>
        <v>#DIV/0!</v>
      </c>
      <c r="R57" s="7" t="e">
        <f t="shared" si="14"/>
        <v>#DIV/0!</v>
      </c>
      <c r="S57" s="7" t="e">
        <f t="shared" si="14"/>
        <v>#DIV/0!</v>
      </c>
      <c r="T57" s="7" t="e">
        <f t="shared" si="14"/>
        <v>#DIV/0!</v>
      </c>
      <c r="U57" s="7" t="e">
        <f t="shared" si="14"/>
        <v>#DIV/0!</v>
      </c>
      <c r="V57" s="7"/>
      <c r="W57" s="7"/>
      <c r="X57" s="7"/>
      <c r="Y57" s="7"/>
      <c r="Z57" s="7"/>
      <c r="AA57" s="7"/>
      <c r="AB57" s="7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</row>
    <row r="58" spans="1:69" x14ac:dyDescent="0.25">
      <c r="A58" s="2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</row>
    <row r="59" spans="1:69" s="21" customFormat="1" x14ac:dyDescent="0.25">
      <c r="A59" s="21" t="s">
        <v>64</v>
      </c>
      <c r="B59" s="21">
        <v>2021</v>
      </c>
      <c r="C59" s="21">
        <v>2020</v>
      </c>
      <c r="D59" s="21">
        <v>2019</v>
      </c>
      <c r="E59" s="21">
        <v>2018</v>
      </c>
      <c r="F59" s="21">
        <v>2017</v>
      </c>
      <c r="G59" s="21">
        <v>2016</v>
      </c>
      <c r="H59" s="21">
        <v>2015</v>
      </c>
      <c r="I59" s="21">
        <v>2014</v>
      </c>
      <c r="J59" s="21">
        <v>2013</v>
      </c>
      <c r="K59" s="21">
        <v>2012</v>
      </c>
      <c r="L59" s="21">
        <v>2011</v>
      </c>
      <c r="M59" s="21">
        <v>2010</v>
      </c>
      <c r="N59" s="21">
        <v>2009</v>
      </c>
      <c r="O59" s="21">
        <v>2008</v>
      </c>
      <c r="P59" s="21">
        <v>2007</v>
      </c>
      <c r="Q59" s="21">
        <v>2006</v>
      </c>
      <c r="R59" s="21">
        <v>2005</v>
      </c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</row>
    <row r="60" spans="1:69" s="12" customFormat="1" ht="15.75" customHeight="1" x14ac:dyDescent="0.25">
      <c r="A60" s="12" t="s">
        <v>96</v>
      </c>
      <c r="B60" s="34">
        <v>51.16</v>
      </c>
      <c r="C60" s="34">
        <v>27.61</v>
      </c>
      <c r="D60" s="34">
        <v>18.670000000000002</v>
      </c>
      <c r="E60" s="34">
        <v>12.11</v>
      </c>
      <c r="F60" s="34">
        <v>5.59</v>
      </c>
      <c r="G60" s="34">
        <v>1.87</v>
      </c>
      <c r="H60" s="34">
        <v>1.23</v>
      </c>
      <c r="I60" s="34">
        <v>2.67</v>
      </c>
      <c r="J60" s="34">
        <v>1.1200000000000001</v>
      </c>
      <c r="K60" s="34">
        <v>0.17</v>
      </c>
      <c r="L60" s="34">
        <v>2.2599999999999998</v>
      </c>
      <c r="M60" s="34">
        <v>1.61</v>
      </c>
      <c r="N60" s="34">
        <v>1.1599999999999999</v>
      </c>
      <c r="O60" s="34">
        <v>0.83</v>
      </c>
      <c r="P60" s="34">
        <v>0.67</v>
      </c>
      <c r="Q60" s="34">
        <v>0.49</v>
      </c>
      <c r="R60" s="34">
        <v>0.42</v>
      </c>
    </row>
    <row r="61" spans="1:69" s="12" customFormat="1" ht="15.75" customHeight="1" x14ac:dyDescent="0.25">
      <c r="A61" s="12" t="s">
        <v>97</v>
      </c>
      <c r="B61" s="34"/>
      <c r="C61" s="34">
        <v>-11.36</v>
      </c>
      <c r="D61" s="34">
        <v>14.66</v>
      </c>
      <c r="E61" s="34">
        <v>12.06</v>
      </c>
      <c r="F61" s="34">
        <v>-1.08</v>
      </c>
      <c r="G61" s="34">
        <v>-4.57</v>
      </c>
      <c r="H61" s="34">
        <v>-5.21</v>
      </c>
      <c r="I61" s="34">
        <v>-5.78</v>
      </c>
      <c r="J61" s="34">
        <v>-6.45</v>
      </c>
      <c r="K61" s="34">
        <v>-0.79</v>
      </c>
      <c r="L61" s="34">
        <v>-1.64</v>
      </c>
      <c r="M61" s="34">
        <v>-0.67</v>
      </c>
      <c r="N61" s="34"/>
      <c r="O61" s="34"/>
      <c r="P61" s="34"/>
      <c r="Q61" s="34"/>
      <c r="R61" s="34"/>
    </row>
    <row r="62" spans="1:69" s="12" customFormat="1" ht="15.75" customHeight="1" x14ac:dyDescent="0.25">
      <c r="A62" s="12" t="s">
        <v>98</v>
      </c>
      <c r="B62" s="34"/>
      <c r="C62" s="34">
        <v>-9.4499999999999993</v>
      </c>
      <c r="D62" s="34">
        <v>-10.34</v>
      </c>
      <c r="E62" s="34">
        <v>-12.56</v>
      </c>
      <c r="F62" s="34">
        <v>-34.450000000000003</v>
      </c>
      <c r="G62" s="34">
        <v>-5.15</v>
      </c>
      <c r="H62" s="34">
        <v>-3.73</v>
      </c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69" s="12" customFormat="1" ht="15.75" customHeight="1" x14ac:dyDescent="0.25">
      <c r="A63" s="12" t="s">
        <v>113</v>
      </c>
      <c r="B63" s="34"/>
      <c r="C63" s="34">
        <v>6.9</v>
      </c>
      <c r="D63" s="34">
        <v>-8.6999999999999993</v>
      </c>
      <c r="E63" s="34">
        <v>-9.76</v>
      </c>
      <c r="F63" s="34">
        <v>-19.62</v>
      </c>
      <c r="G63" s="34">
        <v>-6.75</v>
      </c>
      <c r="H63" s="34">
        <v>-8.89</v>
      </c>
      <c r="I63" s="34">
        <v>-2.94</v>
      </c>
      <c r="J63" s="34">
        <v>-0.74</v>
      </c>
      <c r="K63" s="34">
        <v>-3.96</v>
      </c>
      <c r="L63" s="34">
        <v>-2.54</v>
      </c>
      <c r="M63" s="34">
        <v>-1.54</v>
      </c>
      <c r="N63" s="34">
        <v>-0.56000000000000005</v>
      </c>
      <c r="O63" s="34">
        <v>-0.83</v>
      </c>
      <c r="P63" s="34"/>
      <c r="Q63" s="34"/>
      <c r="R63" s="34"/>
    </row>
    <row r="64" spans="1:69" s="12" customFormat="1" ht="15.75" customHeight="1" x14ac:dyDescent="0.25">
      <c r="A64" s="12" t="s">
        <v>114</v>
      </c>
      <c r="B64" s="34"/>
      <c r="C64" s="34">
        <v>-1.3</v>
      </c>
      <c r="D64" s="34">
        <v>-13.61</v>
      </c>
      <c r="E64" s="34">
        <v>-6.3E-2</v>
      </c>
      <c r="F64" s="34">
        <v>-1.3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69" x14ac:dyDescent="0.25">
      <c r="A65" s="20"/>
      <c r="B65" s="11"/>
      <c r="C65" s="11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69" s="21" customFormat="1" x14ac:dyDescent="0.25">
      <c r="A66" s="21" t="s">
        <v>66</v>
      </c>
      <c r="B66" s="16" t="s">
        <v>167</v>
      </c>
      <c r="C66" s="16" t="s">
        <v>118</v>
      </c>
      <c r="D66" s="16" t="s">
        <v>111</v>
      </c>
      <c r="E66" s="16" t="s">
        <v>9</v>
      </c>
      <c r="F66" s="16" t="s">
        <v>6</v>
      </c>
      <c r="G66" s="16" t="s">
        <v>5</v>
      </c>
      <c r="H66" s="16" t="s">
        <v>18</v>
      </c>
      <c r="I66" s="16" t="s">
        <v>19</v>
      </c>
      <c r="J66" s="16" t="s">
        <v>20</v>
      </c>
      <c r="K66" s="25" t="s">
        <v>21</v>
      </c>
      <c r="L66" s="25" t="s">
        <v>22</v>
      </c>
      <c r="M66" s="25" t="s">
        <v>23</v>
      </c>
      <c r="N66" s="25" t="s">
        <v>24</v>
      </c>
      <c r="O66" s="25" t="s">
        <v>25</v>
      </c>
      <c r="P66" s="25" t="s">
        <v>26</v>
      </c>
      <c r="Q66" s="25" t="s">
        <v>27</v>
      </c>
      <c r="R66" s="25" t="s">
        <v>28</v>
      </c>
      <c r="S66" s="25" t="s">
        <v>29</v>
      </c>
      <c r="T66" s="25" t="s">
        <v>30</v>
      </c>
      <c r="U66" s="25" t="s">
        <v>31</v>
      </c>
      <c r="V66" s="25" t="s">
        <v>32</v>
      </c>
      <c r="W66" s="25" t="s">
        <v>33</v>
      </c>
      <c r="X66" s="25" t="s">
        <v>34</v>
      </c>
      <c r="Y66" s="25" t="s">
        <v>35</v>
      </c>
      <c r="Z66" s="25" t="s">
        <v>36</v>
      </c>
      <c r="AA66" s="25" t="s">
        <v>37</v>
      </c>
      <c r="AB66" s="25" t="s">
        <v>38</v>
      </c>
      <c r="AC66" s="25" t="s">
        <v>39</v>
      </c>
      <c r="AD66" s="25" t="s">
        <v>40</v>
      </c>
      <c r="AE66" s="25" t="s">
        <v>41</v>
      </c>
      <c r="AF66" s="25" t="s">
        <v>42</v>
      </c>
      <c r="AG66" s="25" t="s">
        <v>43</v>
      </c>
      <c r="AH66" s="25" t="s">
        <v>44</v>
      </c>
      <c r="AI66" s="25" t="s">
        <v>45</v>
      </c>
      <c r="AJ66" s="25" t="s">
        <v>46</v>
      </c>
      <c r="AK66" s="25" t="s">
        <v>47</v>
      </c>
      <c r="AL66" s="25" t="s">
        <v>48</v>
      </c>
      <c r="AM66" s="25" t="s">
        <v>49</v>
      </c>
      <c r="AN66" s="25" t="s">
        <v>50</v>
      </c>
      <c r="AO66" s="25" t="s">
        <v>51</v>
      </c>
      <c r="AP66" s="25" t="s">
        <v>52</v>
      </c>
      <c r="AQ66" s="25" t="s">
        <v>53</v>
      </c>
      <c r="AR66" s="25" t="s">
        <v>54</v>
      </c>
      <c r="AS66" s="25" t="s">
        <v>55</v>
      </c>
      <c r="AT66" s="25" t="s">
        <v>56</v>
      </c>
      <c r="AU66" s="25" t="s">
        <v>57</v>
      </c>
      <c r="AV66" s="25" t="s">
        <v>58</v>
      </c>
      <c r="AW66" s="25" t="s">
        <v>59</v>
      </c>
      <c r="AX66" s="25" t="s">
        <v>68</v>
      </c>
      <c r="AY66" s="25" t="s">
        <v>69</v>
      </c>
      <c r="AZ66" s="25" t="s">
        <v>70</v>
      </c>
      <c r="BA66" s="25" t="s">
        <v>71</v>
      </c>
      <c r="BB66" s="25" t="s">
        <v>72</v>
      </c>
      <c r="BC66" s="25" t="s">
        <v>73</v>
      </c>
      <c r="BD66" s="25" t="s">
        <v>74</v>
      </c>
      <c r="BE66" s="25" t="s">
        <v>75</v>
      </c>
      <c r="BF66" s="25" t="s">
        <v>76</v>
      </c>
      <c r="BG66" s="25" t="s">
        <v>77</v>
      </c>
      <c r="BH66" s="25" t="s">
        <v>78</v>
      </c>
      <c r="BI66" s="25" t="s">
        <v>79</v>
      </c>
      <c r="BJ66" s="25" t="s">
        <v>80</v>
      </c>
      <c r="BK66" s="25" t="s">
        <v>81</v>
      </c>
      <c r="BL66" s="25" t="s">
        <v>82</v>
      </c>
      <c r="BM66" s="25" t="s">
        <v>83</v>
      </c>
      <c r="BN66" s="25" t="s">
        <v>84</v>
      </c>
      <c r="BO66" s="25" t="s">
        <v>85</v>
      </c>
      <c r="BP66" s="25" t="s">
        <v>86</v>
      </c>
      <c r="BQ66" s="25" t="s">
        <v>87</v>
      </c>
    </row>
    <row r="67" spans="1:69" s="12" customFormat="1" ht="15.75" customHeight="1" x14ac:dyDescent="0.25">
      <c r="A67" s="12" t="s">
        <v>96</v>
      </c>
      <c r="B67" s="35"/>
      <c r="C67" s="35"/>
      <c r="D67" s="35">
        <v>4.55</v>
      </c>
      <c r="E67" s="35">
        <v>4.5599999999999996</v>
      </c>
      <c r="F67" s="35">
        <v>4.54</v>
      </c>
      <c r="G67" s="35">
        <v>4.55</v>
      </c>
      <c r="H67" s="35">
        <v>4.54</v>
      </c>
      <c r="I67" s="35">
        <v>4.5199999999999996</v>
      </c>
      <c r="J67" s="35">
        <v>4.5199999999999996</v>
      </c>
      <c r="K67" s="35">
        <v>4.5199999999999996</v>
      </c>
      <c r="L67" s="35">
        <v>4.5199999999999996</v>
      </c>
      <c r="M67" s="35">
        <v>4.5199999999999996</v>
      </c>
      <c r="N67" s="35">
        <v>4.51</v>
      </c>
      <c r="O67" s="35">
        <v>4.5199999999999996</v>
      </c>
      <c r="P67" s="35">
        <v>4.5199999999999996</v>
      </c>
      <c r="Q67" s="35">
        <v>4.5</v>
      </c>
      <c r="R67" s="35">
        <v>4.47</v>
      </c>
      <c r="S67" s="35">
        <v>4.47</v>
      </c>
      <c r="T67" s="35">
        <v>4.46</v>
      </c>
      <c r="U67" s="35">
        <v>4.45</v>
      </c>
      <c r="V67" s="35">
        <v>4.3899999999999997</v>
      </c>
      <c r="W67" s="35">
        <v>4.38</v>
      </c>
      <c r="X67" s="35">
        <v>4.38</v>
      </c>
      <c r="Y67" s="35">
        <v>4.38</v>
      </c>
      <c r="Z67" s="35">
        <v>4.3600000000000003</v>
      </c>
      <c r="AA67" s="35">
        <v>4.38</v>
      </c>
      <c r="AB67" s="35">
        <v>4.3600000000000003</v>
      </c>
      <c r="AC67" s="35">
        <v>4.34</v>
      </c>
      <c r="AD67" s="35">
        <v>4.32</v>
      </c>
      <c r="AE67" s="35">
        <v>4.33</v>
      </c>
      <c r="AF67" s="35">
        <v>4.3099999999999996</v>
      </c>
      <c r="AG67" s="35">
        <v>4.3099999999999996</v>
      </c>
      <c r="AH67" s="35">
        <v>4.25</v>
      </c>
      <c r="AI67" s="35">
        <v>4.2699999999999996</v>
      </c>
      <c r="AJ67" s="35">
        <v>4.24</v>
      </c>
      <c r="AK67" s="35">
        <v>4.21</v>
      </c>
      <c r="AL67" s="35">
        <v>4.12</v>
      </c>
      <c r="AM67" s="35">
        <v>4.1100000000000003</v>
      </c>
      <c r="AN67" s="35">
        <v>4.12</v>
      </c>
      <c r="AO67" s="35">
        <v>3.88</v>
      </c>
      <c r="AP67" s="35">
        <v>3.81</v>
      </c>
      <c r="AQ67" s="35">
        <v>3.77</v>
      </c>
      <c r="AR67" s="35">
        <v>3.77</v>
      </c>
      <c r="AS67" s="35">
        <v>3.8</v>
      </c>
      <c r="AT67" s="35">
        <v>3.8</v>
      </c>
      <c r="AU67" s="35">
        <v>3.78</v>
      </c>
      <c r="AV67" s="35">
        <v>3.8</v>
      </c>
      <c r="AW67" s="35">
        <v>3.83</v>
      </c>
      <c r="AX67" s="35">
        <v>4.09</v>
      </c>
      <c r="AY67" s="35">
        <v>4.0599999999999996</v>
      </c>
      <c r="AZ67" s="35">
        <v>4.18</v>
      </c>
      <c r="BA67" s="35">
        <v>4.25</v>
      </c>
      <c r="BB67" s="35">
        <v>4.4000000000000004</v>
      </c>
      <c r="BC67" s="35">
        <v>4.3600000000000003</v>
      </c>
      <c r="BD67" s="35">
        <v>4.47</v>
      </c>
      <c r="BE67" s="35">
        <v>4.54</v>
      </c>
      <c r="BF67" s="35">
        <v>4.82</v>
      </c>
      <c r="BG67" s="35">
        <v>4.7699999999999996</v>
      </c>
      <c r="BH67" s="35">
        <v>4.8899999999999997</v>
      </c>
      <c r="BI67" s="35">
        <v>4.95</v>
      </c>
      <c r="BJ67" s="35">
        <v>4.84</v>
      </c>
      <c r="BK67" s="35">
        <v>4.92</v>
      </c>
      <c r="BL67" s="35">
        <v>4.84</v>
      </c>
      <c r="BM67" s="35">
        <v>4.6500000000000004</v>
      </c>
      <c r="BN67" s="35">
        <v>4.59</v>
      </c>
      <c r="BO67" s="35">
        <v>4.62</v>
      </c>
      <c r="BP67" s="35">
        <v>4.5199999999999996</v>
      </c>
      <c r="BQ67" s="35">
        <v>3.7</v>
      </c>
    </row>
    <row r="68" spans="1:69" s="12" customFormat="1" ht="16.5" customHeight="1" x14ac:dyDescent="0.25">
      <c r="A68" s="12" t="s">
        <v>97</v>
      </c>
      <c r="B68" s="35"/>
      <c r="C68" s="35"/>
      <c r="D68" s="35">
        <v>8.69</v>
      </c>
      <c r="E68" s="35">
        <v>8.7200000000000006</v>
      </c>
      <c r="F68" s="35">
        <v>7.88</v>
      </c>
      <c r="G68" s="35">
        <v>8.06</v>
      </c>
      <c r="H68" s="35">
        <v>7.86</v>
      </c>
      <c r="I68" s="35">
        <v>7.81</v>
      </c>
      <c r="J68" s="35">
        <v>7.86</v>
      </c>
      <c r="K68" s="35">
        <v>7.91</v>
      </c>
      <c r="L68" s="35">
        <v>7.85</v>
      </c>
      <c r="M68" s="35">
        <v>7.78</v>
      </c>
      <c r="N68" s="35">
        <v>7.73</v>
      </c>
      <c r="O68" s="35">
        <v>7.76</v>
      </c>
      <c r="P68" s="35">
        <v>7.73</v>
      </c>
      <c r="Q68" s="35">
        <v>7.66</v>
      </c>
      <c r="R68" s="35">
        <v>7.33</v>
      </c>
      <c r="S68" s="35">
        <v>7.37</v>
      </c>
      <c r="T68" s="35">
        <v>7.3</v>
      </c>
      <c r="U68" s="35">
        <v>7.22</v>
      </c>
      <c r="V68" s="35">
        <v>7.02</v>
      </c>
      <c r="W68" s="35">
        <v>7.04</v>
      </c>
      <c r="X68" s="35">
        <v>6.98</v>
      </c>
      <c r="Y68" s="35">
        <v>6.92</v>
      </c>
      <c r="Z68" s="35">
        <v>6.62</v>
      </c>
      <c r="AA68" s="35">
        <v>6.71</v>
      </c>
      <c r="AB68" s="35">
        <v>6.56</v>
      </c>
      <c r="AC68" s="35">
        <v>6.4</v>
      </c>
      <c r="AD68" s="35">
        <v>6.05</v>
      </c>
      <c r="AE68" s="35">
        <v>6.14</v>
      </c>
      <c r="AF68" s="35">
        <v>5.96</v>
      </c>
      <c r="AG68" s="35">
        <v>5.7</v>
      </c>
      <c r="AH68" s="35">
        <v>1.9</v>
      </c>
      <c r="AI68" s="35">
        <v>1.34</v>
      </c>
      <c r="AJ68" s="35">
        <v>1.32</v>
      </c>
      <c r="AK68" s="35">
        <v>1.27</v>
      </c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</row>
    <row r="69" spans="1:69" s="12" customFormat="1" ht="16.5" customHeight="1" x14ac:dyDescent="0.25">
      <c r="A69" s="12" t="s">
        <v>98</v>
      </c>
      <c r="B69" s="35"/>
      <c r="C69" s="35"/>
      <c r="D69" s="35">
        <v>15.47</v>
      </c>
      <c r="E69" s="35">
        <v>15.02</v>
      </c>
      <c r="F69" s="35">
        <v>14.56</v>
      </c>
      <c r="G69" s="35">
        <v>14.66</v>
      </c>
      <c r="H69" s="35">
        <v>14.47</v>
      </c>
      <c r="I69" s="35">
        <v>14.26</v>
      </c>
      <c r="J69" s="35">
        <v>13.75</v>
      </c>
      <c r="K69" s="35">
        <v>13.93</v>
      </c>
      <c r="L69" s="35">
        <v>13.63</v>
      </c>
      <c r="M69" s="35">
        <v>13.41</v>
      </c>
      <c r="N69" s="35">
        <v>13.01</v>
      </c>
      <c r="O69" s="35">
        <v>13.1</v>
      </c>
      <c r="P69" s="35">
        <v>12.95</v>
      </c>
      <c r="Q69" s="35">
        <v>12.71</v>
      </c>
      <c r="R69" s="35">
        <v>11.66</v>
      </c>
      <c r="S69" s="35">
        <v>12.33</v>
      </c>
      <c r="T69" s="35">
        <v>12.23</v>
      </c>
      <c r="U69" s="35">
        <v>9.5500000000000007</v>
      </c>
      <c r="V69" s="35">
        <v>8.08</v>
      </c>
      <c r="W69" s="35">
        <v>8.32</v>
      </c>
      <c r="X69" s="35">
        <v>8.06</v>
      </c>
      <c r="Y69" s="35">
        <v>7.57</v>
      </c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</row>
    <row r="70" spans="1:69" s="12" customFormat="1" ht="16.5" customHeight="1" x14ac:dyDescent="0.25">
      <c r="A70" s="12" t="s">
        <v>113</v>
      </c>
      <c r="B70" s="35"/>
      <c r="C70" s="35"/>
      <c r="D70" s="35">
        <v>11.19</v>
      </c>
      <c r="E70" s="35">
        <v>11.33</v>
      </c>
      <c r="F70" s="35">
        <v>10.83</v>
      </c>
      <c r="G70" s="35">
        <v>11.05</v>
      </c>
      <c r="H70" s="35">
        <v>10.35</v>
      </c>
      <c r="I70" s="35">
        <v>9.94</v>
      </c>
      <c r="J70" s="35">
        <v>8.8699999999999992</v>
      </c>
      <c r="K70" s="35">
        <v>9.2200000000000006</v>
      </c>
      <c r="L70" s="35">
        <v>8.85</v>
      </c>
      <c r="M70" s="35">
        <v>8.65</v>
      </c>
      <c r="N70" s="35">
        <v>8.5299999999999994</v>
      </c>
      <c r="O70" s="35">
        <v>8.9</v>
      </c>
      <c r="P70" s="35">
        <v>8.5</v>
      </c>
      <c r="Q70" s="35">
        <v>8.4600000000000009</v>
      </c>
      <c r="R70" s="35">
        <v>8.3000000000000007</v>
      </c>
      <c r="S70" s="35">
        <v>8.36</v>
      </c>
      <c r="T70" s="35">
        <v>8.26</v>
      </c>
      <c r="U70" s="35">
        <v>8.11</v>
      </c>
      <c r="V70" s="35">
        <v>7.21</v>
      </c>
      <c r="W70" s="35">
        <v>7.85</v>
      </c>
      <c r="X70" s="35">
        <v>7</v>
      </c>
      <c r="Y70" s="35">
        <v>6.63</v>
      </c>
      <c r="Z70" s="35">
        <v>6.41</v>
      </c>
      <c r="AA70" s="35">
        <v>6.45</v>
      </c>
      <c r="AB70" s="35">
        <v>6.33</v>
      </c>
      <c r="AC70" s="35">
        <v>6.3</v>
      </c>
      <c r="AD70" s="35">
        <v>6.23</v>
      </c>
      <c r="AE70" s="35">
        <v>6.25</v>
      </c>
      <c r="AF70" s="35">
        <v>6.21</v>
      </c>
      <c r="AG70" s="35">
        <v>6.17</v>
      </c>
      <c r="AH70" s="35">
        <v>5.97</v>
      </c>
      <c r="AI70" s="35">
        <v>6.09</v>
      </c>
      <c r="AJ70" s="35">
        <v>5.91</v>
      </c>
      <c r="AK70" s="35">
        <v>6.21</v>
      </c>
      <c r="AL70" s="35">
        <v>5.37</v>
      </c>
      <c r="AM70" s="35">
        <v>5.28</v>
      </c>
      <c r="AN70" s="35">
        <v>5.26</v>
      </c>
      <c r="AO70" s="35">
        <v>5.24</v>
      </c>
      <c r="AP70" s="35">
        <v>5.0199999999999996</v>
      </c>
      <c r="AQ70" s="35">
        <v>5.2</v>
      </c>
      <c r="AR70" s="35">
        <v>4.8899999999999997</v>
      </c>
      <c r="AS70" s="35">
        <v>4.76</v>
      </c>
      <c r="AT70" s="35">
        <v>2.54</v>
      </c>
      <c r="AU70" s="35">
        <v>4.6100000000000003</v>
      </c>
      <c r="AV70" s="35">
        <v>0.38</v>
      </c>
      <c r="AW70" s="35">
        <v>0.37</v>
      </c>
      <c r="AX70" s="35">
        <v>0</v>
      </c>
      <c r="AY70" s="35">
        <v>0.35</v>
      </c>
      <c r="AZ70" s="35">
        <v>0.35</v>
      </c>
      <c r="BA70" s="35">
        <v>0</v>
      </c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</row>
    <row r="71" spans="1:69" s="12" customFormat="1" ht="16.5" customHeight="1" x14ac:dyDescent="0.25">
      <c r="A71" s="12" t="s">
        <v>114</v>
      </c>
      <c r="B71" s="35"/>
      <c r="C71" s="35"/>
      <c r="D71" s="35">
        <v>6.92</v>
      </c>
      <c r="E71" s="35">
        <v>6.29</v>
      </c>
      <c r="F71" s="35">
        <v>5.96</v>
      </c>
      <c r="G71" s="35">
        <v>6.03</v>
      </c>
      <c r="H71" s="35">
        <v>5.87</v>
      </c>
      <c r="I71" s="35">
        <v>5.76</v>
      </c>
      <c r="J71" s="35">
        <v>4.2</v>
      </c>
      <c r="K71" s="35">
        <v>5.46</v>
      </c>
      <c r="L71" s="35">
        <v>4.43</v>
      </c>
      <c r="M71" s="35">
        <v>1.27</v>
      </c>
      <c r="N71" s="35">
        <v>1.27</v>
      </c>
      <c r="O71" s="35">
        <v>1.27</v>
      </c>
      <c r="P71" s="35">
        <v>1.27</v>
      </c>
      <c r="Q71" s="35">
        <v>1.27</v>
      </c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</row>
    <row r="73" spans="1:69" s="21" customFormat="1" x14ac:dyDescent="0.25">
      <c r="A73" s="21" t="s">
        <v>67</v>
      </c>
      <c r="B73" s="21">
        <v>2021</v>
      </c>
      <c r="C73" s="21">
        <v>2020</v>
      </c>
      <c r="D73" s="21">
        <v>2019</v>
      </c>
      <c r="E73" s="21">
        <v>2018</v>
      </c>
      <c r="F73" s="21">
        <v>2017</v>
      </c>
      <c r="G73" s="21">
        <v>2016</v>
      </c>
      <c r="H73" s="21">
        <v>2015</v>
      </c>
      <c r="I73" s="21">
        <v>2014</v>
      </c>
      <c r="J73" s="21">
        <v>2013</v>
      </c>
      <c r="K73" s="21">
        <v>2012</v>
      </c>
      <c r="L73" s="21">
        <v>2011</v>
      </c>
      <c r="M73" s="21">
        <v>2010</v>
      </c>
      <c r="N73" s="21">
        <v>2009</v>
      </c>
      <c r="O73" s="21">
        <v>2008</v>
      </c>
      <c r="P73" s="21">
        <v>2007</v>
      </c>
      <c r="Q73" s="21">
        <v>2006</v>
      </c>
      <c r="R73" s="21">
        <v>2005</v>
      </c>
    </row>
    <row r="74" spans="1:69" s="12" customFormat="1" ht="15.75" customHeight="1" x14ac:dyDescent="0.25">
      <c r="A74" s="12" t="s">
        <v>96</v>
      </c>
      <c r="B74" s="35"/>
      <c r="C74" s="35">
        <v>4.54</v>
      </c>
      <c r="D74" s="35">
        <v>4.5199999999999996</v>
      </c>
      <c r="E74" s="35">
        <v>4.51</v>
      </c>
      <c r="F74" s="35">
        <v>4.47</v>
      </c>
      <c r="G74" s="35">
        <v>4.3899999999999997</v>
      </c>
      <c r="H74" s="35">
        <v>4.3600000000000003</v>
      </c>
      <c r="I74" s="35">
        <v>4.32</v>
      </c>
      <c r="J74" s="35">
        <v>4.25</v>
      </c>
      <c r="K74" s="35">
        <v>4.12</v>
      </c>
      <c r="L74" s="35">
        <v>3.81</v>
      </c>
      <c r="M74" s="35">
        <v>3.8</v>
      </c>
      <c r="N74" s="35">
        <v>4.09</v>
      </c>
      <c r="O74" s="35">
        <v>4.4000000000000004</v>
      </c>
      <c r="P74" s="35">
        <v>4.82</v>
      </c>
      <c r="Q74" s="35">
        <v>4.84</v>
      </c>
      <c r="R74" s="35">
        <v>4.59</v>
      </c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</row>
    <row r="75" spans="1:69" s="12" customFormat="1" ht="15.75" customHeight="1" x14ac:dyDescent="0.25">
      <c r="A75" s="12" t="s">
        <v>97</v>
      </c>
      <c r="B75" s="35"/>
      <c r="C75" s="35">
        <v>7.88</v>
      </c>
      <c r="D75" s="35">
        <v>7.86</v>
      </c>
      <c r="E75" s="35">
        <v>7.73</v>
      </c>
      <c r="F75" s="35">
        <v>7.33</v>
      </c>
      <c r="G75" s="35">
        <v>7.02</v>
      </c>
      <c r="H75" s="35">
        <v>6.62</v>
      </c>
      <c r="I75" s="35">
        <v>6.05</v>
      </c>
      <c r="J75" s="35">
        <v>1.9</v>
      </c>
      <c r="K75" s="35">
        <v>1.17</v>
      </c>
      <c r="L75" s="35">
        <v>1.03</v>
      </c>
      <c r="M75" s="35">
        <v>0.76</v>
      </c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</row>
    <row r="76" spans="1:69" s="12" customFormat="1" ht="15.75" customHeight="1" x14ac:dyDescent="0.25">
      <c r="A76" s="12" t="s">
        <v>98</v>
      </c>
      <c r="B76" s="35"/>
      <c r="C76" s="35">
        <v>14.56</v>
      </c>
      <c r="D76" s="35">
        <v>13.75</v>
      </c>
      <c r="E76" s="35">
        <v>13.01</v>
      </c>
      <c r="F76" s="35">
        <v>11.66</v>
      </c>
      <c r="G76" s="35">
        <v>8.08</v>
      </c>
      <c r="H76" s="35">
        <v>7.32</v>
      </c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</row>
    <row r="77" spans="1:69" s="12" customFormat="1" ht="15.75" customHeight="1" x14ac:dyDescent="0.25">
      <c r="A77" s="12" t="s">
        <v>113</v>
      </c>
      <c r="B77" s="35"/>
      <c r="C77" s="35">
        <v>10.83</v>
      </c>
      <c r="D77" s="35">
        <v>8.8699999999999992</v>
      </c>
      <c r="E77" s="35">
        <v>8.5299999999999994</v>
      </c>
      <c r="F77" s="35">
        <v>8.3000000000000007</v>
      </c>
      <c r="G77" s="35">
        <v>7.21</v>
      </c>
      <c r="H77" s="35">
        <v>6.41</v>
      </c>
      <c r="I77" s="35">
        <v>6.23</v>
      </c>
      <c r="J77" s="35">
        <v>5.97</v>
      </c>
      <c r="K77" s="35">
        <v>5.37</v>
      </c>
      <c r="L77" s="35">
        <v>5.0199999999999996</v>
      </c>
      <c r="M77" s="35">
        <v>2.54</v>
      </c>
      <c r="N77" s="35">
        <v>0.35</v>
      </c>
      <c r="O77" s="35">
        <v>0.33</v>
      </c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</row>
    <row r="78" spans="1:69" s="12" customFormat="1" ht="15.75" customHeight="1" thickBot="1" x14ac:dyDescent="0.3">
      <c r="A78" s="12" t="s">
        <v>114</v>
      </c>
      <c r="B78" s="35"/>
      <c r="C78" s="35">
        <v>5.96</v>
      </c>
      <c r="D78" s="35">
        <v>4.2</v>
      </c>
      <c r="E78" s="35">
        <v>1.27</v>
      </c>
      <c r="F78" s="35">
        <v>1.27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</row>
    <row r="79" spans="1:69" ht="17.25" thickBot="1" x14ac:dyDescent="0.3">
      <c r="B79" s="15"/>
      <c r="C79" s="13"/>
      <c r="D79" s="14"/>
      <c r="E79" s="13"/>
      <c r="F79" s="17"/>
    </row>
    <row r="80" spans="1:69" ht="17.25" thickBot="1" x14ac:dyDescent="0.3">
      <c r="B80" s="15"/>
      <c r="C80" s="13"/>
      <c r="D80" s="14"/>
      <c r="E80" s="13"/>
      <c r="F80" s="17"/>
    </row>
    <row r="81" spans="2:20" ht="17.25" thickBot="1" x14ac:dyDescent="0.3">
      <c r="B81" s="15"/>
      <c r="C81" s="13"/>
      <c r="D81" s="14"/>
      <c r="E81" s="13"/>
      <c r="F81" s="17"/>
    </row>
    <row r="82" spans="2:20" ht="17.25" thickBot="1" x14ac:dyDescent="0.3">
      <c r="B82" s="15"/>
      <c r="C82" s="13"/>
      <c r="D82" s="14"/>
      <c r="E82" s="13"/>
      <c r="F82" s="17"/>
    </row>
    <row r="83" spans="2:20" ht="17.25" thickBot="1" x14ac:dyDescent="0.3">
      <c r="B83" s="15"/>
      <c r="C83" s="14"/>
      <c r="D83" s="14"/>
      <c r="E83" s="15"/>
      <c r="F83" s="15"/>
    </row>
    <row r="84" spans="2:20" ht="17.25" thickBot="1" x14ac:dyDescent="0.3"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2:20" ht="17.25" thickBot="1" x14ac:dyDescent="0.3">
      <c r="C85" s="14"/>
      <c r="D85" s="14"/>
      <c r="E85" s="13"/>
      <c r="F85" s="17"/>
    </row>
    <row r="86" spans="2:20" ht="17.25" thickBot="1" x14ac:dyDescent="0.3">
      <c r="C86" s="14"/>
      <c r="D86" s="14"/>
      <c r="E86" s="13"/>
      <c r="F86" s="17"/>
    </row>
    <row r="87" spans="2:20" ht="17.25" thickBot="1" x14ac:dyDescent="0.3">
      <c r="C87" s="14"/>
      <c r="D87" s="14"/>
      <c r="E87" s="13"/>
      <c r="F87" s="17"/>
    </row>
    <row r="88" spans="2:20" ht="17.25" thickBot="1" x14ac:dyDescent="0.3">
      <c r="C88" s="14"/>
      <c r="D88" s="14"/>
      <c r="E88" s="13"/>
      <c r="F88" s="17"/>
    </row>
    <row r="89" spans="2:20" ht="17.25" thickBot="1" x14ac:dyDescent="0.3">
      <c r="C89" s="14"/>
      <c r="D89" s="14"/>
      <c r="E89" s="13"/>
      <c r="F89" s="17"/>
    </row>
    <row r="90" spans="2:20" ht="17.25" thickBot="1" x14ac:dyDescent="0.3">
      <c r="C90" s="14"/>
      <c r="D90" s="14"/>
      <c r="E90" s="13"/>
      <c r="F90" s="17"/>
    </row>
    <row r="91" spans="2:20" ht="17.25" thickBot="1" x14ac:dyDescent="0.3">
      <c r="C91" s="14"/>
      <c r="D91" s="14"/>
      <c r="E91" s="13"/>
      <c r="F91" s="17"/>
    </row>
    <row r="92" spans="2:20" ht="17.25" thickBot="1" x14ac:dyDescent="0.3">
      <c r="C92" s="14"/>
      <c r="D92" s="14"/>
      <c r="E92" s="13"/>
      <c r="F92" s="17"/>
    </row>
    <row r="93" spans="2:20" ht="16.5" customHeight="1" thickBot="1" x14ac:dyDescent="0.3">
      <c r="C93" s="14"/>
      <c r="D93" s="14"/>
      <c r="E93" s="13"/>
      <c r="F93" s="17"/>
    </row>
    <row r="94" spans="2:20" ht="17.25" thickBot="1" x14ac:dyDescent="0.3">
      <c r="C94" s="14"/>
      <c r="D94" s="14"/>
      <c r="E94" s="13"/>
      <c r="F94" s="17"/>
    </row>
    <row r="95" spans="2:20" ht="17.25" thickBot="1" x14ac:dyDescent="0.3">
      <c r="C95" s="14"/>
      <c r="D95" s="14"/>
      <c r="E95" s="13"/>
      <c r="F95" s="17"/>
    </row>
    <row r="96" spans="2:20" ht="17.25" thickBot="1" x14ac:dyDescent="0.3">
      <c r="C96" s="14"/>
      <c r="D96" s="14"/>
      <c r="E96" s="13"/>
      <c r="F96" s="17"/>
    </row>
    <row r="97" spans="3:6" ht="17.25" thickBot="1" x14ac:dyDescent="0.3">
      <c r="C97" s="14"/>
      <c r="D97" s="14"/>
      <c r="E97" s="13"/>
      <c r="F97" s="17"/>
    </row>
    <row r="98" spans="3:6" ht="17.25" thickBot="1" x14ac:dyDescent="0.3">
      <c r="C98" s="14"/>
      <c r="D98" s="14"/>
      <c r="E98" s="13"/>
      <c r="F98" s="17"/>
    </row>
    <row r="99" spans="3:6" ht="17.25" thickBot="1" x14ac:dyDescent="0.3">
      <c r="C99" s="13"/>
      <c r="D99" s="14"/>
      <c r="E99" s="13"/>
      <c r="F99" s="17"/>
    </row>
    <row r="100" spans="3:6" ht="17.25" thickBot="1" x14ac:dyDescent="0.3">
      <c r="C100" s="13"/>
      <c r="D100" s="14"/>
      <c r="E100" s="13"/>
      <c r="F100" s="17"/>
    </row>
    <row r="101" spans="3:6" ht="17.25" thickBot="1" x14ac:dyDescent="0.3">
      <c r="C101" s="13"/>
      <c r="D101" s="14"/>
      <c r="E101" s="13"/>
      <c r="F101" s="17"/>
    </row>
    <row r="102" spans="3:6" ht="17.25" thickBot="1" x14ac:dyDescent="0.3">
      <c r="C102" s="13"/>
      <c r="D102" s="14"/>
      <c r="E102" s="13"/>
      <c r="F102" s="17"/>
    </row>
    <row r="103" spans="3:6" ht="17.25" thickBot="1" x14ac:dyDescent="0.3">
      <c r="C103" s="13"/>
      <c r="D103" s="14"/>
      <c r="E103" s="13"/>
      <c r="F103" s="17"/>
    </row>
    <row r="104" spans="3:6" ht="17.25" thickBot="1" x14ac:dyDescent="0.3">
      <c r="C104" s="13"/>
      <c r="D104" s="14"/>
      <c r="E104" s="13"/>
      <c r="F104" s="17"/>
    </row>
    <row r="105" spans="3:6" ht="17.25" thickBot="1" x14ac:dyDescent="0.3">
      <c r="C105" s="13"/>
      <c r="D105" s="14"/>
      <c r="E105" s="13"/>
      <c r="F105" s="17"/>
    </row>
    <row r="106" spans="3:6" ht="17.25" thickBot="1" x14ac:dyDescent="0.3">
      <c r="C106" s="13"/>
      <c r="D106" s="14"/>
      <c r="E106" s="13"/>
      <c r="F106" s="17"/>
    </row>
    <row r="107" spans="3:6" ht="17.25" thickBot="1" x14ac:dyDescent="0.3">
      <c r="C107" s="13"/>
      <c r="D107" s="14"/>
      <c r="E107" s="13"/>
      <c r="F107" s="17"/>
    </row>
    <row r="108" spans="3:6" ht="17.25" thickBot="1" x14ac:dyDescent="0.3">
      <c r="C108" s="13"/>
      <c r="D108" s="14"/>
      <c r="E108" s="13"/>
      <c r="F108" s="17"/>
    </row>
    <row r="109" spans="3:6" ht="17.25" thickBot="1" x14ac:dyDescent="0.3">
      <c r="C109" s="13"/>
      <c r="D109" s="14"/>
      <c r="E109" s="13"/>
      <c r="F109" s="17"/>
    </row>
    <row r="110" spans="3:6" ht="17.25" thickBot="1" x14ac:dyDescent="0.3">
      <c r="C110" s="13"/>
      <c r="D110" s="14"/>
      <c r="E110" s="13"/>
      <c r="F110" s="17"/>
    </row>
    <row r="111" spans="3:6" ht="17.25" thickBot="1" x14ac:dyDescent="0.3">
      <c r="C111" s="13"/>
      <c r="D111" s="14"/>
      <c r="E111" s="13"/>
      <c r="F111" s="17"/>
    </row>
    <row r="112" spans="3:6" ht="17.25" thickBot="1" x14ac:dyDescent="0.3">
      <c r="C112" s="13"/>
      <c r="D112" s="14"/>
      <c r="E112" s="13"/>
      <c r="F112" s="17"/>
    </row>
    <row r="113" spans="3:6" ht="17.25" thickBot="1" x14ac:dyDescent="0.3">
      <c r="C113" s="13"/>
      <c r="D113" s="14"/>
      <c r="E113" s="13"/>
      <c r="F113" s="17"/>
    </row>
    <row r="114" spans="3:6" ht="17.25" thickBot="1" x14ac:dyDescent="0.3">
      <c r="C114" s="13"/>
      <c r="D114" s="14"/>
      <c r="E114" s="13"/>
      <c r="F114" s="17"/>
    </row>
    <row r="115" spans="3:6" ht="17.25" thickBot="1" x14ac:dyDescent="0.3">
      <c r="C115" s="13"/>
      <c r="D115" s="14"/>
      <c r="E115" s="13"/>
      <c r="F115" s="17"/>
    </row>
    <row r="116" spans="3:6" ht="17.25" thickBot="1" x14ac:dyDescent="0.3">
      <c r="C116" s="13"/>
      <c r="D116" s="14"/>
      <c r="E116" s="13"/>
      <c r="F116" s="17"/>
    </row>
    <row r="117" spans="3:6" ht="17.25" thickBot="1" x14ac:dyDescent="0.3">
      <c r="C117" s="13"/>
      <c r="D117" s="14"/>
      <c r="E117" s="13"/>
      <c r="F117" s="17"/>
    </row>
    <row r="118" spans="3:6" ht="17.25" thickBot="1" x14ac:dyDescent="0.3">
      <c r="C118" s="13"/>
      <c r="D118" s="14"/>
      <c r="E118" s="13"/>
      <c r="F118" s="17"/>
    </row>
    <row r="119" spans="3:6" ht="17.25" thickBot="1" x14ac:dyDescent="0.3">
      <c r="C119" s="13"/>
      <c r="D119" s="14"/>
      <c r="E119" s="13"/>
      <c r="F119" s="17"/>
    </row>
    <row r="120" spans="3:6" ht="17.25" thickBot="1" x14ac:dyDescent="0.3">
      <c r="C120" s="13"/>
      <c r="D120" s="14"/>
      <c r="E120" s="13"/>
      <c r="F120" s="17"/>
    </row>
    <row r="121" spans="3:6" ht="17.25" thickBot="1" x14ac:dyDescent="0.3">
      <c r="C121" s="13"/>
      <c r="D121" s="14"/>
      <c r="E121" s="13"/>
      <c r="F121" s="17"/>
    </row>
    <row r="122" spans="3:6" ht="17.25" thickBot="1" x14ac:dyDescent="0.3">
      <c r="C122" s="13"/>
      <c r="D122" s="14"/>
      <c r="E122" s="13"/>
      <c r="F122" s="17"/>
    </row>
    <row r="123" spans="3:6" ht="17.25" thickBot="1" x14ac:dyDescent="0.3">
      <c r="C123" s="13"/>
      <c r="D123" s="14"/>
      <c r="E123" s="13"/>
      <c r="F123" s="17"/>
    </row>
    <row r="124" spans="3:6" ht="17.25" thickBot="1" x14ac:dyDescent="0.3">
      <c r="C124" s="13"/>
      <c r="D124" s="14"/>
      <c r="E124" s="13"/>
      <c r="F124" s="17"/>
    </row>
    <row r="125" spans="3:6" ht="17.25" thickBot="1" x14ac:dyDescent="0.3">
      <c r="C125" s="13"/>
      <c r="D125" s="14"/>
      <c r="E125" s="13"/>
      <c r="F125" s="17"/>
    </row>
    <row r="126" spans="3:6" ht="17.25" thickBot="1" x14ac:dyDescent="0.3">
      <c r="C126" s="13"/>
      <c r="D126" s="14"/>
      <c r="E126" s="13"/>
      <c r="F126" s="17"/>
    </row>
    <row r="127" spans="3:6" ht="17.25" thickBot="1" x14ac:dyDescent="0.3">
      <c r="C127" s="13"/>
      <c r="D127" s="14"/>
      <c r="E127" s="13"/>
      <c r="F127" s="17"/>
    </row>
    <row r="128" spans="3:6" ht="17.25" thickBot="1" x14ac:dyDescent="0.3">
      <c r="C128" s="13"/>
      <c r="D128" s="14"/>
      <c r="E128" s="13"/>
      <c r="F128" s="17"/>
    </row>
    <row r="129" spans="3:6" ht="17.25" thickBot="1" x14ac:dyDescent="0.3">
      <c r="C129" s="13"/>
      <c r="D129" s="14"/>
      <c r="E129" s="13"/>
      <c r="F129" s="17"/>
    </row>
    <row r="130" spans="3:6" ht="17.25" thickBot="1" x14ac:dyDescent="0.3">
      <c r="C130" s="13"/>
      <c r="D130" s="14"/>
      <c r="E130" s="13"/>
      <c r="F130" s="17"/>
    </row>
    <row r="131" spans="3:6" ht="17.25" thickBot="1" x14ac:dyDescent="0.3">
      <c r="C131" s="13"/>
      <c r="D131" s="14"/>
      <c r="E131" s="13"/>
      <c r="F131" s="17"/>
    </row>
    <row r="132" spans="3:6" ht="17.25" thickBot="1" x14ac:dyDescent="0.3">
      <c r="C132" s="13"/>
      <c r="D132" s="14"/>
      <c r="E132" s="13">
        <v>38717</v>
      </c>
      <c r="F132" s="17">
        <v>0.61</v>
      </c>
    </row>
    <row r="133" spans="3:6" ht="17.25" thickBot="1" x14ac:dyDescent="0.3">
      <c r="C133" s="13"/>
      <c r="D133" s="14"/>
      <c r="E133" s="13">
        <v>38625</v>
      </c>
      <c r="F133" s="17">
        <v>0.66</v>
      </c>
    </row>
    <row r="134" spans="3:6" ht="17.25" thickBot="1" x14ac:dyDescent="0.3">
      <c r="C134" s="13"/>
      <c r="D134" s="14"/>
      <c r="E134" s="13">
        <v>38533</v>
      </c>
      <c r="F134" s="17">
        <v>0.6</v>
      </c>
    </row>
    <row r="135" spans="3:6" ht="17.25" thickBot="1" x14ac:dyDescent="0.3">
      <c r="C135" s="13"/>
      <c r="D135" s="14"/>
      <c r="E135" s="13">
        <v>38442</v>
      </c>
      <c r="F135" s="17">
        <v>0.65</v>
      </c>
    </row>
    <row r="136" spans="3:6" ht="17.25" thickBot="1" x14ac:dyDescent="0.3">
      <c r="C136" s="13"/>
      <c r="D136" s="14"/>
    </row>
    <row r="137" spans="3:6" ht="17.25" thickBot="1" x14ac:dyDescent="0.3">
      <c r="C137" s="13"/>
      <c r="D137" s="14"/>
    </row>
    <row r="138" spans="3:6" x14ac:dyDescent="0.25">
      <c r="C138" s="13"/>
      <c r="D138" s="14"/>
    </row>
  </sheetData>
  <phoneticPr fontId="2" type="noConversion"/>
  <conditionalFormatting sqref="C18:Q18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9:Q19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0:Q20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1:Q21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L22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3:L7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3:K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0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5E16-E5C4-4DF0-8E69-9B02C40CC987}">
  <dimension ref="A1:AD173"/>
  <sheetViews>
    <sheetView topLeftCell="A156" zoomScaleNormal="100" workbookViewId="0">
      <pane xSplit="1" topLeftCell="B1" activePane="topRight" state="frozen"/>
      <selection pane="topRight" activeCell="B116" sqref="B116"/>
    </sheetView>
  </sheetViews>
  <sheetFormatPr defaultRowHeight="16.5" outlineLevelRow="2" x14ac:dyDescent="0.25"/>
  <cols>
    <col min="1" max="1" width="9.125" style="1" bestFit="1" customWidth="1"/>
    <col min="2" max="2" width="23.5" style="1" customWidth="1"/>
    <col min="3" max="3" width="16.75" style="1" customWidth="1"/>
    <col min="4" max="4" width="10.75" style="1" customWidth="1"/>
    <col min="5" max="5" width="5.5" style="1" customWidth="1"/>
    <col min="6" max="6" width="6.5" style="1" customWidth="1"/>
    <col min="7" max="7" width="9.5" style="1" customWidth="1"/>
    <col min="8" max="8" width="8.375" style="1" customWidth="1"/>
    <col min="9" max="9" width="19.625" style="1" customWidth="1"/>
    <col min="10" max="10" width="5.5" style="1" customWidth="1"/>
    <col min="11" max="11" width="8" style="1" customWidth="1"/>
    <col min="12" max="12" width="9.5" style="1" customWidth="1"/>
    <col min="13" max="16" width="5.5" style="1" customWidth="1"/>
    <col min="17" max="17" width="9.5" style="1" customWidth="1"/>
    <col min="18" max="20" width="5.5" style="1" customWidth="1"/>
    <col min="21" max="21" width="6" style="1" customWidth="1"/>
    <col min="22" max="22" width="9.5" style="1" customWidth="1"/>
    <col min="23" max="24" width="5.5" style="1" customWidth="1"/>
    <col min="25" max="25" width="3.75" style="1" customWidth="1"/>
    <col min="26" max="26" width="10" style="1" customWidth="1"/>
    <col min="27" max="16384" width="9" style="1"/>
  </cols>
  <sheetData>
    <row r="1" spans="1:30" x14ac:dyDescent="0.25">
      <c r="A1" s="1" t="s">
        <v>96</v>
      </c>
      <c r="B1" s="1" t="s">
        <v>104</v>
      </c>
      <c r="C1" s="1" t="s">
        <v>105</v>
      </c>
      <c r="D1" s="1" t="s">
        <v>120</v>
      </c>
      <c r="F1" s="70" t="s">
        <v>104</v>
      </c>
      <c r="G1" s="70"/>
      <c r="H1" s="70"/>
      <c r="I1" s="70"/>
      <c r="J1" s="39"/>
      <c r="K1" s="70" t="s">
        <v>119</v>
      </c>
      <c r="L1" s="70"/>
      <c r="M1" s="70"/>
      <c r="N1" s="70"/>
      <c r="O1" s="39"/>
      <c r="P1" s="70" t="s">
        <v>105</v>
      </c>
      <c r="Q1" s="70"/>
      <c r="R1" s="70"/>
      <c r="S1" s="70"/>
      <c r="T1" s="39"/>
      <c r="U1" s="69" t="s">
        <v>89</v>
      </c>
      <c r="V1" s="69"/>
      <c r="W1" s="69"/>
      <c r="X1" s="69"/>
    </row>
    <row r="2" spans="1:30" x14ac:dyDescent="0.25">
      <c r="F2" t="s">
        <v>102</v>
      </c>
      <c r="G2" s="1" t="s">
        <v>107</v>
      </c>
      <c r="H2" s="1" t="s">
        <v>108</v>
      </c>
      <c r="I2" s="1" t="s">
        <v>109</v>
      </c>
      <c r="K2" t="s">
        <v>102</v>
      </c>
      <c r="L2" s="1" t="s">
        <v>107</v>
      </c>
      <c r="M2" s="1" t="s">
        <v>108</v>
      </c>
      <c r="N2" s="1" t="s">
        <v>109</v>
      </c>
      <c r="P2" t="s">
        <v>102</v>
      </c>
      <c r="Q2" s="1" t="s">
        <v>107</v>
      </c>
      <c r="R2" s="1" t="s">
        <v>108</v>
      </c>
      <c r="S2" s="1" t="s">
        <v>109</v>
      </c>
      <c r="U2" t="s">
        <v>102</v>
      </c>
      <c r="V2" s="1" t="s">
        <v>107</v>
      </c>
      <c r="W2" s="1" t="s">
        <v>108</v>
      </c>
      <c r="X2" s="1" t="s">
        <v>109</v>
      </c>
      <c r="Z2" s="1" t="s">
        <v>110</v>
      </c>
    </row>
    <row r="3" spans="1:30" x14ac:dyDescent="0.25">
      <c r="A3" s="1" t="s">
        <v>167</v>
      </c>
      <c r="B3" s="2">
        <v>221.84</v>
      </c>
      <c r="C3" s="1">
        <f t="shared" ref="C3:C8" si="0">B3-B4</f>
        <v>8.2800000000000011</v>
      </c>
      <c r="D3" s="4">
        <f>B3/B7-1</f>
        <v>8.9266424432878466E-2</v>
      </c>
      <c r="F3" s="3">
        <v>75.215000000000003</v>
      </c>
      <c r="G3" s="3">
        <v>74.036000000000001</v>
      </c>
      <c r="H3" s="3">
        <v>39.960999999999999</v>
      </c>
      <c r="I3" s="3">
        <v>32.631999999999998</v>
      </c>
      <c r="K3" s="6">
        <f t="shared" ref="K3" si="1">F3/$B3</f>
        <v>0.33905066714749371</v>
      </c>
      <c r="L3" s="6">
        <f t="shared" ref="L3" si="2">G3/$B3</f>
        <v>0.33373602596465923</v>
      </c>
      <c r="M3" s="6">
        <f t="shared" ref="M3" si="3">H3/$B3</f>
        <v>0.18013433104940496</v>
      </c>
      <c r="N3" s="6">
        <f t="shared" ref="N3" si="4">I3/$B3</f>
        <v>0.14709700685178506</v>
      </c>
      <c r="O3" s="3"/>
      <c r="P3" s="3">
        <f t="shared" ref="P3" si="5">F3-F4</f>
        <v>1.1950000000000074</v>
      </c>
      <c r="Q3" s="3">
        <f t="shared" ref="Q3" si="6">G3-G4</f>
        <v>3.5360000000000014</v>
      </c>
      <c r="R3" s="3">
        <f t="shared" ref="R3" si="7">H3-H4</f>
        <v>0.97099999999999653</v>
      </c>
      <c r="S3" s="3">
        <f t="shared" ref="S3" si="8">I3-I4</f>
        <v>2.5819999999999972</v>
      </c>
      <c r="U3">
        <v>14.78</v>
      </c>
      <c r="V3" s="1">
        <v>11.64</v>
      </c>
      <c r="W3" s="2">
        <v>8.14</v>
      </c>
      <c r="X3" s="2">
        <v>9.26</v>
      </c>
      <c r="AD3" s="6"/>
    </row>
    <row r="4" spans="1:30" x14ac:dyDescent="0.25">
      <c r="A4" s="1" t="s">
        <v>118</v>
      </c>
      <c r="B4" s="2">
        <v>213.56</v>
      </c>
      <c r="C4" s="1">
        <f t="shared" si="0"/>
        <v>4.3600000000000136</v>
      </c>
      <c r="D4" s="4">
        <f>B4/B8-1</f>
        <v>9.4337688957212285E-2</v>
      </c>
      <c r="F4" s="3">
        <v>74.02</v>
      </c>
      <c r="G4" s="3">
        <v>70.5</v>
      </c>
      <c r="H4" s="3">
        <v>38.99</v>
      </c>
      <c r="I4" s="3">
        <v>30.05</v>
      </c>
      <c r="K4" s="6">
        <f t="shared" ref="K4:N5" si="9">F4/$B4</f>
        <v>0.346600486982581</v>
      </c>
      <c r="L4" s="6">
        <f t="shared" si="9"/>
        <v>0.33011799962539801</v>
      </c>
      <c r="M4" s="6">
        <f t="shared" si="9"/>
        <v>0.18257164262970593</v>
      </c>
      <c r="N4" s="6">
        <f t="shared" si="9"/>
        <v>0.14070987076231503</v>
      </c>
      <c r="O4" s="3"/>
      <c r="P4" s="3">
        <f t="shared" ref="P4:S5" si="10">F4-F5</f>
        <v>1.9999999999996021E-2</v>
      </c>
      <c r="Q4" s="3">
        <f t="shared" si="10"/>
        <v>1.7999999999999972</v>
      </c>
      <c r="R4" s="3">
        <f t="shared" si="10"/>
        <v>0.28999999999999915</v>
      </c>
      <c r="S4" s="3">
        <f t="shared" si="10"/>
        <v>2.1500000000000021</v>
      </c>
      <c r="U4">
        <v>14.68</v>
      </c>
      <c r="V4" s="1">
        <v>11.65</v>
      </c>
      <c r="W4" s="2">
        <v>7.86</v>
      </c>
      <c r="X4" s="2">
        <v>9.6</v>
      </c>
      <c r="Z4" s="1">
        <v>11.65</v>
      </c>
      <c r="AD4" s="6"/>
    </row>
    <row r="5" spans="1:30" x14ac:dyDescent="0.25">
      <c r="A5" s="1" t="s">
        <v>111</v>
      </c>
      <c r="B5" s="2">
        <v>209.2</v>
      </c>
      <c r="C5" s="1">
        <f t="shared" si="0"/>
        <v>1.5600000000000023</v>
      </c>
      <c r="D5" s="4">
        <f>B5/B9-1</f>
        <v>8.4218709510235801E-2</v>
      </c>
      <c r="E5" s="6"/>
      <c r="F5" s="3">
        <v>74</v>
      </c>
      <c r="G5" s="3">
        <v>68.7</v>
      </c>
      <c r="H5" s="3">
        <v>38.700000000000003</v>
      </c>
      <c r="I5" s="1">
        <v>27.9</v>
      </c>
      <c r="K5" s="6">
        <f t="shared" si="9"/>
        <v>0.35372848948374763</v>
      </c>
      <c r="L5" s="6">
        <f t="shared" si="9"/>
        <v>0.3283938814531549</v>
      </c>
      <c r="M5" s="6">
        <f t="shared" si="9"/>
        <v>0.18499043977055452</v>
      </c>
      <c r="N5" s="6">
        <f t="shared" si="9"/>
        <v>0.13336520076481836</v>
      </c>
      <c r="O5" s="3"/>
      <c r="P5" s="3">
        <f t="shared" si="10"/>
        <v>-0.40000000000000568</v>
      </c>
      <c r="Q5" s="3">
        <f t="shared" si="10"/>
        <v>0.20000000000000284</v>
      </c>
      <c r="R5" s="3">
        <f t="shared" si="10"/>
        <v>0.80000000000000426</v>
      </c>
      <c r="S5" s="3">
        <f t="shared" si="10"/>
        <v>1</v>
      </c>
      <c r="U5">
        <v>14.54</v>
      </c>
      <c r="V5" s="1">
        <v>11.66</v>
      </c>
      <c r="W5" s="2">
        <v>7.5</v>
      </c>
      <c r="X5" s="1">
        <v>9.74</v>
      </c>
      <c r="Z5" s="1">
        <v>11.66</v>
      </c>
      <c r="AD5" s="6"/>
    </row>
    <row r="6" spans="1:30" x14ac:dyDescent="0.25">
      <c r="A6" s="1" t="s">
        <v>9</v>
      </c>
      <c r="B6" s="37">
        <v>207.64</v>
      </c>
      <c r="C6" s="1">
        <f t="shared" si="0"/>
        <v>3.9799999999999898</v>
      </c>
      <c r="D6" s="4">
        <f t="shared" ref="D6:D11" si="11">B6/B10-1</f>
        <v>0.13551350760144354</v>
      </c>
      <c r="F6" s="3">
        <v>74.400000000000006</v>
      </c>
      <c r="G6" s="3">
        <v>68.5</v>
      </c>
      <c r="H6" s="3">
        <v>37.9</v>
      </c>
      <c r="I6" s="1">
        <v>26.9</v>
      </c>
      <c r="K6" s="6">
        <f t="shared" ref="K6:K14" si="12">F6/$B6</f>
        <v>0.35831246387979199</v>
      </c>
      <c r="L6" s="6">
        <f t="shared" ref="L6:L14" si="13">G6/$B6</f>
        <v>0.32989790021190524</v>
      </c>
      <c r="M6" s="6">
        <f t="shared" ref="M6:M14" si="14">H6/$B6</f>
        <v>0.18252745135811982</v>
      </c>
      <c r="N6" s="6">
        <f t="shared" ref="N6:N14" si="15">I6/$B6</f>
        <v>0.1295511462146022</v>
      </c>
      <c r="O6" s="3"/>
      <c r="P6" s="3">
        <f t="shared" ref="P6:P13" si="16">F6-F7</f>
        <v>0.5</v>
      </c>
      <c r="Q6" s="3">
        <f t="shared" ref="Q6:Q13" si="17">G6-G7</f>
        <v>1.7999999999999972</v>
      </c>
      <c r="R6" s="3">
        <f t="shared" ref="R6:R13" si="18">H6-H7</f>
        <v>0.39999999999999858</v>
      </c>
      <c r="S6" s="3">
        <f t="shared" ref="S6:S13" si="19">I6-I7</f>
        <v>1.3999999999999986</v>
      </c>
      <c r="U6" s="2">
        <v>14.25</v>
      </c>
      <c r="V6" s="1">
        <v>11.56</v>
      </c>
      <c r="W6" s="1">
        <v>7.39</v>
      </c>
      <c r="X6" s="1">
        <v>9.7100000000000009</v>
      </c>
      <c r="Z6" s="1">
        <v>11.56</v>
      </c>
      <c r="AD6" s="6"/>
    </row>
    <row r="7" spans="1:30" x14ac:dyDescent="0.25">
      <c r="A7" s="1" t="s">
        <v>7</v>
      </c>
      <c r="B7" s="38">
        <v>203.66</v>
      </c>
      <c r="C7" s="1">
        <f t="shared" si="0"/>
        <v>8.5099999999999909</v>
      </c>
      <c r="D7" s="4">
        <f t="shared" si="11"/>
        <v>0.21886408522353218</v>
      </c>
      <c r="F7" s="3">
        <v>73.900000000000006</v>
      </c>
      <c r="G7" s="3">
        <v>66.7</v>
      </c>
      <c r="H7" s="3">
        <v>37.5</v>
      </c>
      <c r="I7" s="1">
        <v>25.5</v>
      </c>
      <c r="K7" s="6">
        <f t="shared" si="12"/>
        <v>0.36285966807424141</v>
      </c>
      <c r="L7" s="6">
        <f t="shared" si="13"/>
        <v>0.32750662869488367</v>
      </c>
      <c r="M7" s="6">
        <f t="shared" si="14"/>
        <v>0.18413041343415495</v>
      </c>
      <c r="N7" s="6">
        <f t="shared" si="15"/>
        <v>0.12520868113522537</v>
      </c>
      <c r="O7" s="3"/>
      <c r="P7" s="3">
        <f t="shared" ref="P7:S8" si="20">F7-F8</f>
        <v>0.80000000000001137</v>
      </c>
      <c r="Q7" s="3">
        <f t="shared" si="20"/>
        <v>4.5</v>
      </c>
      <c r="R7" s="3">
        <f t="shared" si="20"/>
        <v>1.2000000000000028</v>
      </c>
      <c r="S7" s="3">
        <f t="shared" si="20"/>
        <v>2</v>
      </c>
      <c r="U7" s="2">
        <v>13.51</v>
      </c>
      <c r="V7" s="1">
        <v>11.05</v>
      </c>
      <c r="W7" s="1">
        <v>7.12</v>
      </c>
      <c r="X7" s="1">
        <v>9.32</v>
      </c>
      <c r="Z7" s="1">
        <v>11.05</v>
      </c>
      <c r="AD7" s="6"/>
    </row>
    <row r="8" spans="1:30" x14ac:dyDescent="0.25">
      <c r="A8" s="1" t="s">
        <v>5</v>
      </c>
      <c r="B8">
        <v>195.15</v>
      </c>
      <c r="C8" s="1">
        <f t="shared" si="0"/>
        <v>2.2000000000000171</v>
      </c>
      <c r="D8" s="4">
        <f t="shared" si="11"/>
        <v>0.23255226425819475</v>
      </c>
      <c r="F8" s="3">
        <v>73.099999999999994</v>
      </c>
      <c r="G8" s="3">
        <v>62.2</v>
      </c>
      <c r="H8" s="3">
        <v>36.299999999999997</v>
      </c>
      <c r="I8" s="1">
        <v>23.5</v>
      </c>
      <c r="K8" s="6">
        <f t="shared" si="12"/>
        <v>0.37458365359979501</v>
      </c>
      <c r="L8" s="6">
        <f t="shared" si="13"/>
        <v>0.31872918267998973</v>
      </c>
      <c r="M8" s="6">
        <f t="shared" si="14"/>
        <v>0.18601076095311297</v>
      </c>
      <c r="N8" s="6">
        <f t="shared" si="15"/>
        <v>0.12042018959774532</v>
      </c>
      <c r="O8" s="3"/>
      <c r="P8" s="3">
        <f t="shared" si="20"/>
        <v>0.19999999999998863</v>
      </c>
      <c r="Q8" s="3">
        <f t="shared" si="20"/>
        <v>0.70000000000000284</v>
      </c>
      <c r="R8" s="3">
        <f t="shared" si="20"/>
        <v>0.19999999999999574</v>
      </c>
      <c r="S8" s="3">
        <f t="shared" si="20"/>
        <v>1</v>
      </c>
      <c r="U8" s="2">
        <v>13.4</v>
      </c>
      <c r="V8" s="1">
        <v>10.88</v>
      </c>
      <c r="W8" s="1">
        <v>7.27</v>
      </c>
      <c r="X8" s="2">
        <v>9.1999999999999993</v>
      </c>
      <c r="Z8" s="1">
        <v>10.88</v>
      </c>
      <c r="AD8" s="6"/>
    </row>
    <row r="9" spans="1:30" x14ac:dyDescent="0.25">
      <c r="A9" s="1" t="s">
        <v>18</v>
      </c>
      <c r="B9">
        <v>192.95</v>
      </c>
      <c r="C9" s="1">
        <f t="shared" ref="C9:C37" si="21">B9-B10</f>
        <v>10.089999999999975</v>
      </c>
      <c r="D9" s="4">
        <f t="shared" si="11"/>
        <v>0.27309316442333054</v>
      </c>
      <c r="F9" s="3">
        <v>72.900000000000006</v>
      </c>
      <c r="G9" s="3">
        <v>61.5</v>
      </c>
      <c r="H9" s="3">
        <v>36.1</v>
      </c>
      <c r="I9" s="1">
        <v>22.5</v>
      </c>
      <c r="K9" s="6">
        <f t="shared" si="12"/>
        <v>0.37781808758745794</v>
      </c>
      <c r="L9" s="6">
        <f t="shared" si="13"/>
        <v>0.31873542368489249</v>
      </c>
      <c r="M9" s="6">
        <f t="shared" si="14"/>
        <v>0.18709510235812388</v>
      </c>
      <c r="N9" s="6">
        <f t="shared" si="15"/>
        <v>0.11661052086032651</v>
      </c>
      <c r="O9" s="3"/>
      <c r="P9" s="3">
        <f t="shared" si="16"/>
        <v>2.9000000000000057</v>
      </c>
      <c r="Q9" s="3">
        <f t="shared" si="17"/>
        <v>2.7999999999999972</v>
      </c>
      <c r="R9" s="3">
        <f t="shared" si="18"/>
        <v>1.8000000000000043</v>
      </c>
      <c r="S9" s="3">
        <f t="shared" si="19"/>
        <v>2.6999999999999993</v>
      </c>
      <c r="U9" s="2">
        <v>13.25</v>
      </c>
      <c r="V9" s="2">
        <v>10.5</v>
      </c>
      <c r="W9" s="1">
        <v>7.44</v>
      </c>
      <c r="X9" s="1">
        <v>8.9600000000000009</v>
      </c>
      <c r="Z9" s="1">
        <v>10.5</v>
      </c>
      <c r="AD9" s="6"/>
    </row>
    <row r="10" spans="1:30" x14ac:dyDescent="0.25">
      <c r="A10" s="1" t="s">
        <v>19</v>
      </c>
      <c r="B10">
        <v>182.86</v>
      </c>
      <c r="C10" s="1">
        <f t="shared" si="21"/>
        <v>15.77000000000001</v>
      </c>
      <c r="D10" s="4">
        <f t="shared" si="11"/>
        <v>0.22840252586322718</v>
      </c>
      <c r="F10" s="3">
        <v>70</v>
      </c>
      <c r="G10" s="3">
        <v>58.7</v>
      </c>
      <c r="H10" s="3">
        <v>34.299999999999997</v>
      </c>
      <c r="I10" s="1">
        <v>19.8</v>
      </c>
      <c r="K10" s="6">
        <f t="shared" si="12"/>
        <v>0.38280651864814608</v>
      </c>
      <c r="L10" s="6">
        <f t="shared" si="13"/>
        <v>0.32101060920923108</v>
      </c>
      <c r="M10" s="6">
        <f t="shared" si="14"/>
        <v>0.18757519413759158</v>
      </c>
      <c r="N10" s="6">
        <f t="shared" si="15"/>
        <v>0.10827955813190418</v>
      </c>
      <c r="O10" s="3"/>
      <c r="P10" s="3">
        <f t="shared" si="16"/>
        <v>2.2999999999999972</v>
      </c>
      <c r="Q10" s="3">
        <f t="shared" si="17"/>
        <v>6.9000000000000057</v>
      </c>
      <c r="R10" s="3">
        <f t="shared" si="18"/>
        <v>2.8999999999999986</v>
      </c>
      <c r="S10" s="3">
        <f t="shared" si="19"/>
        <v>3.6000000000000014</v>
      </c>
      <c r="U10" s="2">
        <v>13.09</v>
      </c>
      <c r="V10" s="2">
        <v>10.4</v>
      </c>
      <c r="W10" s="1">
        <v>8.0500000000000007</v>
      </c>
      <c r="X10" s="1">
        <v>8.94</v>
      </c>
      <c r="Z10" s="1">
        <v>10.4</v>
      </c>
      <c r="AD10" s="6"/>
    </row>
    <row r="11" spans="1:30" x14ac:dyDescent="0.25">
      <c r="A11" s="1" t="s">
        <v>20</v>
      </c>
      <c r="B11">
        <v>167.09</v>
      </c>
      <c r="C11" s="1">
        <f t="shared" si="21"/>
        <v>8.7599999999999909</v>
      </c>
      <c r="D11" s="4">
        <f t="shared" si="11"/>
        <v>0.19984202211690372</v>
      </c>
      <c r="F11" s="3">
        <v>67.7</v>
      </c>
      <c r="G11" s="3">
        <v>51.8</v>
      </c>
      <c r="H11" s="3">
        <v>31.4</v>
      </c>
      <c r="I11" s="1">
        <v>16.2</v>
      </c>
      <c r="K11" s="6">
        <f t="shared" si="12"/>
        <v>0.40517086600035912</v>
      </c>
      <c r="L11" s="6">
        <f t="shared" si="13"/>
        <v>0.31001256807708416</v>
      </c>
      <c r="M11" s="6">
        <f t="shared" si="14"/>
        <v>0.18792267640193908</v>
      </c>
      <c r="N11" s="6">
        <f t="shared" si="15"/>
        <v>9.695373750673289E-2</v>
      </c>
      <c r="O11" s="3"/>
      <c r="P11" s="3">
        <f t="shared" si="16"/>
        <v>0.60000000000000853</v>
      </c>
      <c r="Q11" s="3">
        <f t="shared" si="17"/>
        <v>4.3999999999999986</v>
      </c>
      <c r="R11" s="3">
        <f t="shared" si="18"/>
        <v>2</v>
      </c>
      <c r="S11" s="3">
        <f t="shared" si="19"/>
        <v>1.6999999999999993</v>
      </c>
      <c r="U11" s="2">
        <v>13.22</v>
      </c>
      <c r="V11" s="2">
        <v>10.51</v>
      </c>
      <c r="W11" s="1">
        <v>8.18</v>
      </c>
      <c r="X11" s="1">
        <v>9.07</v>
      </c>
      <c r="Z11" s="1">
        <v>10.51</v>
      </c>
      <c r="AD11" s="6"/>
    </row>
    <row r="12" spans="1:30" x14ac:dyDescent="0.25">
      <c r="A12" s="1" t="s">
        <v>21</v>
      </c>
      <c r="B12">
        <v>158.33000000000001</v>
      </c>
      <c r="C12" s="1">
        <f t="shared" si="21"/>
        <v>6.7700000000000102</v>
      </c>
      <c r="F12" s="3">
        <v>67.099999999999994</v>
      </c>
      <c r="G12" s="3">
        <v>47.4</v>
      </c>
      <c r="H12" s="3">
        <v>29.4</v>
      </c>
      <c r="I12" s="1">
        <v>14.5</v>
      </c>
      <c r="K12" s="6">
        <f t="shared" si="12"/>
        <v>0.42379839575570005</v>
      </c>
      <c r="L12" s="6">
        <f t="shared" si="13"/>
        <v>0.29937472367839318</v>
      </c>
      <c r="M12" s="6">
        <f t="shared" si="14"/>
        <v>0.18568811974988944</v>
      </c>
      <c r="N12" s="6">
        <f t="shared" si="15"/>
        <v>9.1580875386850238E-2</v>
      </c>
      <c r="O12" s="3"/>
      <c r="P12" s="3">
        <f t="shared" si="16"/>
        <v>0.59999999999999432</v>
      </c>
      <c r="Q12" s="3">
        <f t="shared" si="17"/>
        <v>3.1999999999999957</v>
      </c>
      <c r="R12" s="3">
        <f t="shared" si="18"/>
        <v>1.5</v>
      </c>
      <c r="S12" s="3">
        <f t="shared" si="19"/>
        <v>1.5999999999999996</v>
      </c>
      <c r="U12" s="2">
        <v>13.08</v>
      </c>
      <c r="V12" s="2">
        <v>10.4</v>
      </c>
      <c r="W12" s="1">
        <v>8.6300000000000008</v>
      </c>
      <c r="X12" s="1">
        <v>9.2899999999999991</v>
      </c>
      <c r="Z12" s="1">
        <v>10.4</v>
      </c>
      <c r="AD12" s="6"/>
    </row>
    <row r="13" spans="1:30" x14ac:dyDescent="0.25">
      <c r="A13" s="1" t="s">
        <v>22</v>
      </c>
      <c r="B13">
        <v>151.56</v>
      </c>
      <c r="C13" s="1">
        <f t="shared" si="21"/>
        <v>2.6999999999999886</v>
      </c>
      <c r="F13" s="3">
        <v>66.5</v>
      </c>
      <c r="G13" s="3">
        <v>44.2</v>
      </c>
      <c r="H13" s="3">
        <v>27.9</v>
      </c>
      <c r="I13" s="1">
        <v>12.9</v>
      </c>
      <c r="K13" s="6">
        <f t="shared" si="12"/>
        <v>0.43877012404328319</v>
      </c>
      <c r="L13" s="6">
        <f t="shared" si="13"/>
        <v>0.29163367643177623</v>
      </c>
      <c r="M13" s="6">
        <f t="shared" si="14"/>
        <v>0.18408551068883608</v>
      </c>
      <c r="N13" s="6">
        <f t="shared" si="15"/>
        <v>8.5114806017418845E-2</v>
      </c>
      <c r="O13" s="3"/>
      <c r="P13" s="3">
        <f t="shared" si="16"/>
        <v>-9.9999999999994316E-2</v>
      </c>
      <c r="Q13" s="3">
        <f t="shared" si="17"/>
        <v>1.7000000000000028</v>
      </c>
      <c r="R13" s="3">
        <f t="shared" si="18"/>
        <v>0.39999999999999858</v>
      </c>
      <c r="S13" s="3">
        <f t="shared" si="19"/>
        <v>0.80000000000000071</v>
      </c>
      <c r="U13" s="2">
        <v>12.52</v>
      </c>
      <c r="V13" s="1">
        <v>10.130000000000001</v>
      </c>
      <c r="W13" s="1">
        <v>8.14</v>
      </c>
      <c r="X13" s="1">
        <v>9.2899999999999991</v>
      </c>
      <c r="Z13" s="1">
        <v>10.130000000000001</v>
      </c>
      <c r="AD13" s="6"/>
    </row>
    <row r="14" spans="1:30" x14ac:dyDescent="0.25">
      <c r="A14" s="1" t="s">
        <v>23</v>
      </c>
      <c r="B14">
        <v>148.86000000000001</v>
      </c>
      <c r="C14" s="1">
        <f t="shared" si="21"/>
        <v>9.6000000000000227</v>
      </c>
      <c r="F14" s="3">
        <v>66.599999999999994</v>
      </c>
      <c r="G14" s="3">
        <v>42.5</v>
      </c>
      <c r="H14" s="3">
        <v>27.5</v>
      </c>
      <c r="I14" s="1">
        <v>12.1</v>
      </c>
      <c r="K14" s="6">
        <f t="shared" si="12"/>
        <v>0.4474002418379685</v>
      </c>
      <c r="L14" s="6">
        <f t="shared" si="13"/>
        <v>0.28550315732903397</v>
      </c>
      <c r="M14" s="6">
        <f t="shared" si="14"/>
        <v>0.18473733709525728</v>
      </c>
      <c r="N14" s="6">
        <f t="shared" si="15"/>
        <v>8.1284428321913196E-2</v>
      </c>
      <c r="U14" s="2">
        <v>11.45</v>
      </c>
      <c r="V14" s="1">
        <v>10.23</v>
      </c>
      <c r="W14" s="1">
        <v>7.84</v>
      </c>
      <c r="X14" s="1">
        <v>9.3699999999999992</v>
      </c>
      <c r="Z14" s="1">
        <v>10.23</v>
      </c>
      <c r="AD14" s="6"/>
    </row>
    <row r="15" spans="1:30" x14ac:dyDescent="0.25">
      <c r="A15" s="1" t="s">
        <v>24</v>
      </c>
      <c r="B15">
        <v>139.26</v>
      </c>
      <c r="C15" s="1">
        <f t="shared" si="21"/>
        <v>8.8400000000000034</v>
      </c>
    </row>
    <row r="16" spans="1:30" hidden="1" outlineLevel="1" x14ac:dyDescent="0.25">
      <c r="A16" s="1" t="s">
        <v>25</v>
      </c>
      <c r="B16">
        <v>130.41999999999999</v>
      </c>
      <c r="C16" s="1">
        <f t="shared" si="21"/>
        <v>6.0699999999999932</v>
      </c>
    </row>
    <row r="17" spans="1:3" hidden="1" outlineLevel="1" x14ac:dyDescent="0.25">
      <c r="A17" s="1" t="s">
        <v>26</v>
      </c>
      <c r="B17">
        <v>124.35</v>
      </c>
      <c r="C17" s="1">
        <f t="shared" si="21"/>
        <v>5.4499999999999886</v>
      </c>
    </row>
    <row r="18" spans="1:3" hidden="1" outlineLevel="1" x14ac:dyDescent="0.25">
      <c r="A18" s="1" t="s">
        <v>27</v>
      </c>
      <c r="B18">
        <v>118.9</v>
      </c>
      <c r="C18" s="1">
        <f t="shared" si="21"/>
        <v>8.2600000000000051</v>
      </c>
    </row>
    <row r="19" spans="1:3" hidden="1" outlineLevel="1" x14ac:dyDescent="0.25">
      <c r="A19" s="1" t="s">
        <v>28</v>
      </c>
      <c r="B19">
        <v>110.64</v>
      </c>
      <c r="C19" s="1">
        <f t="shared" si="21"/>
        <v>6.6200000000000045</v>
      </c>
    </row>
    <row r="20" spans="1:3" hidden="1" outlineLevel="1" x14ac:dyDescent="0.25">
      <c r="A20" s="1" t="s">
        <v>29</v>
      </c>
      <c r="B20">
        <v>104.02</v>
      </c>
      <c r="C20" s="1">
        <f t="shared" si="21"/>
        <v>4.9799999999999898</v>
      </c>
    </row>
    <row r="21" spans="1:3" hidden="1" outlineLevel="1" x14ac:dyDescent="0.25">
      <c r="A21" s="1" t="s">
        <v>30</v>
      </c>
      <c r="B21">
        <v>99.04</v>
      </c>
      <c r="C21" s="1">
        <f t="shared" si="21"/>
        <v>4.6800000000000068</v>
      </c>
    </row>
    <row r="22" spans="1:3" hidden="1" outlineLevel="1" x14ac:dyDescent="0.25">
      <c r="A22" s="1" t="s">
        <v>31</v>
      </c>
      <c r="B22">
        <v>94.36</v>
      </c>
      <c r="C22" s="1">
        <f t="shared" si="21"/>
        <v>5.269999999999996</v>
      </c>
    </row>
    <row r="23" spans="1:3" hidden="1" outlineLevel="1" x14ac:dyDescent="0.25">
      <c r="A23" s="1" t="s">
        <v>32</v>
      </c>
      <c r="B23">
        <v>89.09</v>
      </c>
      <c r="C23" s="1">
        <f t="shared" si="21"/>
        <v>5.8100000000000023</v>
      </c>
    </row>
    <row r="24" spans="1:3" hidden="1" outlineLevel="1" x14ac:dyDescent="0.25">
      <c r="A24" s="1" t="s">
        <v>33</v>
      </c>
      <c r="B24">
        <v>83.28</v>
      </c>
      <c r="C24" s="1">
        <f t="shared" si="21"/>
        <v>3.3799999999999955</v>
      </c>
    </row>
    <row r="25" spans="1:3" hidden="1" outlineLevel="1" x14ac:dyDescent="0.25">
      <c r="A25" s="1" t="s">
        <v>34</v>
      </c>
      <c r="B25">
        <v>79.900000000000006</v>
      </c>
      <c r="C25" s="1">
        <f t="shared" si="21"/>
        <v>2.1900000000000119</v>
      </c>
    </row>
    <row r="26" spans="1:3" hidden="1" outlineLevel="1" x14ac:dyDescent="0.25">
      <c r="A26" s="1" t="s">
        <v>35</v>
      </c>
      <c r="B26">
        <v>77.709999999999994</v>
      </c>
      <c r="C26" s="1">
        <f t="shared" si="21"/>
        <v>6.8699999999999903</v>
      </c>
    </row>
    <row r="27" spans="1:3" hidden="1" outlineLevel="1" x14ac:dyDescent="0.25">
      <c r="A27" s="1" t="s">
        <v>36</v>
      </c>
      <c r="B27">
        <v>70.84</v>
      </c>
      <c r="C27" s="1">
        <f t="shared" si="21"/>
        <v>4.8200000000000074</v>
      </c>
    </row>
    <row r="28" spans="1:3" hidden="1" outlineLevel="1" x14ac:dyDescent="0.25">
      <c r="A28" s="1" t="s">
        <v>37</v>
      </c>
      <c r="B28">
        <v>66.02</v>
      </c>
      <c r="C28" s="1">
        <f t="shared" si="21"/>
        <v>3.9399999999999977</v>
      </c>
    </row>
    <row r="29" spans="1:3" hidden="1" outlineLevel="1" x14ac:dyDescent="0.25">
      <c r="A29" s="1" t="s">
        <v>38</v>
      </c>
      <c r="B29">
        <v>62.08</v>
      </c>
      <c r="C29" s="1">
        <f t="shared" si="21"/>
        <v>2.4600000000000009</v>
      </c>
    </row>
    <row r="30" spans="1:3" hidden="1" outlineLevel="1" x14ac:dyDescent="0.25">
      <c r="A30" s="1" t="s">
        <v>39</v>
      </c>
      <c r="B30">
        <v>59.62</v>
      </c>
      <c r="C30" s="1">
        <f t="shared" si="21"/>
        <v>5.1400000000000006</v>
      </c>
    </row>
    <row r="31" spans="1:3" hidden="1" outlineLevel="1" x14ac:dyDescent="0.25">
      <c r="A31" s="1" t="s">
        <v>40</v>
      </c>
      <c r="B31">
        <v>54.48</v>
      </c>
      <c r="C31" s="1">
        <f t="shared" si="21"/>
        <v>3.8299999999999983</v>
      </c>
    </row>
    <row r="32" spans="1:3" hidden="1" outlineLevel="1" x14ac:dyDescent="0.25">
      <c r="A32" s="1" t="s">
        <v>41</v>
      </c>
      <c r="B32">
        <v>50.65</v>
      </c>
      <c r="C32" s="1">
        <f t="shared" si="21"/>
        <v>2.6599999999999966</v>
      </c>
    </row>
    <row r="33" spans="1:4" hidden="1" outlineLevel="1" x14ac:dyDescent="0.25">
      <c r="A33" s="1" t="s">
        <v>42</v>
      </c>
      <c r="B33">
        <v>47.99</v>
      </c>
      <c r="C33" s="1">
        <f t="shared" si="21"/>
        <v>1.8599999999999994</v>
      </c>
    </row>
    <row r="34" spans="1:4" hidden="1" outlineLevel="1" x14ac:dyDescent="0.25">
      <c r="A34" s="1" t="s">
        <v>43</v>
      </c>
      <c r="B34">
        <v>46.13</v>
      </c>
      <c r="C34" s="1">
        <f t="shared" si="21"/>
        <v>4.7000000000000028</v>
      </c>
    </row>
    <row r="35" spans="1:4" hidden="1" outlineLevel="1" x14ac:dyDescent="0.25">
      <c r="A35" s="1" t="s">
        <v>44</v>
      </c>
      <c r="B35">
        <v>41.43</v>
      </c>
      <c r="C35" s="1">
        <f t="shared" si="21"/>
        <v>3.4200000000000017</v>
      </c>
    </row>
    <row r="36" spans="1:4" hidden="1" outlineLevel="1" x14ac:dyDescent="0.25">
      <c r="A36" s="1" t="s">
        <v>45</v>
      </c>
      <c r="B36">
        <v>38.01</v>
      </c>
      <c r="C36" s="1">
        <f t="shared" si="21"/>
        <v>2.3699999999999974</v>
      </c>
    </row>
    <row r="37" spans="1:4" hidden="1" outlineLevel="1" x14ac:dyDescent="0.25">
      <c r="A37" s="1" t="s">
        <v>46</v>
      </c>
      <c r="B37">
        <v>35.64</v>
      </c>
      <c r="C37" s="1">
        <f t="shared" si="21"/>
        <v>1.3999999999999986</v>
      </c>
    </row>
    <row r="38" spans="1:4" collapsed="1" x14ac:dyDescent="0.25">
      <c r="A38" s="1" t="s">
        <v>47</v>
      </c>
      <c r="B38">
        <v>34.24</v>
      </c>
    </row>
    <row r="41" spans="1:4" ht="22.5" customHeight="1" x14ac:dyDescent="0.25">
      <c r="A41" s="1" t="s">
        <v>103</v>
      </c>
      <c r="B41" t="s">
        <v>112</v>
      </c>
      <c r="C41" s="1" t="s">
        <v>106</v>
      </c>
    </row>
    <row r="42" spans="1:4" ht="22.5" customHeight="1" x14ac:dyDescent="0.25">
      <c r="A42" s="1" t="s">
        <v>167</v>
      </c>
      <c r="B42"/>
      <c r="C42" s="6">
        <f>B42/B46-1</f>
        <v>-1</v>
      </c>
      <c r="D42" s="6"/>
    </row>
    <row r="43" spans="1:4" ht="22.5" customHeight="1" x14ac:dyDescent="0.25">
      <c r="A43" s="1" t="s">
        <v>118</v>
      </c>
      <c r="B43">
        <v>2.11</v>
      </c>
      <c r="C43" s="6">
        <f>B43/B47-1</f>
        <v>0.12834224598930466</v>
      </c>
      <c r="D43" s="6"/>
    </row>
    <row r="44" spans="1:4" ht="22.5" customHeight="1" x14ac:dyDescent="0.25">
      <c r="A44" s="1" t="s">
        <v>111</v>
      </c>
      <c r="B44">
        <v>2.06</v>
      </c>
      <c r="C44" s="6">
        <f>B44/B48-1</f>
        <v>0.10752688172043001</v>
      </c>
      <c r="D44" s="6"/>
    </row>
    <row r="45" spans="1:4" x14ac:dyDescent="0.25">
      <c r="A45" s="1" t="s">
        <v>9</v>
      </c>
      <c r="B45">
        <v>1.99</v>
      </c>
      <c r="C45" s="6">
        <f>B45/B49-1</f>
        <v>0.1987951807228916</v>
      </c>
      <c r="D45" s="6"/>
    </row>
    <row r="46" spans="1:4" x14ac:dyDescent="0.25">
      <c r="A46" s="1" t="s">
        <v>7</v>
      </c>
      <c r="B46">
        <v>1.92</v>
      </c>
      <c r="C46" s="6">
        <f t="shared" ref="C46:C65" si="22">B46/B50-1</f>
        <v>0.26315789473684204</v>
      </c>
      <c r="D46" s="6"/>
    </row>
    <row r="47" spans="1:4" x14ac:dyDescent="0.25">
      <c r="A47" s="1" t="s">
        <v>5</v>
      </c>
      <c r="B47">
        <v>1.87</v>
      </c>
      <c r="C47" s="6">
        <f t="shared" si="22"/>
        <v>0.28965517241379324</v>
      </c>
      <c r="D47" s="6"/>
    </row>
    <row r="48" spans="1:4" x14ac:dyDescent="0.25">
      <c r="A48" s="1" t="s">
        <v>18</v>
      </c>
      <c r="B48">
        <v>1.86</v>
      </c>
      <c r="C48" s="6">
        <f t="shared" si="22"/>
        <v>0.33812949640287782</v>
      </c>
      <c r="D48" s="6"/>
    </row>
    <row r="49" spans="1:4" x14ac:dyDescent="0.25">
      <c r="A49" s="1" t="s">
        <v>19</v>
      </c>
      <c r="B49">
        <v>1.66</v>
      </c>
      <c r="C49" s="6">
        <f t="shared" si="22"/>
        <v>0.23880597014925353</v>
      </c>
      <c r="D49" s="6"/>
    </row>
    <row r="50" spans="1:4" x14ac:dyDescent="0.25">
      <c r="A50" s="1" t="s">
        <v>20</v>
      </c>
      <c r="B50">
        <v>1.52</v>
      </c>
      <c r="C50" s="6">
        <f t="shared" si="22"/>
        <v>0.20634920634920628</v>
      </c>
      <c r="D50" s="6"/>
    </row>
    <row r="51" spans="1:4" x14ac:dyDescent="0.25">
      <c r="A51" s="1" t="s">
        <v>21</v>
      </c>
      <c r="B51">
        <v>1.45</v>
      </c>
      <c r="C51" s="6">
        <f t="shared" si="22"/>
        <v>0.16935483870967749</v>
      </c>
      <c r="D51" s="6"/>
    </row>
    <row r="52" spans="1:4" x14ac:dyDescent="0.25">
      <c r="A52" s="1" t="s">
        <v>22</v>
      </c>
      <c r="B52" s="1">
        <v>1.39</v>
      </c>
      <c r="C52" s="6">
        <f t="shared" si="22"/>
        <v>0.13934426229508201</v>
      </c>
      <c r="D52" s="6"/>
    </row>
    <row r="53" spans="1:4" hidden="1" outlineLevel="2" x14ac:dyDescent="0.25">
      <c r="A53" s="1" t="s">
        <v>23</v>
      </c>
      <c r="B53" s="1">
        <v>1.34</v>
      </c>
      <c r="C53" s="6">
        <f t="shared" si="22"/>
        <v>0.1166666666666667</v>
      </c>
      <c r="D53" s="6"/>
    </row>
    <row r="54" spans="1:4" hidden="1" outlineLevel="2" x14ac:dyDescent="0.25">
      <c r="A54" s="1" t="s">
        <v>24</v>
      </c>
      <c r="B54" s="1">
        <v>1.26</v>
      </c>
      <c r="C54" s="6">
        <f t="shared" si="22"/>
        <v>9.5652173913043592E-2</v>
      </c>
      <c r="D54" s="6"/>
    </row>
    <row r="55" spans="1:4" hidden="1" outlineLevel="2" x14ac:dyDescent="0.25">
      <c r="A55" s="1" t="s">
        <v>25</v>
      </c>
      <c r="B55" s="1">
        <v>1.24</v>
      </c>
      <c r="C55" s="6">
        <f t="shared" si="22"/>
        <v>8.7719298245614086E-2</v>
      </c>
      <c r="D55" s="6"/>
    </row>
    <row r="56" spans="1:4" hidden="1" outlineLevel="2" x14ac:dyDescent="0.25">
      <c r="A56" s="1" t="s">
        <v>26</v>
      </c>
      <c r="B56" s="1">
        <v>1.22</v>
      </c>
      <c r="C56" s="6">
        <f t="shared" si="22"/>
        <v>0.10909090909090891</v>
      </c>
      <c r="D56" s="6"/>
    </row>
    <row r="57" spans="1:4" hidden="1" outlineLevel="2" x14ac:dyDescent="0.25">
      <c r="A57" s="1" t="s">
        <v>27</v>
      </c>
      <c r="B57" s="2">
        <v>1.2</v>
      </c>
      <c r="C57" s="6">
        <f t="shared" si="22"/>
        <v>0.10091743119266039</v>
      </c>
      <c r="D57" s="6"/>
    </row>
    <row r="58" spans="1:4" hidden="1" outlineLevel="2" x14ac:dyDescent="0.25">
      <c r="A58" s="1" t="s">
        <v>28</v>
      </c>
      <c r="B58" s="1">
        <v>1.1499999999999999</v>
      </c>
      <c r="C58" s="6">
        <f t="shared" si="22"/>
        <v>0.11650485436893199</v>
      </c>
      <c r="D58" s="6"/>
    </row>
    <row r="59" spans="1:4" hidden="1" outlineLevel="2" x14ac:dyDescent="0.25">
      <c r="A59" s="1" t="s">
        <v>29</v>
      </c>
      <c r="B59" s="1">
        <v>1.1399999999999999</v>
      </c>
      <c r="C59" s="6">
        <f t="shared" si="22"/>
        <v>0.1399999999999999</v>
      </c>
      <c r="D59" s="6"/>
    </row>
    <row r="60" spans="1:4" hidden="1" outlineLevel="2" x14ac:dyDescent="0.25">
      <c r="A60" s="1" t="s">
        <v>30</v>
      </c>
      <c r="B60" s="2">
        <v>1.1000000000000001</v>
      </c>
      <c r="C60" s="6">
        <f t="shared" si="22"/>
        <v>0.12244897959183687</v>
      </c>
      <c r="D60" s="6"/>
    </row>
    <row r="61" spans="1:4" hidden="1" outlineLevel="2" x14ac:dyDescent="0.25">
      <c r="A61" s="1" t="s">
        <v>31</v>
      </c>
      <c r="B61" s="1">
        <v>1.0900000000000001</v>
      </c>
      <c r="C61" s="6">
        <f t="shared" si="22"/>
        <v>0.13541666666666674</v>
      </c>
      <c r="D61" s="6"/>
    </row>
    <row r="62" spans="1:4" hidden="1" outlineLevel="2" x14ac:dyDescent="0.25">
      <c r="A62" t="s">
        <v>32</v>
      </c>
      <c r="B62" s="1">
        <v>1.03</v>
      </c>
      <c r="C62" s="6">
        <f t="shared" si="22"/>
        <v>0.10752688172043001</v>
      </c>
      <c r="D62" s="6"/>
    </row>
    <row r="63" spans="1:4" hidden="1" outlineLevel="2" x14ac:dyDescent="0.25">
      <c r="A63" t="s">
        <v>33</v>
      </c>
      <c r="B63" s="2">
        <v>1</v>
      </c>
      <c r="C63" s="6">
        <f t="shared" si="22"/>
        <v>7.5268817204301008E-2</v>
      </c>
      <c r="D63" s="6"/>
    </row>
    <row r="64" spans="1:4" hidden="1" outlineLevel="2" x14ac:dyDescent="0.25">
      <c r="A64" t="s">
        <v>34</v>
      </c>
      <c r="B64" s="1">
        <v>0.98</v>
      </c>
      <c r="C64" s="6">
        <f t="shared" si="22"/>
        <v>5.3763440860215006E-2</v>
      </c>
      <c r="D64" s="6"/>
    </row>
    <row r="65" spans="1:12" hidden="1" outlineLevel="2" x14ac:dyDescent="0.25">
      <c r="A65" t="s">
        <v>35</v>
      </c>
      <c r="B65" s="1">
        <v>0.96</v>
      </c>
      <c r="C65" s="6">
        <f t="shared" si="22"/>
        <v>3.2258064516129004E-2</v>
      </c>
      <c r="D65" s="6"/>
    </row>
    <row r="66" spans="1:12" hidden="1" outlineLevel="2" x14ac:dyDescent="0.25">
      <c r="A66" t="s">
        <v>36</v>
      </c>
      <c r="B66" s="1">
        <v>0.93</v>
      </c>
    </row>
    <row r="67" spans="1:12" hidden="1" outlineLevel="2" x14ac:dyDescent="0.25">
      <c r="A67" t="s">
        <v>37</v>
      </c>
      <c r="B67" s="1">
        <v>0.93</v>
      </c>
    </row>
    <row r="68" spans="1:12" hidden="1" outlineLevel="2" x14ac:dyDescent="0.25">
      <c r="A68" t="s">
        <v>38</v>
      </c>
      <c r="B68" s="1">
        <v>0.93</v>
      </c>
    </row>
    <row r="69" spans="1:12" collapsed="1" x14ac:dyDescent="0.25">
      <c r="A69" t="s">
        <v>39</v>
      </c>
      <c r="B69" s="1">
        <v>0.93</v>
      </c>
    </row>
    <row r="73" spans="1:12" x14ac:dyDescent="0.25">
      <c r="A73" t="s">
        <v>99</v>
      </c>
      <c r="B73" t="s">
        <v>3</v>
      </c>
      <c r="C73" s="1" t="s">
        <v>106</v>
      </c>
      <c r="E73" t="s">
        <v>102</v>
      </c>
      <c r="F73" t="s">
        <v>101</v>
      </c>
      <c r="G73" t="s">
        <v>100</v>
      </c>
      <c r="I73" t="s">
        <v>89</v>
      </c>
      <c r="J73" t="s">
        <v>102</v>
      </c>
      <c r="K73" t="s">
        <v>101</v>
      </c>
      <c r="L73" t="s">
        <v>100</v>
      </c>
    </row>
    <row r="74" spans="1:12" x14ac:dyDescent="0.25">
      <c r="A74" t="s">
        <v>167</v>
      </c>
      <c r="B74" s="9"/>
      <c r="C74" s="4">
        <f>B74/B78-1</f>
        <v>-1</v>
      </c>
      <c r="D74" s="4"/>
      <c r="G74" s="2"/>
      <c r="H74" s="40"/>
      <c r="K74" s="40"/>
    </row>
    <row r="75" spans="1:12" x14ac:dyDescent="0.25">
      <c r="A75" t="s">
        <v>118</v>
      </c>
      <c r="B75" s="9">
        <v>3.06</v>
      </c>
      <c r="C75" s="4">
        <f>B75/B79-1</f>
        <v>0.22891566265060237</v>
      </c>
      <c r="D75" s="4"/>
      <c r="E75" s="1">
        <v>0.96</v>
      </c>
      <c r="F75" s="1">
        <v>0.8</v>
      </c>
      <c r="G75" s="2">
        <v>1.3</v>
      </c>
      <c r="H75" s="40">
        <f>G75+F75+E75-B75</f>
        <v>0</v>
      </c>
      <c r="I75" s="1">
        <v>3.49</v>
      </c>
      <c r="J75" s="1">
        <v>8.1999999999999993</v>
      </c>
      <c r="K75" s="40">
        <v>1.92</v>
      </c>
      <c r="L75" s="1">
        <v>0.98</v>
      </c>
    </row>
    <row r="76" spans="1:12" x14ac:dyDescent="0.25">
      <c r="A76" t="s">
        <v>111</v>
      </c>
      <c r="B76" s="9">
        <v>2.93</v>
      </c>
      <c r="C76" s="4">
        <f t="shared" ref="C76:C91" si="23">B76/B80-1</f>
        <v>0.23109243697478998</v>
      </c>
      <c r="D76" s="4"/>
      <c r="E76" s="1">
        <v>0.95</v>
      </c>
      <c r="F76" s="1">
        <v>0.78</v>
      </c>
      <c r="G76" s="2">
        <v>1.2</v>
      </c>
      <c r="H76" s="40">
        <f>G76+F76+E76-B76</f>
        <v>0</v>
      </c>
      <c r="I76" s="1">
        <v>3.35</v>
      </c>
      <c r="J76" s="1">
        <v>7.37</v>
      </c>
      <c r="K76" s="40">
        <v>1.95</v>
      </c>
      <c r="L76" s="1">
        <v>1.07</v>
      </c>
    </row>
    <row r="77" spans="1:12" x14ac:dyDescent="0.25">
      <c r="A77" t="s">
        <v>9</v>
      </c>
      <c r="B77" s="9">
        <v>2.8</v>
      </c>
      <c r="C77" s="4">
        <f t="shared" si="23"/>
        <v>0.22270742358078599</v>
      </c>
      <c r="D77" s="4"/>
      <c r="E77" s="9">
        <v>0.93</v>
      </c>
      <c r="F77" s="9">
        <v>0.77</v>
      </c>
      <c r="G77" s="9">
        <v>1.1100000000000001</v>
      </c>
      <c r="H77" s="40">
        <f t="shared" ref="H77:H105" si="24">G77+F77+E77-B77</f>
        <v>1.0000000000000231E-2</v>
      </c>
      <c r="I77">
        <v>2.74</v>
      </c>
      <c r="J77" s="2">
        <v>5.94</v>
      </c>
      <c r="K77" s="40">
        <v>1.48</v>
      </c>
      <c r="L77" s="1">
        <v>0.93</v>
      </c>
    </row>
    <row r="78" spans="1:12" x14ac:dyDescent="0.25">
      <c r="A78" t="s">
        <v>7</v>
      </c>
      <c r="B78">
        <v>2.65</v>
      </c>
      <c r="C78" s="4">
        <f t="shared" si="23"/>
        <v>0.21559633027522929</v>
      </c>
      <c r="D78" s="4"/>
      <c r="E78">
        <v>0.92</v>
      </c>
      <c r="F78">
        <v>0.74</v>
      </c>
      <c r="G78">
        <v>0.99</v>
      </c>
      <c r="H78" s="40">
        <f t="shared" si="24"/>
        <v>0</v>
      </c>
      <c r="I78">
        <v>3.44</v>
      </c>
      <c r="J78" s="1">
        <v>7.19</v>
      </c>
      <c r="K78" s="40">
        <v>1.91</v>
      </c>
      <c r="L78" s="1">
        <v>1.1100000000000001</v>
      </c>
    </row>
    <row r="79" spans="1:12" x14ac:dyDescent="0.25">
      <c r="A79" t="s">
        <v>5</v>
      </c>
      <c r="B79">
        <v>2.4900000000000002</v>
      </c>
      <c r="C79" s="4">
        <f t="shared" si="23"/>
        <v>0.18571428571428572</v>
      </c>
      <c r="D79" s="4"/>
      <c r="E79" s="9">
        <v>0.9</v>
      </c>
      <c r="F79">
        <v>0.72</v>
      </c>
      <c r="G79">
        <v>0.87</v>
      </c>
      <c r="H79" s="40">
        <f t="shared" si="24"/>
        <v>0</v>
      </c>
      <c r="I79" s="9">
        <v>2.73</v>
      </c>
      <c r="J79" s="1">
        <v>5.49</v>
      </c>
      <c r="K79" s="40">
        <v>1.43</v>
      </c>
      <c r="L79" s="1">
        <v>0.95</v>
      </c>
    </row>
    <row r="80" spans="1:12" x14ac:dyDescent="0.25">
      <c r="A80" t="s">
        <v>18</v>
      </c>
      <c r="B80">
        <v>2.38</v>
      </c>
      <c r="C80" s="4">
        <f t="shared" si="23"/>
        <v>0.1724137931034484</v>
      </c>
      <c r="D80" s="4"/>
      <c r="E80" s="9">
        <v>0.9</v>
      </c>
      <c r="F80" s="9">
        <v>0.71</v>
      </c>
      <c r="G80">
        <v>0.77</v>
      </c>
      <c r="H80" s="40">
        <f t="shared" si="24"/>
        <v>0</v>
      </c>
      <c r="I80" s="9">
        <v>1.91</v>
      </c>
      <c r="J80" s="2">
        <v>3.4</v>
      </c>
      <c r="K80" s="40">
        <v>1.1000000000000001</v>
      </c>
      <c r="L80" s="1">
        <v>0.89</v>
      </c>
    </row>
    <row r="81" spans="1:12" x14ac:dyDescent="0.25">
      <c r="A81" t="s">
        <v>19</v>
      </c>
      <c r="B81">
        <v>2.29</v>
      </c>
      <c r="C81" s="4">
        <f t="shared" si="23"/>
        <v>0.20526315789473681</v>
      </c>
      <c r="D81" s="4"/>
      <c r="E81">
        <v>0.88</v>
      </c>
      <c r="F81" s="9">
        <v>0.7</v>
      </c>
      <c r="G81">
        <v>0.71</v>
      </c>
      <c r="H81" s="40">
        <f t="shared" si="24"/>
        <v>0</v>
      </c>
      <c r="I81" s="9">
        <v>2.02</v>
      </c>
      <c r="J81" s="1">
        <v>3.57</v>
      </c>
      <c r="K81" s="40">
        <v>1.0900000000000001</v>
      </c>
      <c r="L81" s="2">
        <v>1</v>
      </c>
    </row>
    <row r="82" spans="1:12" x14ac:dyDescent="0.25">
      <c r="A82" t="s">
        <v>20</v>
      </c>
      <c r="B82">
        <v>2.1800000000000002</v>
      </c>
      <c r="C82" s="4">
        <f t="shared" si="23"/>
        <v>0.17204301075268824</v>
      </c>
      <c r="D82" s="4"/>
      <c r="E82">
        <v>0.86</v>
      </c>
      <c r="F82">
        <v>0.67</v>
      </c>
      <c r="G82">
        <v>0.64</v>
      </c>
      <c r="H82" s="40">
        <f t="shared" si="24"/>
        <v>-1.0000000000000231E-2</v>
      </c>
      <c r="I82" s="9">
        <v>2.58</v>
      </c>
      <c r="K82" s="41"/>
    </row>
    <row r="83" spans="1:12" x14ac:dyDescent="0.25">
      <c r="A83" t="s">
        <v>21</v>
      </c>
      <c r="B83" s="9">
        <v>2.1</v>
      </c>
      <c r="C83" s="4">
        <f t="shared" si="23"/>
        <v>0.12903225806451601</v>
      </c>
      <c r="D83" s="4"/>
      <c r="E83" s="9">
        <v>0.84</v>
      </c>
      <c r="F83" s="9">
        <v>0.65</v>
      </c>
      <c r="G83" s="9">
        <v>0.61</v>
      </c>
      <c r="H83" s="40">
        <f t="shared" si="24"/>
        <v>0</v>
      </c>
      <c r="I83" s="9">
        <v>2.12</v>
      </c>
      <c r="K83" s="41"/>
    </row>
    <row r="84" spans="1:12" x14ac:dyDescent="0.25">
      <c r="A84" t="s">
        <v>22</v>
      </c>
      <c r="B84" s="9">
        <v>2.0299999999999998</v>
      </c>
      <c r="C84" s="4">
        <f t="shared" si="23"/>
        <v>7.9787234042553168E-2</v>
      </c>
      <c r="D84" s="4"/>
      <c r="E84">
        <v>0.83</v>
      </c>
      <c r="F84" s="9">
        <v>0.64</v>
      </c>
      <c r="G84">
        <v>0.56000000000000005</v>
      </c>
      <c r="H84" s="40">
        <f t="shared" si="24"/>
        <v>0</v>
      </c>
      <c r="I84" s="9">
        <v>1.91</v>
      </c>
      <c r="K84" s="41"/>
    </row>
    <row r="85" spans="1:12" x14ac:dyDescent="0.25">
      <c r="A85" t="s">
        <v>23</v>
      </c>
      <c r="B85" s="9">
        <v>1.9</v>
      </c>
      <c r="C85" s="4">
        <f t="shared" si="23"/>
        <v>-5.2356020942407877E-3</v>
      </c>
      <c r="D85" s="4"/>
      <c r="E85" s="9">
        <v>0.8</v>
      </c>
      <c r="F85" s="9">
        <v>0.61</v>
      </c>
      <c r="G85">
        <v>0.49</v>
      </c>
      <c r="H85" s="40">
        <f t="shared" si="24"/>
        <v>0</v>
      </c>
      <c r="I85" s="9">
        <v>1.68</v>
      </c>
      <c r="K85" s="41"/>
    </row>
    <row r="86" spans="1:12" x14ac:dyDescent="0.25">
      <c r="A86" t="s">
        <v>24</v>
      </c>
      <c r="B86" s="9">
        <v>1.86</v>
      </c>
      <c r="C86" s="4">
        <f t="shared" si="23"/>
        <v>-5.3475935828877219E-3</v>
      </c>
      <c r="D86" s="4"/>
      <c r="E86">
        <v>0.79</v>
      </c>
      <c r="F86">
        <v>0.6</v>
      </c>
      <c r="G86">
        <v>0.47</v>
      </c>
      <c r="H86" s="40">
        <f t="shared" si="24"/>
        <v>0</v>
      </c>
      <c r="I86" s="9">
        <v>2.09</v>
      </c>
      <c r="K86" s="41"/>
    </row>
    <row r="87" spans="1:12" x14ac:dyDescent="0.25">
      <c r="A87" t="s">
        <v>25</v>
      </c>
      <c r="B87" s="9">
        <v>1.86</v>
      </c>
      <c r="C87" s="4">
        <f t="shared" si="23"/>
        <v>4.4943820224719211E-2</v>
      </c>
      <c r="D87" s="4"/>
      <c r="E87" s="9">
        <v>0.79</v>
      </c>
      <c r="F87" s="9">
        <v>0.59</v>
      </c>
      <c r="G87" s="9">
        <v>0.47</v>
      </c>
      <c r="H87" s="40">
        <f t="shared" si="24"/>
        <v>-1.0000000000000009E-2</v>
      </c>
      <c r="I87" s="9">
        <v>1.6</v>
      </c>
      <c r="K87" s="41"/>
    </row>
    <row r="88" spans="1:12" hidden="1" outlineLevel="1" x14ac:dyDescent="0.25">
      <c r="A88" t="s">
        <v>26</v>
      </c>
      <c r="B88" s="9">
        <v>1.88</v>
      </c>
      <c r="C88" s="4">
        <f t="shared" si="23"/>
        <v>8.6705202312138629E-2</v>
      </c>
      <c r="D88" s="4"/>
      <c r="E88" s="9">
        <v>0.8</v>
      </c>
      <c r="F88" s="9">
        <v>0.61</v>
      </c>
      <c r="G88" s="9">
        <v>0.47</v>
      </c>
      <c r="H88" s="40">
        <f t="shared" si="24"/>
        <v>0</v>
      </c>
      <c r="I88" s="9">
        <v>1.4</v>
      </c>
      <c r="K88" s="41"/>
    </row>
    <row r="89" spans="1:12" hidden="1" outlineLevel="1" x14ac:dyDescent="0.25">
      <c r="A89" t="s">
        <v>27</v>
      </c>
      <c r="B89" s="9">
        <v>1.91</v>
      </c>
      <c r="C89" s="4">
        <f t="shared" si="23"/>
        <v>0.15060240963855431</v>
      </c>
      <c r="D89" s="4"/>
      <c r="E89" s="9">
        <v>0.81</v>
      </c>
      <c r="F89" s="9">
        <v>0.62</v>
      </c>
      <c r="G89" s="9">
        <v>0.48</v>
      </c>
      <c r="H89" s="40">
        <f t="shared" si="24"/>
        <v>0</v>
      </c>
      <c r="I89" s="9">
        <v>1.21</v>
      </c>
      <c r="K89" s="41"/>
    </row>
    <row r="90" spans="1:12" hidden="1" outlineLevel="1" x14ac:dyDescent="0.25">
      <c r="A90" t="s">
        <v>28</v>
      </c>
      <c r="B90" s="9">
        <v>1.87</v>
      </c>
      <c r="C90" s="4">
        <f t="shared" si="23"/>
        <v>0.18354430379746844</v>
      </c>
      <c r="D90" s="4"/>
      <c r="E90" s="9">
        <v>0.8</v>
      </c>
      <c r="F90" s="9">
        <v>0.6</v>
      </c>
      <c r="G90" s="9">
        <v>0.47</v>
      </c>
      <c r="H90" s="40">
        <f t="shared" si="24"/>
        <v>0</v>
      </c>
      <c r="I90" s="9">
        <v>1.53</v>
      </c>
      <c r="K90" s="41"/>
    </row>
    <row r="91" spans="1:12" hidden="1" outlineLevel="1" x14ac:dyDescent="0.25">
      <c r="A91" t="s">
        <v>29</v>
      </c>
      <c r="B91" s="9">
        <v>1.78</v>
      </c>
      <c r="C91" s="4">
        <f t="shared" si="23"/>
        <v>0.1633986928104576</v>
      </c>
      <c r="D91" s="4"/>
      <c r="E91" s="9">
        <v>0.77</v>
      </c>
      <c r="F91" s="9">
        <v>0.56999999999999995</v>
      </c>
      <c r="G91" s="9">
        <v>0.44</v>
      </c>
      <c r="H91" s="40">
        <f t="shared" si="24"/>
        <v>0</v>
      </c>
      <c r="I91" s="9">
        <v>1.17</v>
      </c>
      <c r="K91" s="41"/>
    </row>
    <row r="92" spans="1:12" hidden="1" outlineLevel="1" x14ac:dyDescent="0.25">
      <c r="A92" t="s">
        <v>30</v>
      </c>
      <c r="B92" s="9">
        <v>1.73</v>
      </c>
      <c r="E92" s="9">
        <v>0.75</v>
      </c>
      <c r="F92" s="9">
        <v>0.56999999999999995</v>
      </c>
      <c r="G92" s="9">
        <v>0.42</v>
      </c>
      <c r="H92" s="40">
        <f t="shared" si="24"/>
        <v>1.0000000000000009E-2</v>
      </c>
      <c r="I92" s="9">
        <v>1.05</v>
      </c>
      <c r="K92" s="41"/>
    </row>
    <row r="93" spans="1:12" hidden="1" outlineLevel="1" x14ac:dyDescent="0.25">
      <c r="A93" t="s">
        <v>31</v>
      </c>
      <c r="B93" s="9">
        <v>1.66</v>
      </c>
      <c r="E93" s="9">
        <v>0.71</v>
      </c>
      <c r="F93" s="9">
        <v>0.55000000000000004</v>
      </c>
      <c r="G93" s="9">
        <v>0.4</v>
      </c>
      <c r="H93" s="40">
        <f t="shared" si="24"/>
        <v>0</v>
      </c>
      <c r="I93" s="9">
        <v>0.9</v>
      </c>
      <c r="K93" s="41"/>
    </row>
    <row r="94" spans="1:12" hidden="1" outlineLevel="1" x14ac:dyDescent="0.25">
      <c r="A94" t="s">
        <v>32</v>
      </c>
      <c r="B94" s="9">
        <v>1.58</v>
      </c>
      <c r="E94" s="9">
        <v>0.68</v>
      </c>
      <c r="F94" s="9">
        <v>0.52</v>
      </c>
      <c r="G94" s="9">
        <v>0.39</v>
      </c>
      <c r="H94" s="40">
        <f t="shared" si="24"/>
        <v>1.0000000000000009E-2</v>
      </c>
      <c r="I94" s="9">
        <v>1.05</v>
      </c>
      <c r="K94" s="41"/>
    </row>
    <row r="95" spans="1:12" hidden="1" outlineLevel="1" x14ac:dyDescent="0.25">
      <c r="A95" t="s">
        <v>33</v>
      </c>
      <c r="B95" s="9">
        <v>1.53</v>
      </c>
      <c r="E95" s="9">
        <v>0.65</v>
      </c>
      <c r="F95" s="9">
        <v>0.49</v>
      </c>
      <c r="G95" s="9">
        <v>0.39</v>
      </c>
      <c r="H95" s="40">
        <f t="shared" si="24"/>
        <v>0</v>
      </c>
      <c r="I95" s="9">
        <v>0.84</v>
      </c>
      <c r="K95" s="41"/>
    </row>
    <row r="96" spans="1:12" hidden="1" outlineLevel="1" x14ac:dyDescent="0.25">
      <c r="A96" t="s">
        <v>34</v>
      </c>
      <c r="B96" s="9">
        <v>1.43</v>
      </c>
      <c r="E96" s="9">
        <v>0.61</v>
      </c>
      <c r="F96" s="9">
        <v>0.46</v>
      </c>
      <c r="G96" s="9">
        <v>0.36</v>
      </c>
      <c r="H96" s="40">
        <f t="shared" si="24"/>
        <v>0</v>
      </c>
      <c r="I96" s="9">
        <v>0.5</v>
      </c>
      <c r="K96" s="41"/>
    </row>
    <row r="97" spans="1:11" hidden="1" outlineLevel="1" x14ac:dyDescent="0.25">
      <c r="A97" t="s">
        <v>35</v>
      </c>
      <c r="B97" s="9">
        <v>1.22</v>
      </c>
      <c r="E97" s="9">
        <v>0.54</v>
      </c>
      <c r="F97" s="9">
        <v>0.39</v>
      </c>
      <c r="G97" s="9">
        <v>0.28999999999999998</v>
      </c>
      <c r="H97" s="40">
        <f t="shared" si="24"/>
        <v>0</v>
      </c>
      <c r="I97" s="9">
        <v>0.32</v>
      </c>
      <c r="K97" s="41"/>
    </row>
    <row r="98" spans="1:11" hidden="1" outlineLevel="1" x14ac:dyDescent="0.25">
      <c r="A98" t="s">
        <v>36</v>
      </c>
      <c r="B98" s="9">
        <v>1.07</v>
      </c>
      <c r="E98" s="9">
        <v>0.48</v>
      </c>
      <c r="F98" s="9">
        <v>0.34</v>
      </c>
      <c r="G98" s="9">
        <v>0.24</v>
      </c>
      <c r="H98" s="40">
        <f t="shared" si="24"/>
        <v>-1.0000000000000009E-2</v>
      </c>
      <c r="K98" s="41"/>
    </row>
    <row r="99" spans="1:11" hidden="1" outlineLevel="1" x14ac:dyDescent="0.25">
      <c r="A99" t="s">
        <v>37</v>
      </c>
      <c r="B99" s="9">
        <v>0.94</v>
      </c>
      <c r="E99" s="9">
        <v>0.44</v>
      </c>
      <c r="F99" s="9">
        <v>0.3</v>
      </c>
      <c r="G99" s="9">
        <v>0.2</v>
      </c>
      <c r="H99" s="40">
        <f t="shared" si="24"/>
        <v>0</v>
      </c>
      <c r="K99" s="41"/>
    </row>
    <row r="100" spans="1:11" hidden="1" outlineLevel="1" x14ac:dyDescent="0.25">
      <c r="A100" t="s">
        <v>38</v>
      </c>
      <c r="B100" s="9">
        <v>0.86</v>
      </c>
      <c r="E100" s="9">
        <v>0.4</v>
      </c>
      <c r="F100" s="9">
        <v>0.28999999999999998</v>
      </c>
      <c r="G100" s="9">
        <v>0.18</v>
      </c>
      <c r="H100" s="40">
        <f t="shared" si="24"/>
        <v>1.0000000000000009E-2</v>
      </c>
      <c r="K100" s="41"/>
    </row>
    <row r="101" spans="1:11" hidden="1" outlineLevel="1" x14ac:dyDescent="0.25">
      <c r="A101" t="s">
        <v>39</v>
      </c>
      <c r="B101" s="9">
        <v>0.8</v>
      </c>
      <c r="E101" s="9">
        <v>0.38</v>
      </c>
      <c r="F101" s="9">
        <v>0.27</v>
      </c>
      <c r="G101" s="9">
        <v>0.16</v>
      </c>
      <c r="H101" s="40">
        <f t="shared" si="24"/>
        <v>1.0000000000000009E-2</v>
      </c>
      <c r="K101" s="41"/>
    </row>
    <row r="102" spans="1:11" hidden="1" outlineLevel="1" x14ac:dyDescent="0.25">
      <c r="A102" t="s">
        <v>40</v>
      </c>
      <c r="B102" s="9">
        <v>0.71</v>
      </c>
      <c r="E102" s="9">
        <v>0.35</v>
      </c>
      <c r="F102" s="9">
        <v>0.23</v>
      </c>
      <c r="G102" s="9">
        <v>0.13</v>
      </c>
      <c r="H102" s="40">
        <f t="shared" si="24"/>
        <v>0</v>
      </c>
      <c r="K102" s="41"/>
    </row>
    <row r="103" spans="1:11" hidden="1" outlineLevel="1" x14ac:dyDescent="0.25">
      <c r="A103" t="s">
        <v>41</v>
      </c>
      <c r="B103" s="9">
        <v>0.62</v>
      </c>
      <c r="E103" s="9">
        <v>0.32</v>
      </c>
      <c r="F103" s="9">
        <v>0.2</v>
      </c>
      <c r="G103" s="9">
        <v>0.11</v>
      </c>
      <c r="H103" s="40">
        <f t="shared" si="24"/>
        <v>1.0000000000000009E-2</v>
      </c>
      <c r="K103" s="41"/>
    </row>
    <row r="104" spans="1:11" hidden="1" outlineLevel="1" x14ac:dyDescent="0.25">
      <c r="A104" t="s">
        <v>42</v>
      </c>
      <c r="B104" s="9">
        <v>0.56999999999999995</v>
      </c>
      <c r="E104" s="9">
        <v>0.3</v>
      </c>
      <c r="F104" s="9">
        <v>0.18</v>
      </c>
      <c r="G104" s="9">
        <v>0.09</v>
      </c>
      <c r="H104" s="40">
        <f t="shared" si="24"/>
        <v>0</v>
      </c>
      <c r="K104" s="41"/>
    </row>
    <row r="105" spans="1:11" collapsed="1" x14ac:dyDescent="0.25">
      <c r="A105" t="s">
        <v>43</v>
      </c>
      <c r="B105" s="9">
        <v>0.46</v>
      </c>
      <c r="E105" s="9">
        <v>0.26</v>
      </c>
      <c r="F105" s="9">
        <v>0.14000000000000001</v>
      </c>
      <c r="G105" s="9">
        <v>0.06</v>
      </c>
      <c r="H105" s="40">
        <f t="shared" si="24"/>
        <v>0</v>
      </c>
      <c r="K105" s="41"/>
    </row>
    <row r="106" spans="1:11" x14ac:dyDescent="0.25">
      <c r="H106" s="10"/>
    </row>
    <row r="107" spans="1:11" x14ac:dyDescent="0.25">
      <c r="A107" s="1" t="s">
        <v>113</v>
      </c>
      <c r="B107" s="1" t="s">
        <v>116</v>
      </c>
      <c r="C107" s="1" t="s">
        <v>117</v>
      </c>
      <c r="D107" s="1" t="s">
        <v>106</v>
      </c>
      <c r="H107" s="5"/>
    </row>
    <row r="108" spans="1:11" x14ac:dyDescent="0.25">
      <c r="A108" s="1" t="s">
        <v>167</v>
      </c>
      <c r="B108" s="44">
        <v>305</v>
      </c>
      <c r="C108" s="3">
        <v>308</v>
      </c>
      <c r="D108" s="4">
        <f>C108/C112-1</f>
        <v>0.70542635658914743</v>
      </c>
    </row>
    <row r="109" spans="1:11" x14ac:dyDescent="0.25">
      <c r="A109" s="1" t="s">
        <v>118</v>
      </c>
      <c r="B109" s="44">
        <v>237.82300000000001</v>
      </c>
      <c r="C109" s="3">
        <v>241.3</v>
      </c>
      <c r="D109" s="4">
        <f>C109/C113-1</f>
        <v>0.73223259152907394</v>
      </c>
    </row>
    <row r="110" spans="1:11" x14ac:dyDescent="0.25">
      <c r="A110" s="1" t="s">
        <v>111</v>
      </c>
      <c r="B110" s="44">
        <v>206.42099999999999</v>
      </c>
      <c r="C110" s="3">
        <v>201.25</v>
      </c>
      <c r="D110" s="4">
        <f t="shared" ref="D110:D117" si="25">C110/C114-1</f>
        <v>1.218853362734289</v>
      </c>
    </row>
    <row r="111" spans="1:11" x14ac:dyDescent="0.25">
      <c r="A111" s="1" t="s">
        <v>9</v>
      </c>
      <c r="B111" s="44">
        <v>180.33799999999999</v>
      </c>
      <c r="C111" s="3">
        <v>184.8</v>
      </c>
      <c r="D111" s="4">
        <f t="shared" si="25"/>
        <v>1.0904977375565612</v>
      </c>
    </row>
    <row r="112" spans="1:11" x14ac:dyDescent="0.25">
      <c r="A112" s="1" t="s">
        <v>7</v>
      </c>
      <c r="B112" s="44">
        <v>179.75700000000001</v>
      </c>
      <c r="C112" s="3">
        <v>180.6</v>
      </c>
      <c r="D112" s="4">
        <f t="shared" si="25"/>
        <v>0.61250000000000004</v>
      </c>
    </row>
    <row r="113" spans="1:4" x14ac:dyDescent="0.25">
      <c r="A113" s="1" t="s">
        <v>5</v>
      </c>
      <c r="B113" s="44">
        <v>145.036</v>
      </c>
      <c r="C113" s="3">
        <v>139.30000000000001</v>
      </c>
      <c r="D113" s="4">
        <f t="shared" si="25"/>
        <v>0.43608247422680435</v>
      </c>
    </row>
    <row r="114" spans="1:4" x14ac:dyDescent="0.25">
      <c r="A114" s="1" t="s">
        <v>18</v>
      </c>
      <c r="B114" s="44">
        <v>82.272000000000006</v>
      </c>
      <c r="C114" s="3">
        <v>90.7</v>
      </c>
      <c r="D114" s="4">
        <f t="shared" si="25"/>
        <v>-4.7268907563025264E-2</v>
      </c>
    </row>
    <row r="115" spans="1:4" x14ac:dyDescent="0.25">
      <c r="A115" s="1" t="s">
        <v>19</v>
      </c>
      <c r="B115" s="44">
        <v>102.672</v>
      </c>
      <c r="C115" s="3">
        <v>88.4</v>
      </c>
      <c r="D115" s="4">
        <f t="shared" si="25"/>
        <v>0.4031746031746033</v>
      </c>
    </row>
    <row r="116" spans="1:4" x14ac:dyDescent="0.25">
      <c r="A116" s="1" t="s">
        <v>20</v>
      </c>
      <c r="B116" s="44">
        <v>104.98099999999999</v>
      </c>
      <c r="C116" s="3">
        <v>112</v>
      </c>
      <c r="D116" s="4">
        <f t="shared" si="25"/>
        <v>0.2348401323042999</v>
      </c>
    </row>
    <row r="117" spans="1:4" x14ac:dyDescent="0.25">
      <c r="A117" s="1" t="s">
        <v>21</v>
      </c>
      <c r="B117" s="44">
        <v>96.155000000000001</v>
      </c>
      <c r="C117" s="3">
        <v>97</v>
      </c>
      <c r="D117" s="4">
        <f t="shared" si="25"/>
        <v>0.16167664670658688</v>
      </c>
    </row>
    <row r="118" spans="1:4" x14ac:dyDescent="0.25">
      <c r="A118" s="1" t="s">
        <v>22</v>
      </c>
      <c r="B118" s="44">
        <v>87.048000000000002</v>
      </c>
      <c r="C118" s="3">
        <v>95.2</v>
      </c>
      <c r="D118" s="3"/>
    </row>
    <row r="119" spans="1:4" hidden="1" outlineLevel="1" x14ac:dyDescent="0.25">
      <c r="A119" s="1" t="s">
        <v>23</v>
      </c>
      <c r="B119" s="44">
        <v>77.099999999999994</v>
      </c>
      <c r="C119" s="3">
        <v>63</v>
      </c>
      <c r="D119" s="3"/>
    </row>
    <row r="120" spans="1:4" hidden="1" outlineLevel="1" x14ac:dyDescent="0.25">
      <c r="A120" s="1" t="s">
        <v>24</v>
      </c>
      <c r="B120" s="44">
        <v>86.555000000000007</v>
      </c>
      <c r="C120" s="3">
        <v>90.7</v>
      </c>
      <c r="D120" s="3"/>
    </row>
    <row r="121" spans="1:4" hidden="1" outlineLevel="1" x14ac:dyDescent="0.25">
      <c r="A121" s="1" t="s">
        <v>25</v>
      </c>
      <c r="B121" s="44">
        <v>80.141999999999996</v>
      </c>
      <c r="C121" s="3">
        <v>83.5</v>
      </c>
      <c r="D121" s="3"/>
    </row>
    <row r="122" spans="1:4" hidden="1" outlineLevel="1" x14ac:dyDescent="0.25">
      <c r="A122" s="1" t="s">
        <v>26</v>
      </c>
      <c r="B122" s="44">
        <v>53.338999999999999</v>
      </c>
      <c r="C122" s="3">
        <v>40.700000000000003</v>
      </c>
      <c r="D122" s="3"/>
    </row>
    <row r="123" spans="1:4" hidden="1" outlineLevel="1" x14ac:dyDescent="0.25">
      <c r="A123" s="1" t="s">
        <v>27</v>
      </c>
      <c r="B123" s="44">
        <v>34.494</v>
      </c>
      <c r="C123" s="3">
        <v>30</v>
      </c>
      <c r="D123" s="3"/>
    </row>
    <row r="124" spans="1:4" hidden="1" outlineLevel="1" x14ac:dyDescent="0.25">
      <c r="A124" s="1" t="s">
        <v>28</v>
      </c>
      <c r="B124" s="44">
        <v>24.565000000000001</v>
      </c>
      <c r="C124" s="3">
        <v>29.9</v>
      </c>
      <c r="D124" s="3"/>
    </row>
    <row r="125" spans="1:4" hidden="1" outlineLevel="1" x14ac:dyDescent="0.25">
      <c r="A125" s="1" t="s">
        <v>29</v>
      </c>
      <c r="B125" s="44">
        <v>25.335999999999999</v>
      </c>
      <c r="C125" s="3">
        <v>26.2</v>
      </c>
      <c r="D125" s="3"/>
    </row>
    <row r="126" spans="1:4" hidden="1" outlineLevel="1" x14ac:dyDescent="0.25">
      <c r="A126" s="1" t="s">
        <v>30</v>
      </c>
      <c r="B126" s="44">
        <v>25.707999999999998</v>
      </c>
      <c r="C126" s="3">
        <v>22</v>
      </c>
      <c r="D126" s="3"/>
    </row>
    <row r="127" spans="1:4" hidden="1" outlineLevel="1" x14ac:dyDescent="0.25">
      <c r="A127" s="1" t="s">
        <v>31</v>
      </c>
      <c r="B127" s="44">
        <v>25.417999999999999</v>
      </c>
      <c r="C127" s="3">
        <v>25</v>
      </c>
      <c r="D127" s="3"/>
    </row>
    <row r="128" spans="1:4" hidden="1" outlineLevel="1" x14ac:dyDescent="0.25">
      <c r="A128" s="1" t="s">
        <v>32</v>
      </c>
      <c r="B128" s="44">
        <v>24.882000000000001</v>
      </c>
      <c r="C128" s="3">
        <v>22.2</v>
      </c>
      <c r="D128" s="3"/>
    </row>
    <row r="129" spans="1:4" hidden="1" outlineLevel="1" x14ac:dyDescent="0.25">
      <c r="A129" s="1" t="s">
        <v>33</v>
      </c>
      <c r="B129" s="44">
        <v>25.184999999999999</v>
      </c>
      <c r="C129" s="3">
        <v>24.5</v>
      </c>
      <c r="D129" s="3"/>
    </row>
    <row r="130" spans="1:4" hidden="1" outlineLevel="1" x14ac:dyDescent="0.25">
      <c r="A130" s="1" t="s">
        <v>34</v>
      </c>
      <c r="B130" s="44">
        <v>18.344999999999999</v>
      </c>
      <c r="C130" s="3">
        <v>14.4</v>
      </c>
      <c r="D130" s="3"/>
    </row>
    <row r="131" spans="1:4" hidden="1" outlineLevel="1" x14ac:dyDescent="0.25">
      <c r="A131" s="1" t="s">
        <v>35</v>
      </c>
      <c r="B131" s="44">
        <v>15.51</v>
      </c>
      <c r="C131" s="3">
        <v>14.8</v>
      </c>
      <c r="D131" s="3"/>
    </row>
    <row r="132" spans="1:4" hidden="1" outlineLevel="1" x14ac:dyDescent="0.25">
      <c r="A132" s="1" t="s">
        <v>36</v>
      </c>
    </row>
    <row r="133" spans="1:4" hidden="1" outlineLevel="1" x14ac:dyDescent="0.25">
      <c r="A133" s="1" t="s">
        <v>37</v>
      </c>
    </row>
    <row r="134" spans="1:4" hidden="1" outlineLevel="1" x14ac:dyDescent="0.25">
      <c r="A134" s="1" t="s">
        <v>38</v>
      </c>
    </row>
    <row r="135" spans="1:4" hidden="1" outlineLevel="1" x14ac:dyDescent="0.25">
      <c r="A135" s="1" t="s">
        <v>39</v>
      </c>
    </row>
    <row r="136" spans="1:4" hidden="1" outlineLevel="1" x14ac:dyDescent="0.25">
      <c r="A136" s="1" t="s">
        <v>40</v>
      </c>
    </row>
    <row r="137" spans="1:4" hidden="1" outlineLevel="1" x14ac:dyDescent="0.25">
      <c r="A137" s="1" t="s">
        <v>41</v>
      </c>
    </row>
    <row r="138" spans="1:4" hidden="1" outlineLevel="1" x14ac:dyDescent="0.25">
      <c r="A138" s="1" t="s">
        <v>42</v>
      </c>
    </row>
    <row r="139" spans="1:4" hidden="1" outlineLevel="1" x14ac:dyDescent="0.25">
      <c r="A139" s="1" t="s">
        <v>43</v>
      </c>
    </row>
    <row r="140" spans="1:4" hidden="1" outlineLevel="1" x14ac:dyDescent="0.25">
      <c r="A140" s="1" t="s">
        <v>44</v>
      </c>
    </row>
    <row r="141" spans="1:4" hidden="1" outlineLevel="1" x14ac:dyDescent="0.25">
      <c r="A141" s="1" t="s">
        <v>45</v>
      </c>
    </row>
    <row r="142" spans="1:4" hidden="1" outlineLevel="1" x14ac:dyDescent="0.25">
      <c r="A142" s="1" t="s">
        <v>46</v>
      </c>
    </row>
    <row r="143" spans="1:4" collapsed="1" x14ac:dyDescent="0.25">
      <c r="A143" s="1" t="s">
        <v>47</v>
      </c>
    </row>
    <row r="145" spans="1:4" x14ac:dyDescent="0.25">
      <c r="A145" s="1" t="s">
        <v>114</v>
      </c>
      <c r="B145" t="s">
        <v>115</v>
      </c>
      <c r="C145" s="1" t="s">
        <v>106</v>
      </c>
      <c r="D145" t="s">
        <v>89</v>
      </c>
    </row>
    <row r="146" spans="1:4" x14ac:dyDescent="0.25">
      <c r="A146" s="1" t="s">
        <v>167</v>
      </c>
      <c r="B146" s="43"/>
      <c r="C146" s="4">
        <f>B146/B150-1</f>
        <v>-1</v>
      </c>
    </row>
    <row r="147" spans="1:4" x14ac:dyDescent="0.25">
      <c r="A147" s="1" t="s">
        <v>118</v>
      </c>
      <c r="B147" s="43">
        <v>444</v>
      </c>
      <c r="C147" s="4">
        <f>B147/B151-1</f>
        <v>4.5248868778280382E-3</v>
      </c>
      <c r="D147" s="1">
        <v>1.41</v>
      </c>
    </row>
    <row r="148" spans="1:4" x14ac:dyDescent="0.25">
      <c r="A148" s="1" t="s">
        <v>111</v>
      </c>
      <c r="B148" s="43">
        <v>454</v>
      </c>
      <c r="C148" s="4">
        <f t="shared" ref="C148:C157" si="26">B148/B152-1</f>
        <v>9.1346153846153744E-2</v>
      </c>
      <c r="D148" s="1">
        <v>1.32</v>
      </c>
    </row>
    <row r="149" spans="1:4" x14ac:dyDescent="0.25">
      <c r="A149" s="1" t="s">
        <v>9</v>
      </c>
      <c r="B149" s="43">
        <v>478</v>
      </c>
      <c r="C149" s="4">
        <f t="shared" si="26"/>
        <v>0.30245231607629419</v>
      </c>
      <c r="D149" s="1">
        <v>1.04</v>
      </c>
    </row>
    <row r="150" spans="1:4" x14ac:dyDescent="0.25">
      <c r="A150" s="1" t="s">
        <v>7</v>
      </c>
      <c r="B150" s="43">
        <v>459</v>
      </c>
      <c r="C150" s="4">
        <f t="shared" si="26"/>
        <v>0.37014925373134333</v>
      </c>
      <c r="D150" s="1">
        <v>1.57</v>
      </c>
    </row>
    <row r="151" spans="1:4" x14ac:dyDescent="0.25">
      <c r="A151" s="1" t="s">
        <v>5</v>
      </c>
      <c r="B151" s="43">
        <v>442</v>
      </c>
      <c r="C151" s="4">
        <f t="shared" si="26"/>
        <v>0.37267080745341619</v>
      </c>
      <c r="D151" s="1">
        <v>1.03</v>
      </c>
    </row>
    <row r="152" spans="1:4" x14ac:dyDescent="0.25">
      <c r="A152" s="1" t="s">
        <v>18</v>
      </c>
      <c r="B152" s="43">
        <v>416</v>
      </c>
      <c r="C152" s="4">
        <f t="shared" si="26"/>
        <v>0.38666666666666671</v>
      </c>
      <c r="D152" s="1">
        <v>0.7</v>
      </c>
    </row>
    <row r="153" spans="1:4" x14ac:dyDescent="0.25">
      <c r="A153" s="1" t="s">
        <v>19</v>
      </c>
      <c r="B153" s="43">
        <v>367</v>
      </c>
      <c r="C153" s="4">
        <f t="shared" si="26"/>
        <v>0.26116838487972505</v>
      </c>
      <c r="D153" s="1">
        <v>0.77</v>
      </c>
    </row>
    <row r="154" spans="1:4" x14ac:dyDescent="0.25">
      <c r="A154" s="1" t="s">
        <v>20</v>
      </c>
      <c r="B154" s="43">
        <v>335</v>
      </c>
      <c r="C154" s="4">
        <f t="shared" si="26"/>
        <v>0.26415094339622636</v>
      </c>
      <c r="D154" s="1">
        <v>1.22</v>
      </c>
    </row>
    <row r="155" spans="1:4" x14ac:dyDescent="0.25">
      <c r="A155" s="1" t="s">
        <v>21</v>
      </c>
      <c r="B155" s="43">
        <v>322</v>
      </c>
      <c r="C155" s="4">
        <f t="shared" si="26"/>
        <v>0.28286852589641431</v>
      </c>
      <c r="D155" s="1">
        <v>0.9</v>
      </c>
    </row>
    <row r="156" spans="1:4" x14ac:dyDescent="0.25">
      <c r="A156" s="1" t="s">
        <v>22</v>
      </c>
      <c r="B156" s="43">
        <v>300</v>
      </c>
      <c r="C156" s="4">
        <f t="shared" si="26"/>
        <v>0.29870129870129869</v>
      </c>
      <c r="D156" s="1">
        <v>0.83</v>
      </c>
    </row>
    <row r="157" spans="1:4" x14ac:dyDescent="0.25">
      <c r="A157" s="1" t="s">
        <v>23</v>
      </c>
      <c r="B157" s="43">
        <v>291</v>
      </c>
      <c r="C157" s="4">
        <f t="shared" si="26"/>
        <v>0.21757322175732208</v>
      </c>
      <c r="D157" s="1">
        <v>0.73</v>
      </c>
    </row>
    <row r="158" spans="1:4" x14ac:dyDescent="0.25">
      <c r="A158" s="1" t="s">
        <v>24</v>
      </c>
      <c r="B158" s="43">
        <v>265</v>
      </c>
      <c r="D158" s="1">
        <v>1.06</v>
      </c>
    </row>
    <row r="159" spans="1:4" x14ac:dyDescent="0.25">
      <c r="A159" s="1" t="s">
        <v>25</v>
      </c>
      <c r="B159" s="43">
        <v>251</v>
      </c>
      <c r="D159" s="1">
        <v>0.79</v>
      </c>
    </row>
    <row r="160" spans="1:4" hidden="1" outlineLevel="1" x14ac:dyDescent="0.25">
      <c r="A160" s="1" t="s">
        <v>26</v>
      </c>
      <c r="B160" s="43">
        <v>231</v>
      </c>
      <c r="D160" s="1">
        <v>0.69</v>
      </c>
    </row>
    <row r="161" spans="1:4" hidden="1" outlineLevel="1" x14ac:dyDescent="0.25">
      <c r="A161" s="1" t="s">
        <v>27</v>
      </c>
      <c r="B161" s="43">
        <v>239</v>
      </c>
      <c r="D161" s="1">
        <v>0.57999999999999996</v>
      </c>
    </row>
    <row r="162" spans="1:4" hidden="1" outlineLevel="1" x14ac:dyDescent="0.25">
      <c r="A162" s="1" t="s">
        <v>28</v>
      </c>
      <c r="B162" s="43">
        <v>216</v>
      </c>
      <c r="D162" s="1">
        <v>0.83</v>
      </c>
    </row>
    <row r="163" spans="1:4" hidden="1" outlineLevel="1" x14ac:dyDescent="0.25">
      <c r="A163" s="1" t="s">
        <v>29</v>
      </c>
      <c r="B163" s="43">
        <v>204</v>
      </c>
      <c r="D163" s="1">
        <v>0.6</v>
      </c>
    </row>
    <row r="164" spans="1:4" hidden="1" outlineLevel="1" x14ac:dyDescent="0.25">
      <c r="A164" s="1" t="s">
        <v>30</v>
      </c>
      <c r="B164" s="43">
        <v>185</v>
      </c>
      <c r="D164" s="1">
        <v>0.56000000000000005</v>
      </c>
    </row>
    <row r="165" spans="1:4" hidden="1" outlineLevel="1" x14ac:dyDescent="0.25">
      <c r="A165" s="1" t="s">
        <v>31</v>
      </c>
      <c r="B165" s="43">
        <v>175</v>
      </c>
      <c r="D165" s="1">
        <v>0.49</v>
      </c>
    </row>
    <row r="166" spans="1:4" hidden="1" outlineLevel="1" x14ac:dyDescent="0.25">
      <c r="A166" t="s">
        <v>32</v>
      </c>
      <c r="B166" s="43">
        <v>160</v>
      </c>
      <c r="D166" s="1">
        <v>0.74</v>
      </c>
    </row>
    <row r="167" spans="1:4" hidden="1" outlineLevel="1" x14ac:dyDescent="0.25">
      <c r="A167" t="s">
        <v>33</v>
      </c>
      <c r="B167" s="43">
        <v>150</v>
      </c>
      <c r="D167" s="1">
        <v>0.52</v>
      </c>
    </row>
    <row r="168" spans="1:4" hidden="1" outlineLevel="1" x14ac:dyDescent="0.25">
      <c r="A168" t="s">
        <v>34</v>
      </c>
      <c r="B168" s="43">
        <v>135</v>
      </c>
      <c r="D168" s="1">
        <v>0.48</v>
      </c>
    </row>
    <row r="169" spans="1:4" hidden="1" outlineLevel="1" x14ac:dyDescent="0.25">
      <c r="A169" t="s">
        <v>35</v>
      </c>
      <c r="B169" s="43">
        <v>128</v>
      </c>
      <c r="D169" s="1">
        <v>0.39</v>
      </c>
    </row>
    <row r="170" spans="1:4" hidden="1" outlineLevel="1" x14ac:dyDescent="0.25">
      <c r="A170" t="s">
        <v>36</v>
      </c>
      <c r="B170" s="43"/>
    </row>
    <row r="171" spans="1:4" hidden="1" outlineLevel="1" x14ac:dyDescent="0.25">
      <c r="A171" t="s">
        <v>37</v>
      </c>
      <c r="B171" s="43"/>
    </row>
    <row r="172" spans="1:4" hidden="1" outlineLevel="1" x14ac:dyDescent="0.25">
      <c r="A172" t="s">
        <v>38</v>
      </c>
      <c r="B172" s="43"/>
    </row>
    <row r="173" spans="1:4" collapsed="1" x14ac:dyDescent="0.25">
      <c r="A173" t="s">
        <v>39</v>
      </c>
      <c r="B173" s="43"/>
    </row>
  </sheetData>
  <mergeCells count="4">
    <mergeCell ref="U1:X1"/>
    <mergeCell ref="F1:I1"/>
    <mergeCell ref="P1:S1"/>
    <mergeCell ref="K1:N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FAAMG</vt:lpstr>
      <vt:lpstr>FAAMG 個別</vt:lpstr>
      <vt:lpstr>NTSTP</vt:lpstr>
      <vt:lpstr>NTSTP 個別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2020-10-31T22:00:47Z</dcterms:created>
  <dcterms:modified xsi:type="dcterms:W3CDTF">2022-01-28T04:13:03Z</dcterms:modified>
</cp:coreProperties>
</file>