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drew\Documents\99999-0005 Opening Arguments\"/>
    </mc:Choice>
  </mc:AlternateContent>
  <xr:revisionPtr revIDLastSave="0" documentId="13_ncr:1_{6E186040-A6A5-4D71-B252-C1554C979912}" xr6:coauthVersionLast="43" xr6:coauthVersionMax="43" xr10:uidLastSave="{00000000-0000-0000-0000-000000000000}"/>
  <bookViews>
    <workbookView xWindow="3960" yWindow="430" windowWidth="14670" windowHeight="18350" xr2:uid="{1B53882F-3177-477B-A1B0-20733D5796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2" i="1" l="1"/>
  <c r="I41" i="1"/>
  <c r="B27" i="1"/>
  <c r="I6" i="1"/>
  <c r="B6" i="1"/>
  <c r="C20" i="1"/>
  <c r="B20" i="1"/>
  <c r="J35" i="1"/>
  <c r="I35" i="1"/>
  <c r="E22" i="1"/>
  <c r="E23" i="1" s="1"/>
  <c r="M21" i="1"/>
  <c r="M22" i="1"/>
  <c r="M23" i="1"/>
  <c r="M29" i="1"/>
  <c r="M30" i="1"/>
  <c r="M31" i="1"/>
  <c r="M33" i="1"/>
  <c r="L19" i="1"/>
  <c r="M19" i="1" s="1"/>
  <c r="L20" i="1"/>
  <c r="M20" i="1" s="1"/>
  <c r="L21" i="1"/>
  <c r="L22" i="1"/>
  <c r="L23" i="1"/>
  <c r="L24" i="1"/>
  <c r="M24" i="1" s="1"/>
  <c r="L25" i="1"/>
  <c r="M25" i="1" s="1"/>
  <c r="L26" i="1"/>
  <c r="M26" i="1" s="1"/>
  <c r="L27" i="1"/>
  <c r="M27" i="1" s="1"/>
  <c r="L28" i="1"/>
  <c r="M28" i="1" s="1"/>
  <c r="L29" i="1"/>
  <c r="L30" i="1"/>
  <c r="L31" i="1"/>
  <c r="L32" i="1"/>
  <c r="M32" i="1" s="1"/>
  <c r="L33" i="1"/>
  <c r="L18" i="1"/>
  <c r="M9" i="1"/>
  <c r="F10" i="1"/>
  <c r="F11" i="1"/>
  <c r="F12" i="1"/>
  <c r="F13" i="1"/>
  <c r="F14" i="1"/>
  <c r="F16" i="1"/>
  <c r="F17" i="1"/>
  <c r="F18" i="1"/>
  <c r="F9" i="1"/>
  <c r="L17" i="1"/>
  <c r="M17" i="1" s="1"/>
  <c r="L16" i="1"/>
  <c r="M16" i="1" s="1"/>
  <c r="L15" i="1"/>
  <c r="M15" i="1" s="1"/>
  <c r="L14" i="1"/>
  <c r="L37" i="1" s="1"/>
  <c r="L38" i="1" s="1"/>
  <c r="L13" i="1"/>
  <c r="L12" i="1"/>
  <c r="M12" i="1" s="1"/>
  <c r="L11" i="1"/>
  <c r="M11" i="1" s="1"/>
  <c r="L10" i="1"/>
  <c r="L9" i="1"/>
  <c r="E10" i="1"/>
  <c r="E11" i="1"/>
  <c r="E12" i="1"/>
  <c r="E13" i="1"/>
  <c r="E14" i="1"/>
  <c r="E15" i="1"/>
  <c r="F15" i="1" s="1"/>
  <c r="E16" i="1"/>
  <c r="E17" i="1"/>
  <c r="E18" i="1"/>
  <c r="E9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18" i="1"/>
  <c r="K17" i="1"/>
  <c r="K16" i="1"/>
  <c r="K15" i="1"/>
  <c r="K14" i="1"/>
  <c r="K13" i="1"/>
  <c r="K12" i="1"/>
  <c r="K11" i="1"/>
  <c r="K10" i="1"/>
  <c r="K9" i="1"/>
  <c r="D10" i="1"/>
  <c r="D11" i="1"/>
  <c r="D12" i="1"/>
  <c r="D13" i="1"/>
  <c r="D14" i="1"/>
  <c r="D15" i="1"/>
  <c r="D20" i="1" s="1"/>
  <c r="B26" i="1" s="1"/>
  <c r="D16" i="1"/>
  <c r="D17" i="1"/>
  <c r="D18" i="1"/>
  <c r="D9" i="1"/>
  <c r="M13" i="1" l="1"/>
  <c r="M10" i="1"/>
  <c r="M14" i="1"/>
  <c r="M18" i="1"/>
  <c r="K35" i="1"/>
</calcChain>
</file>

<file path=xl/sharedStrings.xml><?xml version="1.0" encoding="utf-8"?>
<sst xmlns="http://schemas.openxmlformats.org/spreadsheetml/2006/main" count="34" uniqueCount="18">
  <si>
    <t>District No.</t>
  </si>
  <si>
    <t>Democrats</t>
  </si>
  <si>
    <t>Republicans</t>
  </si>
  <si>
    <r>
      <t xml:space="preserve">Existing </t>
    </r>
    <r>
      <rPr>
        <b/>
        <u/>
        <sz val="11"/>
        <color theme="1"/>
        <rFont val="Calibri"/>
        <family val="2"/>
        <scheme val="minor"/>
      </rPr>
      <t>(Model 1)</t>
    </r>
  </si>
  <si>
    <t>Total</t>
  </si>
  <si>
    <r>
      <t xml:space="preserve">Expanded </t>
    </r>
    <r>
      <rPr>
        <b/>
        <u/>
        <sz val="11"/>
        <color theme="1"/>
        <rFont val="Calibri"/>
        <family val="2"/>
        <scheme val="minor"/>
      </rPr>
      <t>(Model 2)</t>
    </r>
  </si>
  <si>
    <t>Result</t>
  </si>
  <si>
    <t>Margin</t>
  </si>
  <si>
    <t>Democratic Seats</t>
  </si>
  <si>
    <t>Republican Seats</t>
  </si>
  <si>
    <t>TOTALS</t>
  </si>
  <si>
    <t>Residents</t>
  </si>
  <si>
    <t># of Districts</t>
  </si>
  <si>
    <t>% Dem</t>
  </si>
  <si>
    <t>Size</t>
  </si>
  <si>
    <t>CHECKS</t>
  </si>
  <si>
    <t>SIZE</t>
  </si>
  <si>
    <t>PARTY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</si>
</sst>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3" fontId="1" fillId="0" borderId="0" xfId="0" applyNumberFormat="1" applyFont="1"/>
    <xf numFmtId="9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533B7-557C-4565-AA9C-2E5D2837F48D}">
  <dimension ref="A1:M42"/>
  <sheetViews>
    <sheetView tabSelected="1" workbookViewId="0">
      <selection activeCell="I43" sqref="I43"/>
    </sheetView>
  </sheetViews>
  <sheetFormatPr defaultRowHeight="14.5" x14ac:dyDescent="0.35"/>
  <cols>
    <col min="1" max="1" width="10.81640625" customWidth="1"/>
    <col min="2" max="2" width="9.81640625" bestFit="1" customWidth="1"/>
    <col min="3" max="3" width="10.81640625" bestFit="1" customWidth="1"/>
    <col min="4" max="4" width="9.7265625" bestFit="1" customWidth="1"/>
    <col min="5" max="5" width="8.7265625" style="2"/>
    <col min="8" max="8" width="11" customWidth="1"/>
    <col min="9" max="9" width="9.81640625" bestFit="1" customWidth="1"/>
    <col min="10" max="10" width="10.81640625" bestFit="1" customWidth="1"/>
    <col min="11" max="11" width="11.08984375" customWidth="1"/>
  </cols>
  <sheetData>
    <row r="1" spans="1:13" x14ac:dyDescent="0.35">
      <c r="A1" s="1" t="s">
        <v>3</v>
      </c>
      <c r="H1" s="1" t="s">
        <v>5</v>
      </c>
    </row>
    <row r="2" spans="1:13" x14ac:dyDescent="0.35">
      <c r="A2" t="s">
        <v>11</v>
      </c>
      <c r="B2" s="4">
        <v>10000000</v>
      </c>
      <c r="H2" t="s">
        <v>11</v>
      </c>
      <c r="I2" s="4">
        <v>10000000</v>
      </c>
    </row>
    <row r="3" spans="1:13" x14ac:dyDescent="0.35">
      <c r="A3" t="s">
        <v>12</v>
      </c>
      <c r="B3" s="4">
        <v>10</v>
      </c>
      <c r="H3" t="s">
        <v>12</v>
      </c>
      <c r="I3" s="4">
        <v>25</v>
      </c>
    </row>
    <row r="4" spans="1:13" x14ac:dyDescent="0.35">
      <c r="A4" t="s">
        <v>13</v>
      </c>
      <c r="B4" s="10">
        <v>0.5</v>
      </c>
      <c r="H4" t="s">
        <v>13</v>
      </c>
      <c r="I4" s="10">
        <v>0.5</v>
      </c>
    </row>
    <row r="6" spans="1:13" x14ac:dyDescent="0.35">
      <c r="A6" s="8" t="s">
        <v>14</v>
      </c>
      <c r="B6" s="9">
        <f>B2/B3</f>
        <v>1000000</v>
      </c>
      <c r="H6" s="8" t="s">
        <v>14</v>
      </c>
      <c r="I6" s="9">
        <f>I2/I3</f>
        <v>400000</v>
      </c>
    </row>
    <row r="8" spans="1:13" x14ac:dyDescent="0.35">
      <c r="A8" s="3" t="s">
        <v>0</v>
      </c>
      <c r="B8" s="3" t="s">
        <v>1</v>
      </c>
      <c r="C8" s="3" t="s">
        <v>2</v>
      </c>
      <c r="D8" s="3" t="s">
        <v>4</v>
      </c>
      <c r="E8" s="3" t="s">
        <v>6</v>
      </c>
      <c r="F8" s="3" t="s">
        <v>7</v>
      </c>
      <c r="G8" s="2"/>
      <c r="H8" s="3" t="s">
        <v>0</v>
      </c>
      <c r="I8" s="3" t="s">
        <v>1</v>
      </c>
      <c r="J8" s="3" t="s">
        <v>2</v>
      </c>
      <c r="K8" s="3" t="s">
        <v>4</v>
      </c>
      <c r="L8" s="3" t="s">
        <v>6</v>
      </c>
      <c r="M8" s="3" t="s">
        <v>7</v>
      </c>
    </row>
    <row r="9" spans="1:13" x14ac:dyDescent="0.35">
      <c r="A9" s="2">
        <v>1</v>
      </c>
      <c r="B9" s="5">
        <v>900000</v>
      </c>
      <c r="C9" s="5">
        <v>100000</v>
      </c>
      <c r="D9" s="5">
        <f>B9+C9</f>
        <v>1000000</v>
      </c>
      <c r="E9" s="2" t="str">
        <f>IF(C9&gt;B9,"R","D")</f>
        <v>D</v>
      </c>
      <c r="F9" s="6">
        <f>IF(E9="D",(B9/D9),(C9/D9))</f>
        <v>0.9</v>
      </c>
      <c r="G9" s="6"/>
      <c r="H9" s="2">
        <v>1</v>
      </c>
      <c r="I9" s="5">
        <v>360000</v>
      </c>
      <c r="J9" s="5">
        <v>40000</v>
      </c>
      <c r="K9" s="5">
        <f>I9+J9</f>
        <v>400000</v>
      </c>
      <c r="L9" s="2" t="str">
        <f>IF(J9&gt;I9,"R","D")</f>
        <v>D</v>
      </c>
      <c r="M9" s="6">
        <f>IF(L9="D",(I9/K9),(J9/K9))</f>
        <v>0.9</v>
      </c>
    </row>
    <row r="10" spans="1:13" x14ac:dyDescent="0.35">
      <c r="A10" s="2">
        <v>2</v>
      </c>
      <c r="B10" s="5">
        <v>900000</v>
      </c>
      <c r="C10" s="5">
        <v>100000</v>
      </c>
      <c r="D10" s="5">
        <f t="shared" ref="D10:D18" si="0">B10+C10</f>
        <v>1000000</v>
      </c>
      <c r="E10" s="2" t="str">
        <f t="shared" ref="E10:E18" si="1">IF(C10&gt;B10,"R","D")</f>
        <v>D</v>
      </c>
      <c r="F10" s="6">
        <f t="shared" ref="F10:F18" si="2">IF(E10="D",(B10/D10),(C10/D10))</f>
        <v>0.9</v>
      </c>
      <c r="G10" s="2"/>
      <c r="H10" s="2">
        <v>2</v>
      </c>
      <c r="I10" s="5">
        <v>360000</v>
      </c>
      <c r="J10" s="5">
        <v>40000</v>
      </c>
      <c r="K10" s="5">
        <f t="shared" ref="K10:K33" si="3">I10+J10</f>
        <v>400000</v>
      </c>
      <c r="L10" s="2" t="str">
        <f t="shared" ref="L10:L33" si="4">IF(J10&gt;I10,"R","D")</f>
        <v>D</v>
      </c>
      <c r="M10" s="6">
        <f t="shared" ref="M10:M33" si="5">IF(L10="D",(I10/K10),(J10/K10))</f>
        <v>0.9</v>
      </c>
    </row>
    <row r="11" spans="1:13" x14ac:dyDescent="0.35">
      <c r="A11" s="2">
        <v>3</v>
      </c>
      <c r="B11" s="5">
        <v>400000</v>
      </c>
      <c r="C11" s="5">
        <v>600000</v>
      </c>
      <c r="D11" s="5">
        <f t="shared" si="0"/>
        <v>1000000</v>
      </c>
      <c r="E11" s="2" t="str">
        <f t="shared" si="1"/>
        <v>R</v>
      </c>
      <c r="F11" s="6">
        <f t="shared" si="2"/>
        <v>0.6</v>
      </c>
      <c r="G11" s="2"/>
      <c r="H11" s="2">
        <v>3</v>
      </c>
      <c r="I11" s="5">
        <v>360000</v>
      </c>
      <c r="J11" s="5">
        <v>40000</v>
      </c>
      <c r="K11" s="5">
        <f t="shared" si="3"/>
        <v>400000</v>
      </c>
      <c r="L11" s="2" t="str">
        <f t="shared" si="4"/>
        <v>D</v>
      </c>
      <c r="M11" s="6">
        <f t="shared" si="5"/>
        <v>0.9</v>
      </c>
    </row>
    <row r="12" spans="1:13" x14ac:dyDescent="0.35">
      <c r="A12" s="2">
        <v>4</v>
      </c>
      <c r="B12" s="5">
        <v>400000</v>
      </c>
      <c r="C12" s="5">
        <v>600000</v>
      </c>
      <c r="D12" s="5">
        <f t="shared" si="0"/>
        <v>1000000</v>
      </c>
      <c r="E12" s="2" t="str">
        <f t="shared" si="1"/>
        <v>R</v>
      </c>
      <c r="F12" s="6">
        <f t="shared" si="2"/>
        <v>0.6</v>
      </c>
      <c r="G12" s="2"/>
      <c r="H12" s="2">
        <v>4</v>
      </c>
      <c r="I12" s="5">
        <v>360000</v>
      </c>
      <c r="J12" s="5">
        <v>40000</v>
      </c>
      <c r="K12" s="5">
        <f t="shared" si="3"/>
        <v>400000</v>
      </c>
      <c r="L12" s="2" t="str">
        <f t="shared" si="4"/>
        <v>D</v>
      </c>
      <c r="M12" s="6">
        <f t="shared" si="5"/>
        <v>0.9</v>
      </c>
    </row>
    <row r="13" spans="1:13" x14ac:dyDescent="0.35">
      <c r="A13" s="2">
        <v>5</v>
      </c>
      <c r="B13" s="5">
        <v>400000</v>
      </c>
      <c r="C13" s="5">
        <v>600000</v>
      </c>
      <c r="D13" s="5">
        <f t="shared" si="0"/>
        <v>1000000</v>
      </c>
      <c r="E13" s="2" t="str">
        <f t="shared" si="1"/>
        <v>R</v>
      </c>
      <c r="F13" s="6">
        <f t="shared" si="2"/>
        <v>0.6</v>
      </c>
      <c r="G13" s="2"/>
      <c r="H13" s="2">
        <v>5</v>
      </c>
      <c r="I13" s="5">
        <v>360000</v>
      </c>
      <c r="J13" s="5">
        <v>40000</v>
      </c>
      <c r="K13" s="5">
        <f t="shared" si="3"/>
        <v>400000</v>
      </c>
      <c r="L13" s="2" t="str">
        <f t="shared" si="4"/>
        <v>D</v>
      </c>
      <c r="M13" s="6">
        <f t="shared" si="5"/>
        <v>0.9</v>
      </c>
    </row>
    <row r="14" spans="1:13" x14ac:dyDescent="0.35">
      <c r="A14" s="2">
        <v>6</v>
      </c>
      <c r="B14" s="5">
        <v>400000</v>
      </c>
      <c r="C14" s="5">
        <v>600000</v>
      </c>
      <c r="D14" s="5">
        <f t="shared" si="0"/>
        <v>1000000</v>
      </c>
      <c r="E14" s="2" t="str">
        <f t="shared" si="1"/>
        <v>R</v>
      </c>
      <c r="F14" s="6">
        <f t="shared" si="2"/>
        <v>0.6</v>
      </c>
      <c r="G14" s="2"/>
      <c r="H14" s="2">
        <v>6</v>
      </c>
      <c r="I14" s="5">
        <v>160000</v>
      </c>
      <c r="J14" s="5">
        <v>240000</v>
      </c>
      <c r="K14" s="5">
        <f t="shared" si="3"/>
        <v>400000</v>
      </c>
      <c r="L14" s="2" t="str">
        <f t="shared" si="4"/>
        <v>R</v>
      </c>
      <c r="M14" s="6">
        <f t="shared" si="5"/>
        <v>0.6</v>
      </c>
    </row>
    <row r="15" spans="1:13" x14ac:dyDescent="0.35">
      <c r="A15" s="2">
        <v>7</v>
      </c>
      <c r="B15" s="5">
        <v>400000</v>
      </c>
      <c r="C15" s="5">
        <v>600000</v>
      </c>
      <c r="D15" s="5">
        <f t="shared" si="0"/>
        <v>1000000</v>
      </c>
      <c r="E15" s="2" t="str">
        <f t="shared" si="1"/>
        <v>R</v>
      </c>
      <c r="F15" s="6">
        <f t="shared" si="2"/>
        <v>0.6</v>
      </c>
      <c r="G15" s="2"/>
      <c r="H15" s="2">
        <v>7</v>
      </c>
      <c r="I15" s="5">
        <v>160000</v>
      </c>
      <c r="J15" s="5">
        <v>240000</v>
      </c>
      <c r="K15" s="5">
        <f t="shared" si="3"/>
        <v>400000</v>
      </c>
      <c r="L15" s="2" t="str">
        <f t="shared" si="4"/>
        <v>R</v>
      </c>
      <c r="M15" s="6">
        <f t="shared" si="5"/>
        <v>0.6</v>
      </c>
    </row>
    <row r="16" spans="1:13" x14ac:dyDescent="0.35">
      <c r="A16" s="2">
        <v>8</v>
      </c>
      <c r="B16" s="5">
        <v>400000</v>
      </c>
      <c r="C16" s="5">
        <v>600000</v>
      </c>
      <c r="D16" s="5">
        <f t="shared" si="0"/>
        <v>1000000</v>
      </c>
      <c r="E16" s="2" t="str">
        <f t="shared" si="1"/>
        <v>R</v>
      </c>
      <c r="F16" s="6">
        <f t="shared" si="2"/>
        <v>0.6</v>
      </c>
      <c r="G16" s="2"/>
      <c r="H16" s="2">
        <v>8</v>
      </c>
      <c r="I16" s="5">
        <v>160000</v>
      </c>
      <c r="J16" s="5">
        <v>240000</v>
      </c>
      <c r="K16" s="5">
        <f t="shared" si="3"/>
        <v>400000</v>
      </c>
      <c r="L16" s="2" t="str">
        <f t="shared" si="4"/>
        <v>R</v>
      </c>
      <c r="M16" s="6">
        <f t="shared" si="5"/>
        <v>0.6</v>
      </c>
    </row>
    <row r="17" spans="1:13" x14ac:dyDescent="0.35">
      <c r="A17" s="2">
        <v>9</v>
      </c>
      <c r="B17" s="5">
        <v>400000</v>
      </c>
      <c r="C17" s="5">
        <v>600000</v>
      </c>
      <c r="D17" s="5">
        <f t="shared" si="0"/>
        <v>1000000</v>
      </c>
      <c r="E17" s="2" t="str">
        <f t="shared" si="1"/>
        <v>R</v>
      </c>
      <c r="F17" s="6">
        <f t="shared" si="2"/>
        <v>0.6</v>
      </c>
      <c r="G17" s="2"/>
      <c r="H17" s="2">
        <v>9</v>
      </c>
      <c r="I17" s="5">
        <v>160000</v>
      </c>
      <c r="J17" s="5">
        <v>240000</v>
      </c>
      <c r="K17" s="5">
        <f t="shared" si="3"/>
        <v>400000</v>
      </c>
      <c r="L17" s="2" t="str">
        <f t="shared" si="4"/>
        <v>R</v>
      </c>
      <c r="M17" s="6">
        <f t="shared" si="5"/>
        <v>0.6</v>
      </c>
    </row>
    <row r="18" spans="1:13" x14ac:dyDescent="0.35">
      <c r="A18" s="2">
        <v>10</v>
      </c>
      <c r="B18" s="5">
        <v>400000</v>
      </c>
      <c r="C18" s="5">
        <v>600000</v>
      </c>
      <c r="D18" s="5">
        <f t="shared" si="0"/>
        <v>1000000</v>
      </c>
      <c r="E18" s="2" t="str">
        <f t="shared" si="1"/>
        <v>R</v>
      </c>
      <c r="F18" s="6">
        <f t="shared" si="2"/>
        <v>0.6</v>
      </c>
      <c r="G18" s="2"/>
      <c r="H18" s="2">
        <v>10</v>
      </c>
      <c r="I18" s="5">
        <v>160000</v>
      </c>
      <c r="J18" s="5">
        <v>240000</v>
      </c>
      <c r="K18" s="5">
        <f t="shared" si="3"/>
        <v>400000</v>
      </c>
      <c r="L18" s="2" t="str">
        <f t="shared" si="4"/>
        <v>R</v>
      </c>
      <c r="M18" s="6">
        <f t="shared" si="5"/>
        <v>0.6</v>
      </c>
    </row>
    <row r="19" spans="1:13" x14ac:dyDescent="0.35">
      <c r="A19" s="2"/>
      <c r="B19" s="2"/>
      <c r="C19" s="2"/>
      <c r="F19" s="2"/>
      <c r="G19" s="2"/>
      <c r="H19" s="2">
        <v>11</v>
      </c>
      <c r="I19" s="5">
        <v>160000</v>
      </c>
      <c r="J19" s="5">
        <v>240000</v>
      </c>
      <c r="K19" s="5">
        <f t="shared" si="3"/>
        <v>400000</v>
      </c>
      <c r="L19" s="2" t="str">
        <f t="shared" si="4"/>
        <v>R</v>
      </c>
      <c r="M19" s="6">
        <f t="shared" si="5"/>
        <v>0.6</v>
      </c>
    </row>
    <row r="20" spans="1:13" x14ac:dyDescent="0.35">
      <c r="A20" s="2" t="s">
        <v>10</v>
      </c>
      <c r="B20" s="4">
        <f>SUM(B9:B18)</f>
        <v>5000000</v>
      </c>
      <c r="C20" s="5">
        <f>SUM(C9:C18)</f>
        <v>5000000</v>
      </c>
      <c r="D20" s="5">
        <f>SUM(D9:D18)</f>
        <v>10000000</v>
      </c>
      <c r="F20" s="2"/>
      <c r="G20" s="2"/>
      <c r="H20" s="2">
        <v>12</v>
      </c>
      <c r="I20" s="5">
        <v>160000</v>
      </c>
      <c r="J20" s="5">
        <v>240000</v>
      </c>
      <c r="K20" s="5">
        <f t="shared" si="3"/>
        <v>400000</v>
      </c>
      <c r="L20" s="2" t="str">
        <f t="shared" si="4"/>
        <v>R</v>
      </c>
      <c r="M20" s="6">
        <f t="shared" si="5"/>
        <v>0.6</v>
      </c>
    </row>
    <row r="21" spans="1:13" x14ac:dyDescent="0.35">
      <c r="A21" s="2"/>
      <c r="B21" s="2"/>
      <c r="C21" s="2"/>
      <c r="D21" s="2"/>
      <c r="F21" s="2"/>
      <c r="G21" s="2"/>
      <c r="H21" s="2">
        <v>13</v>
      </c>
      <c r="I21" s="5">
        <v>160000</v>
      </c>
      <c r="J21" s="5">
        <v>240000</v>
      </c>
      <c r="K21" s="5">
        <f t="shared" si="3"/>
        <v>400000</v>
      </c>
      <c r="L21" s="2" t="str">
        <f t="shared" si="4"/>
        <v>R</v>
      </c>
      <c r="M21" s="6">
        <f t="shared" si="5"/>
        <v>0.6</v>
      </c>
    </row>
    <row r="22" spans="1:13" x14ac:dyDescent="0.35">
      <c r="A22" s="2"/>
      <c r="B22" s="2"/>
      <c r="C22" s="2"/>
      <c r="D22" s="7" t="s">
        <v>8</v>
      </c>
      <c r="E22" s="2">
        <f>COUNTIF(E9:E18,"D")</f>
        <v>2</v>
      </c>
      <c r="F22" s="2"/>
      <c r="G22" s="2"/>
      <c r="H22" s="2">
        <v>14</v>
      </c>
      <c r="I22" s="5">
        <v>160000</v>
      </c>
      <c r="J22" s="5">
        <v>240000</v>
      </c>
      <c r="K22" s="5">
        <f t="shared" si="3"/>
        <v>400000</v>
      </c>
      <c r="L22" s="2" t="str">
        <f t="shared" si="4"/>
        <v>R</v>
      </c>
      <c r="M22" s="6">
        <f t="shared" si="5"/>
        <v>0.6</v>
      </c>
    </row>
    <row r="23" spans="1:13" x14ac:dyDescent="0.35">
      <c r="A23" s="2"/>
      <c r="B23" s="2"/>
      <c r="C23" s="2"/>
      <c r="D23" s="7" t="s">
        <v>9</v>
      </c>
      <c r="E23" s="2">
        <f>10-E22</f>
        <v>8</v>
      </c>
      <c r="F23" s="2"/>
      <c r="G23" s="2"/>
      <c r="H23" s="2">
        <v>15</v>
      </c>
      <c r="I23" s="5">
        <v>160000</v>
      </c>
      <c r="J23" s="5">
        <v>240000</v>
      </c>
      <c r="K23" s="5">
        <f t="shared" si="3"/>
        <v>400000</v>
      </c>
      <c r="L23" s="2" t="str">
        <f t="shared" si="4"/>
        <v>R</v>
      </c>
      <c r="M23" s="6">
        <f t="shared" si="5"/>
        <v>0.6</v>
      </c>
    </row>
    <row r="24" spans="1:13" x14ac:dyDescent="0.35">
      <c r="A24" s="2"/>
      <c r="B24" s="2"/>
      <c r="C24" s="2"/>
      <c r="D24" s="2"/>
      <c r="F24" s="2"/>
      <c r="G24" s="2"/>
      <c r="H24" s="2">
        <v>16</v>
      </c>
      <c r="I24" s="5">
        <v>160000</v>
      </c>
      <c r="J24" s="5">
        <v>240000</v>
      </c>
      <c r="K24" s="5">
        <f t="shared" si="3"/>
        <v>400000</v>
      </c>
      <c r="L24" s="2" t="str">
        <f t="shared" si="4"/>
        <v>R</v>
      </c>
      <c r="M24" s="6">
        <f t="shared" si="5"/>
        <v>0.6</v>
      </c>
    </row>
    <row r="25" spans="1:13" x14ac:dyDescent="0.35">
      <c r="B25" s="12" t="s">
        <v>15</v>
      </c>
      <c r="C25" s="2"/>
      <c r="D25" s="2"/>
      <c r="F25" s="2"/>
      <c r="G25" s="2"/>
      <c r="H25" s="2">
        <v>17</v>
      </c>
      <c r="I25" s="5">
        <v>160000</v>
      </c>
      <c r="J25" s="5">
        <v>240000</v>
      </c>
      <c r="K25" s="5">
        <f t="shared" si="3"/>
        <v>400000</v>
      </c>
      <c r="L25" s="2" t="str">
        <f t="shared" si="4"/>
        <v>R</v>
      </c>
      <c r="M25" s="6">
        <f t="shared" si="5"/>
        <v>0.6</v>
      </c>
    </row>
    <row r="26" spans="1:13" x14ac:dyDescent="0.35">
      <c r="A26" t="s">
        <v>16</v>
      </c>
      <c r="B26" s="11" t="str">
        <f>IF(D20&lt;&gt;B2,"TOO MANY RESIDENTS!","ok")</f>
        <v>ok</v>
      </c>
      <c r="C26" s="2"/>
      <c r="D26" s="2"/>
      <c r="F26" s="2"/>
      <c r="G26" s="2"/>
      <c r="H26" s="2">
        <v>18</v>
      </c>
      <c r="I26" s="5">
        <v>160000</v>
      </c>
      <c r="J26" s="5">
        <v>240000</v>
      </c>
      <c r="K26" s="5">
        <f t="shared" si="3"/>
        <v>400000</v>
      </c>
      <c r="L26" s="2" t="str">
        <f t="shared" si="4"/>
        <v>R</v>
      </c>
      <c r="M26" s="6">
        <f t="shared" si="5"/>
        <v>0.6</v>
      </c>
    </row>
    <row r="27" spans="1:13" x14ac:dyDescent="0.35">
      <c r="A27" t="s">
        <v>17</v>
      </c>
      <c r="B27" s="11" t="str">
        <f>IF(B20&lt;&gt;(B2*B4),"WRONG PARTY SPLIT!","ok")</f>
        <v>ok</v>
      </c>
      <c r="C27" s="2"/>
      <c r="D27" s="2"/>
      <c r="F27" s="2"/>
      <c r="G27" s="2"/>
      <c r="H27" s="2">
        <v>19</v>
      </c>
      <c r="I27" s="5">
        <v>160000</v>
      </c>
      <c r="J27" s="5">
        <v>240000</v>
      </c>
      <c r="K27" s="5">
        <f t="shared" si="3"/>
        <v>400000</v>
      </c>
      <c r="L27" s="2" t="str">
        <f t="shared" si="4"/>
        <v>R</v>
      </c>
      <c r="M27" s="6">
        <f t="shared" si="5"/>
        <v>0.6</v>
      </c>
    </row>
    <row r="28" spans="1:13" x14ac:dyDescent="0.35">
      <c r="A28" s="11"/>
      <c r="B28" s="2"/>
      <c r="C28" s="2"/>
      <c r="D28" s="2"/>
      <c r="F28" s="2"/>
      <c r="G28" s="2"/>
      <c r="H28" s="2">
        <v>20</v>
      </c>
      <c r="I28" s="5">
        <v>160000</v>
      </c>
      <c r="J28" s="5">
        <v>240000</v>
      </c>
      <c r="K28" s="5">
        <f t="shared" si="3"/>
        <v>400000</v>
      </c>
      <c r="L28" s="2" t="str">
        <f t="shared" si="4"/>
        <v>R</v>
      </c>
      <c r="M28" s="6">
        <f t="shared" si="5"/>
        <v>0.6</v>
      </c>
    </row>
    <row r="29" spans="1:13" x14ac:dyDescent="0.35">
      <c r="A29" s="2"/>
      <c r="B29" s="2"/>
      <c r="C29" s="2"/>
      <c r="D29" s="2"/>
      <c r="F29" s="2"/>
      <c r="G29" s="2"/>
      <c r="H29" s="2">
        <v>21</v>
      </c>
      <c r="I29" s="5">
        <v>160000</v>
      </c>
      <c r="J29" s="5">
        <v>240000</v>
      </c>
      <c r="K29" s="5">
        <f t="shared" si="3"/>
        <v>400000</v>
      </c>
      <c r="L29" s="2" t="str">
        <f t="shared" si="4"/>
        <v>R</v>
      </c>
      <c r="M29" s="6">
        <f t="shared" si="5"/>
        <v>0.6</v>
      </c>
    </row>
    <row r="30" spans="1:13" x14ac:dyDescent="0.35">
      <c r="A30" s="2"/>
      <c r="B30" s="2"/>
      <c r="C30" s="2"/>
      <c r="D30" s="2"/>
      <c r="F30" s="2"/>
      <c r="G30" s="2"/>
      <c r="H30" s="2">
        <v>22</v>
      </c>
      <c r="I30" s="5">
        <v>160000</v>
      </c>
      <c r="J30" s="5">
        <v>240000</v>
      </c>
      <c r="K30" s="5">
        <f t="shared" si="3"/>
        <v>400000</v>
      </c>
      <c r="L30" s="2" t="str">
        <f t="shared" si="4"/>
        <v>R</v>
      </c>
      <c r="M30" s="6">
        <f t="shared" si="5"/>
        <v>0.6</v>
      </c>
    </row>
    <row r="31" spans="1:13" x14ac:dyDescent="0.35">
      <c r="A31" s="2"/>
      <c r="B31" s="2"/>
      <c r="C31" s="2"/>
      <c r="D31" s="2"/>
      <c r="F31" s="2"/>
      <c r="G31" s="2"/>
      <c r="H31" s="2">
        <v>23</v>
      </c>
      <c r="I31" s="5">
        <v>160000</v>
      </c>
      <c r="J31" s="5">
        <v>240000</v>
      </c>
      <c r="K31" s="5">
        <f t="shared" si="3"/>
        <v>400000</v>
      </c>
      <c r="L31" s="2" t="str">
        <f t="shared" si="4"/>
        <v>R</v>
      </c>
      <c r="M31" s="6">
        <f t="shared" si="5"/>
        <v>0.6</v>
      </c>
    </row>
    <row r="32" spans="1:13" x14ac:dyDescent="0.35">
      <c r="A32" s="2"/>
      <c r="B32" s="2"/>
      <c r="C32" s="2"/>
      <c r="D32" s="2"/>
      <c r="F32" s="2"/>
      <c r="G32" s="2"/>
      <c r="H32" s="2">
        <v>24</v>
      </c>
      <c r="I32" s="5">
        <v>160000</v>
      </c>
      <c r="J32" s="5">
        <v>240000</v>
      </c>
      <c r="K32" s="5">
        <f t="shared" si="3"/>
        <v>400000</v>
      </c>
      <c r="L32" s="2" t="str">
        <f t="shared" si="4"/>
        <v>R</v>
      </c>
      <c r="M32" s="6">
        <f t="shared" si="5"/>
        <v>0.6</v>
      </c>
    </row>
    <row r="33" spans="1:13" x14ac:dyDescent="0.35">
      <c r="A33" s="2"/>
      <c r="B33" s="2"/>
      <c r="C33" s="2"/>
      <c r="D33" s="2"/>
      <c r="F33" s="2"/>
      <c r="G33" s="2"/>
      <c r="H33" s="2">
        <v>25</v>
      </c>
      <c r="I33" s="5">
        <v>160000</v>
      </c>
      <c r="J33" s="5">
        <v>240000</v>
      </c>
      <c r="K33" s="5">
        <f t="shared" si="3"/>
        <v>400000</v>
      </c>
      <c r="L33" s="2" t="str">
        <f t="shared" si="4"/>
        <v>R</v>
      </c>
      <c r="M33" s="6">
        <f t="shared" si="5"/>
        <v>0.6</v>
      </c>
    </row>
    <row r="34" spans="1:13" x14ac:dyDescent="0.35">
      <c r="I34" s="4"/>
      <c r="J34" s="4"/>
    </row>
    <row r="35" spans="1:13" x14ac:dyDescent="0.35">
      <c r="H35" s="2" t="s">
        <v>10</v>
      </c>
      <c r="I35" s="4">
        <f>SUM(I9:I33)</f>
        <v>5000000</v>
      </c>
      <c r="J35" s="4">
        <f>SUM(J9:J33)</f>
        <v>5000000</v>
      </c>
      <c r="K35" s="5">
        <f>SUM(K9:K33)</f>
        <v>10000000</v>
      </c>
    </row>
    <row r="37" spans="1:13" x14ac:dyDescent="0.35">
      <c r="K37" s="7" t="s">
        <v>8</v>
      </c>
      <c r="L37">
        <f>COUNTIF(L9:L33,"D")</f>
        <v>5</v>
      </c>
    </row>
    <row r="38" spans="1:13" x14ac:dyDescent="0.35">
      <c r="K38" s="7" t="s">
        <v>9</v>
      </c>
      <c r="L38">
        <f>25-L37</f>
        <v>20</v>
      </c>
    </row>
    <row r="40" spans="1:13" x14ac:dyDescent="0.35">
      <c r="I40" s="12" t="s">
        <v>15</v>
      </c>
    </row>
    <row r="41" spans="1:13" x14ac:dyDescent="0.35">
      <c r="H41" t="s">
        <v>16</v>
      </c>
      <c r="I41" s="11" t="str">
        <f>IF(K35&lt;&gt;I2,"TOO MANY RESIDENTS!","ok")</f>
        <v>ok</v>
      </c>
    </row>
    <row r="42" spans="1:13" x14ac:dyDescent="0.35">
      <c r="H42" t="s">
        <v>17</v>
      </c>
      <c r="I42" s="11" t="str">
        <f>IF(I35&lt;&gt;(I2*I4),"WRONG PARTY SPLIT!","ok")</f>
        <v>ok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dcterms:created xsi:type="dcterms:W3CDTF">2019-08-29T13:52:56Z</dcterms:created>
  <dcterms:modified xsi:type="dcterms:W3CDTF">2019-08-29T14:26:47Z</dcterms:modified>
</cp:coreProperties>
</file>