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ser\Dropbox\models\"/>
    </mc:Choice>
  </mc:AlternateContent>
  <xr:revisionPtr revIDLastSave="0" documentId="13_ncr:1_{A74052C6-65B3-4844-A443-45EC7144662F}" xr6:coauthVersionLast="47" xr6:coauthVersionMax="47" xr10:uidLastSave="{00000000-0000-0000-0000-000000000000}"/>
  <bookViews>
    <workbookView xWindow="-120" yWindow="-120" windowWidth="19440" windowHeight="10320" tabRatio="797" xr2:uid="{11361C88-1B88-40EA-9E6F-D5C86A0FC75A}"/>
  </bookViews>
  <sheets>
    <sheet name="HSI" sheetId="9" r:id="rId1"/>
    <sheet name="SP  500" sheetId="8" r:id="rId2"/>
    <sheet name="Global Stock Market ETF" sheetId="1" r:id="rId3"/>
    <sheet name="Currency" sheetId="2" r:id="rId4"/>
    <sheet name="bond etf and other ETF" sheetId="5" r:id="rId5"/>
    <sheet name="美股行業ETF" sheetId="12" r:id="rId6"/>
    <sheet name="small banks" sheetId="7" r:id="rId7"/>
  </sheets>
  <definedNames>
    <definedName name="_xlnm._FilterDatabase" localSheetId="4" hidden="1">'bond etf and other ETF'!$A$1:$V$8</definedName>
    <definedName name="_xlnm._FilterDatabase" localSheetId="3" hidden="1">Currency!$A$1:$O$23</definedName>
    <definedName name="_xlnm._FilterDatabase" localSheetId="2" hidden="1">'Global Stock Market ETF'!$A$1:$V$48</definedName>
    <definedName name="_xlnm._FilterDatabase" localSheetId="0" hidden="1">HSI!$A$1:$S$503</definedName>
    <definedName name="_xlnm._FilterDatabase" localSheetId="6" hidden="1">'small banks'!$B$1:$V$13</definedName>
    <definedName name="_xlnm._FilterDatabase" localSheetId="1" hidden="1">'SP  500'!$A$1:$S$504</definedName>
    <definedName name="_xlnm._FilterDatabase" localSheetId="5" hidden="1">美股行業ETF!$A$1:$V$12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7" i="12" l="1"/>
  <c r="K7" i="12" a="1"/>
  <c r="K7" i="12" s="1"/>
  <c r="J7" i="12" a="1"/>
  <c r="J7" i="12" s="1"/>
  <c r="I7" i="12" a="1"/>
  <c r="I7" i="12" s="1"/>
  <c r="H7" i="12" a="1"/>
  <c r="H7" i="12" s="1"/>
  <c r="G7" i="12" a="1"/>
  <c r="G7" i="12" s="1"/>
  <c r="F7" i="12" a="1"/>
  <c r="F7" i="12" s="1"/>
  <c r="E7" i="12" a="1"/>
  <c r="E7" i="12" s="1"/>
  <c r="D7" i="12" a="1"/>
  <c r="D7" i="12" s="1"/>
  <c r="AK11" i="12" a="1"/>
  <c r="AK11" i="12" s="1"/>
  <c r="AL11" i="12" s="1"/>
  <c r="AM11" i="12" s="1"/>
  <c r="S4" i="12"/>
  <c r="K4" i="12" a="1"/>
  <c r="K4" i="12" s="1"/>
  <c r="J4" i="12" a="1"/>
  <c r="J4" i="12" s="1"/>
  <c r="I4" i="12" a="1"/>
  <c r="I4" i="12" s="1"/>
  <c r="H4" i="12" a="1"/>
  <c r="H4" i="12" s="1"/>
  <c r="G4" i="12" a="1"/>
  <c r="G4" i="12" s="1"/>
  <c r="F4" i="12" a="1"/>
  <c r="F4" i="12" s="1"/>
  <c r="E4" i="12" a="1"/>
  <c r="E4" i="12" s="1"/>
  <c r="D4" i="12" a="1"/>
  <c r="D4" i="12" s="1"/>
  <c r="C4" i="12" a="1"/>
  <c r="C4" i="12" s="1"/>
  <c r="AK10" i="12" a="1"/>
  <c r="AK10" i="12" s="1"/>
  <c r="AL10" i="12" s="1"/>
  <c r="AM10" i="12" s="1"/>
  <c r="S12" i="12"/>
  <c r="K12" i="12" a="1"/>
  <c r="K12" i="12" s="1"/>
  <c r="J12" i="12" a="1"/>
  <c r="J12" i="12" s="1"/>
  <c r="I12" i="12" a="1"/>
  <c r="I12" i="12" s="1"/>
  <c r="H12" i="12" a="1"/>
  <c r="H12" i="12" s="1"/>
  <c r="G12" i="12" a="1"/>
  <c r="G12" i="12" s="1"/>
  <c r="F12" i="12" a="1"/>
  <c r="F12" i="12" s="1"/>
  <c r="E12" i="12" a="1"/>
  <c r="E12" i="12" s="1"/>
  <c r="D12" i="12" a="1"/>
  <c r="D12" i="12" s="1"/>
  <c r="C12" i="12" a="1"/>
  <c r="C12" i="12" s="1"/>
  <c r="AK9" i="12" a="1"/>
  <c r="AK9" i="12" s="1"/>
  <c r="AL9" i="12" s="1"/>
  <c r="AM9" i="12" s="1"/>
  <c r="S2" i="12"/>
  <c r="K2" i="12" a="1"/>
  <c r="K2" i="12" s="1"/>
  <c r="J2" i="12" a="1"/>
  <c r="J2" i="12" s="1"/>
  <c r="I2" i="12" a="1"/>
  <c r="I2" i="12" s="1"/>
  <c r="H2" i="12" a="1"/>
  <c r="H2" i="12" s="1"/>
  <c r="G2" i="12" a="1"/>
  <c r="G2" i="12" s="1"/>
  <c r="F2" i="12" a="1"/>
  <c r="F2" i="12" s="1"/>
  <c r="E2" i="12" a="1"/>
  <c r="E2" i="12" s="1"/>
  <c r="D2" i="12" a="1"/>
  <c r="D2" i="12" s="1"/>
  <c r="C2" i="12" a="1"/>
  <c r="C2" i="12" s="1"/>
  <c r="AK8" i="12" a="1"/>
  <c r="AK8" i="12" s="1"/>
  <c r="AL8" i="12" s="1"/>
  <c r="AM8" i="12" s="1"/>
  <c r="S6" i="12"/>
  <c r="K6" i="12" a="1"/>
  <c r="K6" i="12" s="1"/>
  <c r="J6" i="12" a="1"/>
  <c r="J6" i="12" s="1"/>
  <c r="I6" i="12" a="1"/>
  <c r="I6" i="12" s="1"/>
  <c r="H6" i="12" a="1"/>
  <c r="H6" i="12" s="1"/>
  <c r="G6" i="12" a="1"/>
  <c r="G6" i="12" s="1"/>
  <c r="F6" i="12" a="1"/>
  <c r="F6" i="12" s="1"/>
  <c r="E6" i="12" a="1"/>
  <c r="E6" i="12" s="1"/>
  <c r="D6" i="12" a="1"/>
  <c r="D6" i="12" s="1"/>
  <c r="C6" i="12" a="1"/>
  <c r="C6" i="12" s="1"/>
  <c r="S8" i="12"/>
  <c r="K8" i="12" a="1"/>
  <c r="K8" i="12" s="1"/>
  <c r="J8" i="12" a="1"/>
  <c r="J8" i="12" s="1"/>
  <c r="I8" i="12" a="1"/>
  <c r="I8" i="12" s="1"/>
  <c r="H8" i="12" a="1"/>
  <c r="H8" i="12" s="1"/>
  <c r="G8" i="12" a="1"/>
  <c r="G8" i="12" s="1"/>
  <c r="F8" i="12" a="1"/>
  <c r="F8" i="12" s="1"/>
  <c r="E8" i="12" a="1"/>
  <c r="E8" i="12" s="1"/>
  <c r="D8" i="12" a="1"/>
  <c r="D8" i="12" s="1"/>
  <c r="AK6" i="12" a="1"/>
  <c r="AK6" i="12" s="1"/>
  <c r="AL6" i="12" s="1"/>
  <c r="AM6" i="12" s="1"/>
  <c r="S11" i="12"/>
  <c r="K11" i="12" a="1"/>
  <c r="K11" i="12" s="1"/>
  <c r="J11" i="12" a="1"/>
  <c r="J11" i="12" s="1"/>
  <c r="I11" i="12" a="1"/>
  <c r="I11" i="12" s="1"/>
  <c r="H11" i="12" a="1"/>
  <c r="H11" i="12" s="1"/>
  <c r="G11" i="12" a="1"/>
  <c r="G11" i="12" s="1"/>
  <c r="F11" i="12" a="1"/>
  <c r="F11" i="12" s="1"/>
  <c r="E11" i="12" a="1"/>
  <c r="E11" i="12" s="1"/>
  <c r="D11" i="12" a="1"/>
  <c r="D11" i="12" s="1"/>
  <c r="C11" i="12" a="1"/>
  <c r="C11" i="12" s="1"/>
  <c r="AK5" i="12" a="1"/>
  <c r="AK5" i="12" s="1"/>
  <c r="AL5" i="12" s="1"/>
  <c r="AM5" i="12" s="1"/>
  <c r="S9" i="12"/>
  <c r="K9" i="12" a="1"/>
  <c r="K9" i="12" s="1"/>
  <c r="J9" i="12" a="1"/>
  <c r="J9" i="12" s="1"/>
  <c r="I9" i="12" a="1"/>
  <c r="I9" i="12" s="1"/>
  <c r="H9" i="12" a="1"/>
  <c r="H9" i="12" s="1"/>
  <c r="G9" i="12" a="1"/>
  <c r="G9" i="12" s="1"/>
  <c r="F9" i="12" a="1"/>
  <c r="F9" i="12" s="1"/>
  <c r="E9" i="12" a="1"/>
  <c r="E9" i="12" s="1"/>
  <c r="D9" i="12" a="1"/>
  <c r="D9" i="12" s="1"/>
  <c r="C9" i="12" a="1"/>
  <c r="C9" i="12" s="1"/>
  <c r="AK4" i="12" a="1"/>
  <c r="AK4" i="12" s="1"/>
  <c r="AL4" i="12" s="1"/>
  <c r="AM4" i="12" s="1"/>
  <c r="S10" i="12"/>
  <c r="K10" i="12" a="1"/>
  <c r="K10" i="12" s="1"/>
  <c r="J10" i="12" a="1"/>
  <c r="J10" i="12" s="1"/>
  <c r="I10" i="12" a="1"/>
  <c r="I10" i="12" s="1"/>
  <c r="H10" i="12" a="1"/>
  <c r="H10" i="12" s="1"/>
  <c r="G10" i="12" a="1"/>
  <c r="G10" i="12" s="1"/>
  <c r="F10" i="12" a="1"/>
  <c r="F10" i="12" s="1"/>
  <c r="E10" i="12" a="1"/>
  <c r="E10" i="12" s="1"/>
  <c r="D10" i="12" a="1"/>
  <c r="D10" i="12" s="1"/>
  <c r="C10" i="12" a="1"/>
  <c r="C10" i="12" s="1"/>
  <c r="AK3" i="12" a="1"/>
  <c r="AK3" i="12" s="1"/>
  <c r="AL3" i="12" s="1"/>
  <c r="AM3" i="12" s="1"/>
  <c r="S3" i="12"/>
  <c r="K3" i="12" a="1"/>
  <c r="K3" i="12" s="1"/>
  <c r="J3" i="12" a="1"/>
  <c r="J3" i="12" s="1"/>
  <c r="I3" i="12" a="1"/>
  <c r="I3" i="12" s="1"/>
  <c r="H3" i="12" a="1"/>
  <c r="H3" i="12" s="1"/>
  <c r="G3" i="12" a="1"/>
  <c r="G3" i="12" s="1"/>
  <c r="F3" i="12" a="1"/>
  <c r="F3" i="12" s="1"/>
  <c r="E3" i="12" a="1"/>
  <c r="E3" i="12" s="1"/>
  <c r="D3" i="12" a="1"/>
  <c r="D3" i="12" s="1"/>
  <c r="C3" i="12" a="1"/>
  <c r="C3" i="12" s="1"/>
  <c r="AK2" i="12" a="1"/>
  <c r="AK2" i="12" s="1"/>
  <c r="AL2" i="12" s="1"/>
  <c r="AM2" i="12" s="1"/>
  <c r="S5" i="12"/>
  <c r="K5" i="12" a="1"/>
  <c r="K5" i="12" s="1"/>
  <c r="J5" i="12" a="1"/>
  <c r="J5" i="12" s="1"/>
  <c r="I5" i="12" a="1"/>
  <c r="I5" i="12" s="1"/>
  <c r="H5" i="12" a="1"/>
  <c r="H5" i="12" s="1"/>
  <c r="G5" i="12" a="1"/>
  <c r="G5" i="12" s="1"/>
  <c r="F5" i="12" a="1"/>
  <c r="F5" i="12" s="1"/>
  <c r="E5" i="12" a="1"/>
  <c r="E5" i="12" s="1"/>
  <c r="D5" i="12" a="1"/>
  <c r="D5" i="12" s="1"/>
  <c r="H55" i="9" a="1"/>
  <c r="H55" i="9" s="1"/>
  <c r="B51" i="9" a="1"/>
  <c r="B51" i="9" s="1"/>
  <c r="P83" i="9"/>
  <c r="L83" i="9" a="1"/>
  <c r="L83" i="9" s="1"/>
  <c r="J83" i="9" a="1"/>
  <c r="J83" i="9" s="1"/>
  <c r="I83" i="9" a="1"/>
  <c r="I83" i="9" s="1"/>
  <c r="H83" i="9" a="1"/>
  <c r="H83" i="9" s="1"/>
  <c r="G83" i="9" a="1"/>
  <c r="G83" i="9" s="1"/>
  <c r="F83" i="9" a="1"/>
  <c r="F83" i="9" s="1"/>
  <c r="E83" i="9" a="1"/>
  <c r="E83" i="9" s="1"/>
  <c r="D83" i="9" a="1"/>
  <c r="D83" i="9" s="1"/>
  <c r="C83" i="9" a="1"/>
  <c r="C83" i="9" s="1"/>
  <c r="B83" i="9" a="1"/>
  <c r="B83" i="9" s="1"/>
  <c r="P82" i="9"/>
  <c r="L82" i="9" a="1"/>
  <c r="L82" i="9" s="1"/>
  <c r="J82" i="9" a="1"/>
  <c r="J82" i="9" s="1"/>
  <c r="I82" i="9" a="1"/>
  <c r="I82" i="9" s="1"/>
  <c r="H82" i="9" a="1"/>
  <c r="H82" i="9" s="1"/>
  <c r="G82" i="9" a="1"/>
  <c r="G82" i="9" s="1"/>
  <c r="F82" i="9" a="1"/>
  <c r="F82" i="9" s="1"/>
  <c r="E82" i="9" a="1"/>
  <c r="E82" i="9" s="1"/>
  <c r="D82" i="9" a="1"/>
  <c r="D82" i="9" s="1"/>
  <c r="C82" i="9" a="1"/>
  <c r="C82" i="9" s="1"/>
  <c r="B82" i="9" a="1"/>
  <c r="B82" i="9" s="1"/>
  <c r="P81" i="9"/>
  <c r="L81" i="9" a="1"/>
  <c r="L81" i="9" s="1"/>
  <c r="J81" i="9" a="1"/>
  <c r="J81" i="9" s="1"/>
  <c r="I81" i="9" a="1"/>
  <c r="I81" i="9" s="1"/>
  <c r="H81" i="9" a="1"/>
  <c r="H81" i="9" s="1"/>
  <c r="G81" i="9" a="1"/>
  <c r="G81" i="9" s="1"/>
  <c r="F81" i="9" a="1"/>
  <c r="F81" i="9" s="1"/>
  <c r="E81" i="9" a="1"/>
  <c r="E81" i="9" s="1"/>
  <c r="D81" i="9" a="1"/>
  <c r="D81" i="9" s="1"/>
  <c r="C81" i="9" a="1"/>
  <c r="C81" i="9" s="1"/>
  <c r="B81" i="9" a="1"/>
  <c r="B81" i="9" s="1"/>
  <c r="P79" i="9"/>
  <c r="L79" i="9" a="1"/>
  <c r="L79" i="9" s="1"/>
  <c r="J79" i="9" a="1"/>
  <c r="J79" i="9" s="1"/>
  <c r="I79" i="9" a="1"/>
  <c r="I79" i="9" s="1"/>
  <c r="H79" i="9" a="1"/>
  <c r="H79" i="9" s="1"/>
  <c r="G79" i="9" a="1"/>
  <c r="G79" i="9" s="1"/>
  <c r="F79" i="9" a="1"/>
  <c r="F79" i="9" s="1"/>
  <c r="E79" i="9" a="1"/>
  <c r="E79" i="9" s="1"/>
  <c r="D79" i="9" a="1"/>
  <c r="D79" i="9" s="1"/>
  <c r="C79" i="9" a="1"/>
  <c r="C79" i="9" s="1"/>
  <c r="B79" i="9" a="1"/>
  <c r="B79" i="9" s="1"/>
  <c r="P76" i="9"/>
  <c r="L76" i="9" a="1"/>
  <c r="L76" i="9" s="1"/>
  <c r="J76" i="9" a="1"/>
  <c r="J76" i="9" s="1"/>
  <c r="I76" i="9" a="1"/>
  <c r="I76" i="9" s="1"/>
  <c r="H76" i="9" a="1"/>
  <c r="H76" i="9" s="1"/>
  <c r="G76" i="9" a="1"/>
  <c r="G76" i="9" s="1"/>
  <c r="F76" i="9" a="1"/>
  <c r="F76" i="9" s="1"/>
  <c r="E76" i="9" a="1"/>
  <c r="E76" i="9" s="1"/>
  <c r="D76" i="9" a="1"/>
  <c r="D76" i="9" s="1"/>
  <c r="C76" i="9" a="1"/>
  <c r="C76" i="9" s="1"/>
  <c r="B76" i="9" a="1"/>
  <c r="B76" i="9" s="1"/>
  <c r="P75" i="9"/>
  <c r="L75" i="9" a="1"/>
  <c r="L75" i="9" s="1"/>
  <c r="J75" i="9" a="1"/>
  <c r="J75" i="9" s="1"/>
  <c r="I75" i="9" a="1"/>
  <c r="I75" i="9" s="1"/>
  <c r="H75" i="9" a="1"/>
  <c r="H75" i="9" s="1"/>
  <c r="G75" i="9" a="1"/>
  <c r="G75" i="9" s="1"/>
  <c r="F75" i="9" a="1"/>
  <c r="F75" i="9" s="1"/>
  <c r="E75" i="9" a="1"/>
  <c r="E75" i="9" s="1"/>
  <c r="D75" i="9" a="1"/>
  <c r="D75" i="9" s="1"/>
  <c r="C75" i="9" a="1"/>
  <c r="C75" i="9" s="1"/>
  <c r="B75" i="9" a="1"/>
  <c r="B75" i="9" s="1"/>
  <c r="P62" i="9"/>
  <c r="L62" i="9" a="1"/>
  <c r="L62" i="9" s="1"/>
  <c r="J62" i="9" a="1"/>
  <c r="J62" i="9" s="1"/>
  <c r="I62" i="9" a="1"/>
  <c r="I62" i="9" s="1"/>
  <c r="H62" i="9" a="1"/>
  <c r="H62" i="9" s="1"/>
  <c r="G62" i="9" a="1"/>
  <c r="G62" i="9" s="1"/>
  <c r="F62" i="9" a="1"/>
  <c r="F62" i="9" s="1"/>
  <c r="E62" i="9" a="1"/>
  <c r="E62" i="9" s="1"/>
  <c r="D62" i="9" a="1"/>
  <c r="D62" i="9" s="1"/>
  <c r="C62" i="9" a="1"/>
  <c r="C62" i="9" s="1"/>
  <c r="B62" i="9" a="1"/>
  <c r="B62" i="9" s="1"/>
  <c r="P61" i="9"/>
  <c r="L61" i="9" a="1"/>
  <c r="L61" i="9" s="1"/>
  <c r="J61" i="9" a="1"/>
  <c r="J61" i="9" s="1"/>
  <c r="I61" i="9" a="1"/>
  <c r="I61" i="9" s="1"/>
  <c r="H61" i="9" a="1"/>
  <c r="H61" i="9" s="1"/>
  <c r="G61" i="9" a="1"/>
  <c r="G61" i="9" s="1"/>
  <c r="F61" i="9" a="1"/>
  <c r="F61" i="9" s="1"/>
  <c r="E61" i="9" a="1"/>
  <c r="E61" i="9" s="1"/>
  <c r="D61" i="9" a="1"/>
  <c r="D61" i="9" s="1"/>
  <c r="C61" i="9" a="1"/>
  <c r="C61" i="9" s="1"/>
  <c r="B61" i="9" a="1"/>
  <c r="B61" i="9" s="1"/>
  <c r="P59" i="9"/>
  <c r="L59" i="9" a="1"/>
  <c r="L59" i="9" s="1"/>
  <c r="J59" i="9" a="1"/>
  <c r="J59" i="9" s="1"/>
  <c r="I59" i="9" a="1"/>
  <c r="I59" i="9" s="1"/>
  <c r="H59" i="9" a="1"/>
  <c r="H59" i="9" s="1"/>
  <c r="G59" i="9" a="1"/>
  <c r="G59" i="9" s="1"/>
  <c r="F59" i="9" a="1"/>
  <c r="F59" i="9" s="1"/>
  <c r="E59" i="9" a="1"/>
  <c r="E59" i="9" s="1"/>
  <c r="D59" i="9" a="1"/>
  <c r="D59" i="9" s="1"/>
  <c r="C59" i="9" a="1"/>
  <c r="C59" i="9" s="1"/>
  <c r="B59" i="9" a="1"/>
  <c r="B59" i="9" s="1"/>
  <c r="P57" i="9"/>
  <c r="L57" i="9" a="1"/>
  <c r="L57" i="9" s="1"/>
  <c r="J57" i="9" a="1"/>
  <c r="J57" i="9" s="1"/>
  <c r="I57" i="9" a="1"/>
  <c r="I57" i="9" s="1"/>
  <c r="H57" i="9" a="1"/>
  <c r="H57" i="9" s="1"/>
  <c r="G57" i="9" a="1"/>
  <c r="G57" i="9" s="1"/>
  <c r="F57" i="9" a="1"/>
  <c r="F57" i="9" s="1"/>
  <c r="E57" i="9" a="1"/>
  <c r="E57" i="9" s="1"/>
  <c r="D57" i="9" a="1"/>
  <c r="D57" i="9" s="1"/>
  <c r="C57" i="9" a="1"/>
  <c r="C57" i="9" s="1"/>
  <c r="B57" i="9" a="1"/>
  <c r="B57" i="9" s="1"/>
  <c r="P54" i="9"/>
  <c r="L54" i="9" a="1"/>
  <c r="L54" i="9" s="1"/>
  <c r="J54" i="9" a="1"/>
  <c r="J54" i="9" s="1"/>
  <c r="I54" i="9" a="1"/>
  <c r="I54" i="9" s="1"/>
  <c r="H54" i="9" a="1"/>
  <c r="H54" i="9" s="1"/>
  <c r="G54" i="9" a="1"/>
  <c r="G54" i="9" s="1"/>
  <c r="F54" i="9" a="1"/>
  <c r="F54" i="9" s="1"/>
  <c r="E54" i="9" a="1"/>
  <c r="E54" i="9" s="1"/>
  <c r="D54" i="9" a="1"/>
  <c r="D54" i="9" s="1"/>
  <c r="C54" i="9" a="1"/>
  <c r="C54" i="9" s="1"/>
  <c r="B54" i="9" a="1"/>
  <c r="B54" i="9" s="1"/>
  <c r="P53" i="9"/>
  <c r="L53" i="9" a="1"/>
  <c r="L53" i="9" s="1"/>
  <c r="J53" i="9" a="1"/>
  <c r="J53" i="9" s="1"/>
  <c r="I53" i="9" a="1"/>
  <c r="I53" i="9" s="1"/>
  <c r="H53" i="9" a="1"/>
  <c r="H53" i="9" s="1"/>
  <c r="G53" i="9" a="1"/>
  <c r="G53" i="9" s="1"/>
  <c r="F53" i="9" a="1"/>
  <c r="F53" i="9" s="1"/>
  <c r="E53" i="9" a="1"/>
  <c r="E53" i="9" s="1"/>
  <c r="D53" i="9" a="1"/>
  <c r="D53" i="9" s="1"/>
  <c r="C53" i="9" a="1"/>
  <c r="C53" i="9" s="1"/>
  <c r="B53" i="9" a="1"/>
  <c r="B53" i="9" s="1"/>
  <c r="P50" i="9"/>
  <c r="L50" i="9" a="1"/>
  <c r="L50" i="9" s="1"/>
  <c r="J50" i="9" a="1"/>
  <c r="J50" i="9" s="1"/>
  <c r="I50" i="9" a="1"/>
  <c r="I50" i="9" s="1"/>
  <c r="H50" i="9" a="1"/>
  <c r="H50" i="9" s="1"/>
  <c r="G50" i="9" a="1"/>
  <c r="G50" i="9" s="1"/>
  <c r="F50" i="9" a="1"/>
  <c r="F50" i="9" s="1"/>
  <c r="E50" i="9" a="1"/>
  <c r="E50" i="9" s="1"/>
  <c r="D50" i="9" a="1"/>
  <c r="D50" i="9" s="1"/>
  <c r="C50" i="9" a="1"/>
  <c r="C50" i="9" s="1"/>
  <c r="B50" i="9" a="1"/>
  <c r="B50" i="9" s="1"/>
  <c r="P49" i="9"/>
  <c r="L49" i="9" a="1"/>
  <c r="L49" i="9" s="1"/>
  <c r="J49" i="9" a="1"/>
  <c r="J49" i="9" s="1"/>
  <c r="I49" i="9" a="1"/>
  <c r="I49" i="9" s="1"/>
  <c r="H49" i="9" a="1"/>
  <c r="H49" i="9" s="1"/>
  <c r="G49" i="9" a="1"/>
  <c r="G49" i="9" s="1"/>
  <c r="F49" i="9" a="1"/>
  <c r="F49" i="9" s="1"/>
  <c r="E49" i="9" a="1"/>
  <c r="E49" i="9" s="1"/>
  <c r="D49" i="9" a="1"/>
  <c r="D49" i="9" s="1"/>
  <c r="C49" i="9" a="1"/>
  <c r="C49" i="9" s="1"/>
  <c r="B49" i="9" a="1"/>
  <c r="B49" i="9" s="1"/>
  <c r="P44" i="9"/>
  <c r="L44" i="9" a="1"/>
  <c r="L44" i="9" s="1"/>
  <c r="J44" i="9" a="1"/>
  <c r="J44" i="9" s="1"/>
  <c r="I44" i="9" a="1"/>
  <c r="I44" i="9" s="1"/>
  <c r="H44" i="9" a="1"/>
  <c r="H44" i="9" s="1"/>
  <c r="G44" i="9" a="1"/>
  <c r="G44" i="9" s="1"/>
  <c r="F44" i="9" a="1"/>
  <c r="F44" i="9" s="1"/>
  <c r="E44" i="9" a="1"/>
  <c r="E44" i="9" s="1"/>
  <c r="D44" i="9" a="1"/>
  <c r="D44" i="9" s="1"/>
  <c r="C44" i="9" a="1"/>
  <c r="C44" i="9" s="1"/>
  <c r="B44" i="9" a="1"/>
  <c r="B44" i="9" s="1"/>
  <c r="P41" i="9"/>
  <c r="L41" i="9" a="1"/>
  <c r="L41" i="9" s="1"/>
  <c r="J41" i="9" a="1"/>
  <c r="J41" i="9" s="1"/>
  <c r="I41" i="9" a="1"/>
  <c r="I41" i="9" s="1"/>
  <c r="H41" i="9" a="1"/>
  <c r="H41" i="9" s="1"/>
  <c r="G41" i="9" a="1"/>
  <c r="G41" i="9" s="1"/>
  <c r="F41" i="9" a="1"/>
  <c r="F41" i="9" s="1"/>
  <c r="E41" i="9" a="1"/>
  <c r="E41" i="9" s="1"/>
  <c r="D41" i="9" a="1"/>
  <c r="D41" i="9" s="1"/>
  <c r="C41" i="9" a="1"/>
  <c r="C41" i="9" s="1"/>
  <c r="B41" i="9" a="1"/>
  <c r="B41" i="9" s="1"/>
  <c r="P39" i="9"/>
  <c r="L39" i="9" a="1"/>
  <c r="L39" i="9" s="1"/>
  <c r="J39" i="9" a="1"/>
  <c r="J39" i="9" s="1"/>
  <c r="I39" i="9" a="1"/>
  <c r="I39" i="9" s="1"/>
  <c r="H39" i="9" a="1"/>
  <c r="H39" i="9" s="1"/>
  <c r="G39" i="9" a="1"/>
  <c r="G39" i="9" s="1"/>
  <c r="F39" i="9" a="1"/>
  <c r="F39" i="9" s="1"/>
  <c r="E39" i="9" a="1"/>
  <c r="E39" i="9" s="1"/>
  <c r="D39" i="9" a="1"/>
  <c r="D39" i="9" s="1"/>
  <c r="C39" i="9" a="1"/>
  <c r="C39" i="9" s="1"/>
  <c r="B39" i="9" a="1"/>
  <c r="B39" i="9" s="1"/>
  <c r="P37" i="9"/>
  <c r="L37" i="9" a="1"/>
  <c r="L37" i="9" s="1"/>
  <c r="J37" i="9" a="1"/>
  <c r="J37" i="9" s="1"/>
  <c r="I37" i="9" a="1"/>
  <c r="I37" i="9" s="1"/>
  <c r="H37" i="9" a="1"/>
  <c r="H37" i="9" s="1"/>
  <c r="G37" i="9" a="1"/>
  <c r="G37" i="9" s="1"/>
  <c r="F37" i="9" a="1"/>
  <c r="F37" i="9" s="1"/>
  <c r="E37" i="9" a="1"/>
  <c r="E37" i="9" s="1"/>
  <c r="D37" i="9" a="1"/>
  <c r="D37" i="9" s="1"/>
  <c r="C37" i="9" a="1"/>
  <c r="C37" i="9" s="1"/>
  <c r="B37" i="9" a="1"/>
  <c r="B37" i="9" s="1"/>
  <c r="P36" i="9"/>
  <c r="L36" i="9" a="1"/>
  <c r="L36" i="9" s="1"/>
  <c r="J36" i="9" a="1"/>
  <c r="J36" i="9" s="1"/>
  <c r="I36" i="9" a="1"/>
  <c r="I36" i="9" s="1"/>
  <c r="H36" i="9" a="1"/>
  <c r="H36" i="9" s="1"/>
  <c r="G36" i="9" a="1"/>
  <c r="G36" i="9" s="1"/>
  <c r="F36" i="9" a="1"/>
  <c r="F36" i="9" s="1"/>
  <c r="E36" i="9" a="1"/>
  <c r="E36" i="9" s="1"/>
  <c r="D36" i="9" a="1"/>
  <c r="D36" i="9" s="1"/>
  <c r="C36" i="9" a="1"/>
  <c r="C36" i="9" s="1"/>
  <c r="B36" i="9" a="1"/>
  <c r="B36" i="9" s="1"/>
  <c r="P35" i="9"/>
  <c r="L35" i="9" a="1"/>
  <c r="L35" i="9" s="1"/>
  <c r="J35" i="9" a="1"/>
  <c r="J35" i="9" s="1"/>
  <c r="I35" i="9" a="1"/>
  <c r="I35" i="9" s="1"/>
  <c r="H35" i="9" a="1"/>
  <c r="H35" i="9" s="1"/>
  <c r="G35" i="9" a="1"/>
  <c r="G35" i="9" s="1"/>
  <c r="F35" i="9" a="1"/>
  <c r="F35" i="9" s="1"/>
  <c r="E35" i="9" a="1"/>
  <c r="E35" i="9" s="1"/>
  <c r="D35" i="9" a="1"/>
  <c r="D35" i="9" s="1"/>
  <c r="C35" i="9" a="1"/>
  <c r="C35" i="9" s="1"/>
  <c r="B35" i="9" a="1"/>
  <c r="B35" i="9" s="1"/>
  <c r="P34" i="9"/>
  <c r="L34" i="9" a="1"/>
  <c r="L34" i="9" s="1"/>
  <c r="J34" i="9" a="1"/>
  <c r="J34" i="9" s="1"/>
  <c r="I34" i="9" a="1"/>
  <c r="I34" i="9" s="1"/>
  <c r="H34" i="9" a="1"/>
  <c r="H34" i="9" s="1"/>
  <c r="G34" i="9" a="1"/>
  <c r="G34" i="9" s="1"/>
  <c r="F34" i="9" a="1"/>
  <c r="F34" i="9" s="1"/>
  <c r="E34" i="9" a="1"/>
  <c r="E34" i="9" s="1"/>
  <c r="D34" i="9" a="1"/>
  <c r="D34" i="9" s="1"/>
  <c r="C34" i="9" a="1"/>
  <c r="C34" i="9" s="1"/>
  <c r="B34" i="9" a="1"/>
  <c r="B34" i="9" s="1"/>
  <c r="P33" i="9"/>
  <c r="L33" i="9" a="1"/>
  <c r="L33" i="9" s="1"/>
  <c r="J33" i="9" a="1"/>
  <c r="J33" i="9" s="1"/>
  <c r="I33" i="9" a="1"/>
  <c r="I33" i="9" s="1"/>
  <c r="H33" i="9" a="1"/>
  <c r="H33" i="9" s="1"/>
  <c r="G33" i="9" a="1"/>
  <c r="G33" i="9" s="1"/>
  <c r="F33" i="9" a="1"/>
  <c r="F33" i="9" s="1"/>
  <c r="E33" i="9" a="1"/>
  <c r="E33" i="9" s="1"/>
  <c r="D33" i="9" a="1"/>
  <c r="D33" i="9" s="1"/>
  <c r="C33" i="9" a="1"/>
  <c r="C33" i="9" s="1"/>
  <c r="B33" i="9" a="1"/>
  <c r="B33" i="9" s="1"/>
  <c r="P32" i="9"/>
  <c r="L32" i="9" a="1"/>
  <c r="L32" i="9" s="1"/>
  <c r="J32" i="9" a="1"/>
  <c r="J32" i="9" s="1"/>
  <c r="I32" i="9" a="1"/>
  <c r="I32" i="9" s="1"/>
  <c r="H32" i="9" a="1"/>
  <c r="H32" i="9" s="1"/>
  <c r="G32" i="9" a="1"/>
  <c r="G32" i="9" s="1"/>
  <c r="F32" i="9" a="1"/>
  <c r="F32" i="9" s="1"/>
  <c r="E32" i="9" a="1"/>
  <c r="E32" i="9" s="1"/>
  <c r="D32" i="9" a="1"/>
  <c r="D32" i="9" s="1"/>
  <c r="C32" i="9" a="1"/>
  <c r="C32" i="9" s="1"/>
  <c r="B32" i="9" a="1"/>
  <c r="B32" i="9" s="1"/>
  <c r="P31" i="9"/>
  <c r="L31" i="9" a="1"/>
  <c r="L31" i="9" s="1"/>
  <c r="J31" i="9" a="1"/>
  <c r="J31" i="9" s="1"/>
  <c r="I31" i="9" a="1"/>
  <c r="I31" i="9" s="1"/>
  <c r="H31" i="9" a="1"/>
  <c r="H31" i="9" s="1"/>
  <c r="G31" i="9" a="1"/>
  <c r="G31" i="9" s="1"/>
  <c r="F31" i="9" a="1"/>
  <c r="F31" i="9" s="1"/>
  <c r="E31" i="9" a="1"/>
  <c r="E31" i="9" s="1"/>
  <c r="D31" i="9" a="1"/>
  <c r="D31" i="9" s="1"/>
  <c r="C31" i="9" a="1"/>
  <c r="C31" i="9" s="1"/>
  <c r="B31" i="9" a="1"/>
  <c r="B31" i="9" s="1"/>
  <c r="P30" i="9"/>
  <c r="L30" i="9" a="1"/>
  <c r="L30" i="9" s="1"/>
  <c r="J30" i="9" a="1"/>
  <c r="J30" i="9" s="1"/>
  <c r="I30" i="9" a="1"/>
  <c r="I30" i="9" s="1"/>
  <c r="H30" i="9" a="1"/>
  <c r="H30" i="9" s="1"/>
  <c r="G30" i="9" a="1"/>
  <c r="G30" i="9" s="1"/>
  <c r="F30" i="9" a="1"/>
  <c r="F30" i="9" s="1"/>
  <c r="E30" i="9" a="1"/>
  <c r="E30" i="9" s="1"/>
  <c r="D30" i="9" a="1"/>
  <c r="D30" i="9" s="1"/>
  <c r="C30" i="9" a="1"/>
  <c r="C30" i="9" s="1"/>
  <c r="B30" i="9" a="1"/>
  <c r="B30" i="9" s="1"/>
  <c r="P29" i="9"/>
  <c r="L29" i="9" a="1"/>
  <c r="L29" i="9" s="1"/>
  <c r="J29" i="9" a="1"/>
  <c r="J29" i="9" s="1"/>
  <c r="I29" i="9" a="1"/>
  <c r="I29" i="9" s="1"/>
  <c r="H29" i="9" a="1"/>
  <c r="H29" i="9" s="1"/>
  <c r="G29" i="9" a="1"/>
  <c r="G29" i="9" s="1"/>
  <c r="F29" i="9" a="1"/>
  <c r="F29" i="9" s="1"/>
  <c r="E29" i="9" a="1"/>
  <c r="E29" i="9" s="1"/>
  <c r="D29" i="9" a="1"/>
  <c r="D29" i="9" s="1"/>
  <c r="C29" i="9" a="1"/>
  <c r="C29" i="9" s="1"/>
  <c r="B29" i="9" a="1"/>
  <c r="B29" i="9" s="1"/>
  <c r="P28" i="9"/>
  <c r="L28" i="9" a="1"/>
  <c r="L28" i="9" s="1"/>
  <c r="J28" i="9" a="1"/>
  <c r="J28" i="9" s="1"/>
  <c r="I28" i="9" a="1"/>
  <c r="I28" i="9" s="1"/>
  <c r="H28" i="9" a="1"/>
  <c r="H28" i="9" s="1"/>
  <c r="G28" i="9" a="1"/>
  <c r="G28" i="9" s="1"/>
  <c r="F28" i="9" a="1"/>
  <c r="F28" i="9" s="1"/>
  <c r="E28" i="9" a="1"/>
  <c r="E28" i="9" s="1"/>
  <c r="D28" i="9" a="1"/>
  <c r="D28" i="9" s="1"/>
  <c r="C28" i="9" a="1"/>
  <c r="C28" i="9" s="1"/>
  <c r="B28" i="9" a="1"/>
  <c r="B28" i="9" s="1"/>
  <c r="P26" i="9"/>
  <c r="L26" i="9" a="1"/>
  <c r="L26" i="9" s="1"/>
  <c r="J26" i="9" a="1"/>
  <c r="J26" i="9" s="1"/>
  <c r="I26" i="9" a="1"/>
  <c r="I26" i="9" s="1"/>
  <c r="H26" i="9" a="1"/>
  <c r="H26" i="9" s="1"/>
  <c r="G26" i="9" a="1"/>
  <c r="G26" i="9" s="1"/>
  <c r="F26" i="9" a="1"/>
  <c r="F26" i="9" s="1"/>
  <c r="E26" i="9" a="1"/>
  <c r="E26" i="9" s="1"/>
  <c r="D26" i="9" a="1"/>
  <c r="D26" i="9" s="1"/>
  <c r="C26" i="9" a="1"/>
  <c r="C26" i="9" s="1"/>
  <c r="B26" i="9" a="1"/>
  <c r="B26" i="9" s="1"/>
  <c r="P25" i="9"/>
  <c r="L25" i="9" a="1"/>
  <c r="L25" i="9" s="1"/>
  <c r="J25" i="9" a="1"/>
  <c r="J25" i="9" s="1"/>
  <c r="I25" i="9" a="1"/>
  <c r="I25" i="9" s="1"/>
  <c r="H25" i="9" a="1"/>
  <c r="H25" i="9" s="1"/>
  <c r="G25" i="9" a="1"/>
  <c r="G25" i="9" s="1"/>
  <c r="F25" i="9" a="1"/>
  <c r="F25" i="9" s="1"/>
  <c r="E25" i="9" a="1"/>
  <c r="E25" i="9" s="1"/>
  <c r="D25" i="9" a="1"/>
  <c r="D25" i="9" s="1"/>
  <c r="C25" i="9" a="1"/>
  <c r="C25" i="9" s="1"/>
  <c r="B25" i="9" a="1"/>
  <c r="B25" i="9" s="1"/>
  <c r="P24" i="9"/>
  <c r="L24" i="9" a="1"/>
  <c r="L24" i="9" s="1"/>
  <c r="J24" i="9" a="1"/>
  <c r="J24" i="9" s="1"/>
  <c r="I24" i="9" a="1"/>
  <c r="I24" i="9" s="1"/>
  <c r="H24" i="9" a="1"/>
  <c r="H24" i="9" s="1"/>
  <c r="G24" i="9" a="1"/>
  <c r="G24" i="9" s="1"/>
  <c r="F24" i="9" a="1"/>
  <c r="F24" i="9" s="1"/>
  <c r="E24" i="9" a="1"/>
  <c r="E24" i="9" s="1"/>
  <c r="D24" i="9" a="1"/>
  <c r="D24" i="9" s="1"/>
  <c r="C24" i="9" a="1"/>
  <c r="C24" i="9" s="1"/>
  <c r="B24" i="9" a="1"/>
  <c r="B24" i="9" s="1"/>
  <c r="P23" i="9"/>
  <c r="L23" i="9" a="1"/>
  <c r="L23" i="9" s="1"/>
  <c r="J23" i="9" a="1"/>
  <c r="J23" i="9" s="1"/>
  <c r="I23" i="9" a="1"/>
  <c r="I23" i="9" s="1"/>
  <c r="H23" i="9" a="1"/>
  <c r="H23" i="9" s="1"/>
  <c r="G23" i="9" a="1"/>
  <c r="G23" i="9" s="1"/>
  <c r="F23" i="9" a="1"/>
  <c r="F23" i="9" s="1"/>
  <c r="E23" i="9" a="1"/>
  <c r="E23" i="9" s="1"/>
  <c r="D23" i="9" a="1"/>
  <c r="D23" i="9" s="1"/>
  <c r="C23" i="9" a="1"/>
  <c r="C23" i="9" s="1"/>
  <c r="B23" i="9" a="1"/>
  <c r="B23" i="9" s="1"/>
  <c r="P22" i="9"/>
  <c r="L22" i="9" a="1"/>
  <c r="L22" i="9" s="1"/>
  <c r="J22" i="9" a="1"/>
  <c r="J22" i="9" s="1"/>
  <c r="I22" i="9" a="1"/>
  <c r="I22" i="9" s="1"/>
  <c r="H22" i="9" a="1"/>
  <c r="H22" i="9" s="1"/>
  <c r="G22" i="9" a="1"/>
  <c r="G22" i="9" s="1"/>
  <c r="F22" i="9" a="1"/>
  <c r="F22" i="9" s="1"/>
  <c r="E22" i="9" a="1"/>
  <c r="E22" i="9" s="1"/>
  <c r="D22" i="9" a="1"/>
  <c r="D22" i="9" s="1"/>
  <c r="C22" i="9" a="1"/>
  <c r="C22" i="9" s="1"/>
  <c r="B22" i="9" a="1"/>
  <c r="B22" i="9" s="1"/>
  <c r="P18" i="9"/>
  <c r="L18" i="9" a="1"/>
  <c r="L18" i="9" s="1"/>
  <c r="J18" i="9" a="1"/>
  <c r="J18" i="9" s="1"/>
  <c r="I18" i="9" a="1"/>
  <c r="I18" i="9" s="1"/>
  <c r="H18" i="9" a="1"/>
  <c r="H18" i="9" s="1"/>
  <c r="G18" i="9" a="1"/>
  <c r="G18" i="9" s="1"/>
  <c r="F18" i="9" a="1"/>
  <c r="F18" i="9" s="1"/>
  <c r="E18" i="9" a="1"/>
  <c r="E18" i="9" s="1"/>
  <c r="D18" i="9" a="1"/>
  <c r="D18" i="9" s="1"/>
  <c r="C18" i="9" a="1"/>
  <c r="C18" i="9" s="1"/>
  <c r="B18" i="9" a="1"/>
  <c r="B18" i="9" s="1"/>
  <c r="P17" i="9"/>
  <c r="L17" i="9" a="1"/>
  <c r="L17" i="9" s="1"/>
  <c r="J17" i="9" a="1"/>
  <c r="J17" i="9" s="1"/>
  <c r="I17" i="9" a="1"/>
  <c r="I17" i="9" s="1"/>
  <c r="H17" i="9" a="1"/>
  <c r="H17" i="9" s="1"/>
  <c r="G17" i="9" a="1"/>
  <c r="G17" i="9" s="1"/>
  <c r="F17" i="9" a="1"/>
  <c r="F17" i="9" s="1"/>
  <c r="E17" i="9" a="1"/>
  <c r="E17" i="9" s="1"/>
  <c r="D17" i="9" a="1"/>
  <c r="D17" i="9" s="1"/>
  <c r="C17" i="9" a="1"/>
  <c r="C17" i="9" s="1"/>
  <c r="B17" i="9" a="1"/>
  <c r="B17" i="9" s="1"/>
  <c r="P16" i="9"/>
  <c r="L16" i="9" a="1"/>
  <c r="L16" i="9" s="1"/>
  <c r="J16" i="9" a="1"/>
  <c r="J16" i="9" s="1"/>
  <c r="I16" i="9" a="1"/>
  <c r="I16" i="9" s="1"/>
  <c r="H16" i="9" a="1"/>
  <c r="H16" i="9" s="1"/>
  <c r="G16" i="9" a="1"/>
  <c r="G16" i="9" s="1"/>
  <c r="F16" i="9" a="1"/>
  <c r="F16" i="9" s="1"/>
  <c r="E16" i="9" a="1"/>
  <c r="E16" i="9" s="1"/>
  <c r="D16" i="9" a="1"/>
  <c r="D16" i="9" s="1"/>
  <c r="C16" i="9" a="1"/>
  <c r="C16" i="9" s="1"/>
  <c r="B16" i="9" a="1"/>
  <c r="B16" i="9" s="1"/>
  <c r="P15" i="9"/>
  <c r="L15" i="9" a="1"/>
  <c r="L15" i="9" s="1"/>
  <c r="J15" i="9" a="1"/>
  <c r="J15" i="9" s="1"/>
  <c r="I15" i="9" a="1"/>
  <c r="I15" i="9" s="1"/>
  <c r="H15" i="9" a="1"/>
  <c r="H15" i="9" s="1"/>
  <c r="G15" i="9" a="1"/>
  <c r="G15" i="9" s="1"/>
  <c r="F15" i="9" a="1"/>
  <c r="F15" i="9" s="1"/>
  <c r="E15" i="9" a="1"/>
  <c r="E15" i="9" s="1"/>
  <c r="D15" i="9" a="1"/>
  <c r="D15" i="9" s="1"/>
  <c r="C15" i="9" a="1"/>
  <c r="C15" i="9" s="1"/>
  <c r="B15" i="9" a="1"/>
  <c r="B15" i="9" s="1"/>
  <c r="P14" i="9"/>
  <c r="L14" i="9" a="1"/>
  <c r="L14" i="9" s="1"/>
  <c r="J14" i="9" a="1"/>
  <c r="J14" i="9" s="1"/>
  <c r="I14" i="9" a="1"/>
  <c r="I14" i="9" s="1"/>
  <c r="H14" i="9" a="1"/>
  <c r="H14" i="9" s="1"/>
  <c r="G14" i="9" a="1"/>
  <c r="G14" i="9" s="1"/>
  <c r="F14" i="9" a="1"/>
  <c r="F14" i="9" s="1"/>
  <c r="E14" i="9" a="1"/>
  <c r="E14" i="9" s="1"/>
  <c r="D14" i="9" a="1"/>
  <c r="D14" i="9" s="1"/>
  <c r="C14" i="9" a="1"/>
  <c r="C14" i="9" s="1"/>
  <c r="B14" i="9" a="1"/>
  <c r="B14" i="9" s="1"/>
  <c r="P12" i="9"/>
  <c r="L12" i="9" a="1"/>
  <c r="L12" i="9" s="1"/>
  <c r="J12" i="9" a="1"/>
  <c r="J12" i="9" s="1"/>
  <c r="I12" i="9" a="1"/>
  <c r="I12" i="9" s="1"/>
  <c r="H12" i="9" a="1"/>
  <c r="H12" i="9" s="1"/>
  <c r="G12" i="9" a="1"/>
  <c r="G12" i="9" s="1"/>
  <c r="F12" i="9" a="1"/>
  <c r="F12" i="9" s="1"/>
  <c r="E12" i="9" a="1"/>
  <c r="E12" i="9" s="1"/>
  <c r="D12" i="9" a="1"/>
  <c r="D12" i="9" s="1"/>
  <c r="C12" i="9" a="1"/>
  <c r="C12" i="9" s="1"/>
  <c r="B12" i="9" a="1"/>
  <c r="B12" i="9" s="1"/>
  <c r="P11" i="9"/>
  <c r="L11" i="9" a="1"/>
  <c r="L11" i="9" s="1"/>
  <c r="J11" i="9" a="1"/>
  <c r="J11" i="9" s="1"/>
  <c r="I11" i="9" a="1"/>
  <c r="I11" i="9" s="1"/>
  <c r="H11" i="9" a="1"/>
  <c r="H11" i="9" s="1"/>
  <c r="G11" i="9" a="1"/>
  <c r="G11" i="9" s="1"/>
  <c r="F11" i="9" a="1"/>
  <c r="F11" i="9" s="1"/>
  <c r="E11" i="9" a="1"/>
  <c r="E11" i="9" s="1"/>
  <c r="D11" i="9" a="1"/>
  <c r="D11" i="9" s="1"/>
  <c r="C11" i="9" a="1"/>
  <c r="C11" i="9" s="1"/>
  <c r="B11" i="9" a="1"/>
  <c r="B11" i="9" s="1"/>
  <c r="P10" i="9"/>
  <c r="L10" i="9" a="1"/>
  <c r="L10" i="9" s="1"/>
  <c r="J10" i="9" a="1"/>
  <c r="J10" i="9" s="1"/>
  <c r="I10" i="9" a="1"/>
  <c r="I10" i="9" s="1"/>
  <c r="H10" i="9" a="1"/>
  <c r="H10" i="9" s="1"/>
  <c r="G10" i="9" a="1"/>
  <c r="G10" i="9" s="1"/>
  <c r="F10" i="9" a="1"/>
  <c r="F10" i="9" s="1"/>
  <c r="E10" i="9" a="1"/>
  <c r="E10" i="9" s="1"/>
  <c r="D10" i="9" a="1"/>
  <c r="D10" i="9" s="1"/>
  <c r="C10" i="9" a="1"/>
  <c r="C10" i="9" s="1"/>
  <c r="B10" i="9" a="1"/>
  <c r="B10" i="9" s="1"/>
  <c r="P8" i="9"/>
  <c r="L8" i="9" a="1"/>
  <c r="L8" i="9" s="1"/>
  <c r="J8" i="9" a="1"/>
  <c r="J8" i="9" s="1"/>
  <c r="I8" i="9" a="1"/>
  <c r="I8" i="9" s="1"/>
  <c r="H8" i="9" a="1"/>
  <c r="H8" i="9" s="1"/>
  <c r="G8" i="9" a="1"/>
  <c r="G8" i="9" s="1"/>
  <c r="F8" i="9" a="1"/>
  <c r="F8" i="9" s="1"/>
  <c r="E8" i="9" a="1"/>
  <c r="E8" i="9" s="1"/>
  <c r="D8" i="9" a="1"/>
  <c r="D8" i="9" s="1"/>
  <c r="C8" i="9" a="1"/>
  <c r="C8" i="9" s="1"/>
  <c r="B8" i="9" a="1"/>
  <c r="B8" i="9" s="1"/>
  <c r="P7" i="9"/>
  <c r="L7" i="9" a="1"/>
  <c r="L7" i="9" s="1"/>
  <c r="J7" i="9" a="1"/>
  <c r="J7" i="9" s="1"/>
  <c r="I7" i="9" a="1"/>
  <c r="I7" i="9" s="1"/>
  <c r="H7" i="9" a="1"/>
  <c r="H7" i="9" s="1"/>
  <c r="G7" i="9" a="1"/>
  <c r="G7" i="9" s="1"/>
  <c r="F7" i="9" a="1"/>
  <c r="F7" i="9" s="1"/>
  <c r="E7" i="9" a="1"/>
  <c r="E7" i="9" s="1"/>
  <c r="D7" i="9" a="1"/>
  <c r="D7" i="9" s="1"/>
  <c r="C7" i="9" a="1"/>
  <c r="C7" i="9" s="1"/>
  <c r="B7" i="9" a="1"/>
  <c r="B7" i="9" s="1"/>
  <c r="P6" i="9"/>
  <c r="L6" i="9" a="1"/>
  <c r="L6" i="9" s="1"/>
  <c r="J6" i="9" a="1"/>
  <c r="J6" i="9" s="1"/>
  <c r="I6" i="9" a="1"/>
  <c r="I6" i="9" s="1"/>
  <c r="H6" i="9" a="1"/>
  <c r="H6" i="9" s="1"/>
  <c r="G6" i="9" a="1"/>
  <c r="G6" i="9" s="1"/>
  <c r="F6" i="9" a="1"/>
  <c r="F6" i="9" s="1"/>
  <c r="E6" i="9" a="1"/>
  <c r="E6" i="9" s="1"/>
  <c r="D6" i="9" a="1"/>
  <c r="D6" i="9" s="1"/>
  <c r="C6" i="9" a="1"/>
  <c r="C6" i="9" s="1"/>
  <c r="B6" i="9" a="1"/>
  <c r="B6" i="9" s="1"/>
  <c r="P5" i="9"/>
  <c r="L5" i="9" a="1"/>
  <c r="L5" i="9" s="1"/>
  <c r="J5" i="9" a="1"/>
  <c r="J5" i="9" s="1"/>
  <c r="I5" i="9" a="1"/>
  <c r="I5" i="9" s="1"/>
  <c r="H5" i="9" a="1"/>
  <c r="H5" i="9" s="1"/>
  <c r="G5" i="9" a="1"/>
  <c r="G5" i="9" s="1"/>
  <c r="F5" i="9" a="1"/>
  <c r="F5" i="9" s="1"/>
  <c r="E5" i="9" a="1"/>
  <c r="E5" i="9" s="1"/>
  <c r="D5" i="9" a="1"/>
  <c r="D5" i="9" s="1"/>
  <c r="C5" i="9" a="1"/>
  <c r="C5" i="9" s="1"/>
  <c r="B5" i="9" a="1"/>
  <c r="B5" i="9" s="1"/>
  <c r="P4" i="9"/>
  <c r="L4" i="9" a="1"/>
  <c r="L4" i="9" s="1"/>
  <c r="J4" i="9" a="1"/>
  <c r="J4" i="9" s="1"/>
  <c r="I4" i="9" a="1"/>
  <c r="I4" i="9" s="1"/>
  <c r="H4" i="9" a="1"/>
  <c r="H4" i="9" s="1"/>
  <c r="G4" i="9" a="1"/>
  <c r="G4" i="9" s="1"/>
  <c r="F4" i="9" a="1"/>
  <c r="F4" i="9" s="1"/>
  <c r="E4" i="9" a="1"/>
  <c r="E4" i="9" s="1"/>
  <c r="D4" i="9" a="1"/>
  <c r="D4" i="9" s="1"/>
  <c r="C4" i="9" a="1"/>
  <c r="C4" i="9" s="1"/>
  <c r="B4" i="9" a="1"/>
  <c r="B4" i="9" s="1"/>
  <c r="P80" i="9"/>
  <c r="L80" i="9" a="1"/>
  <c r="L80" i="9" s="1"/>
  <c r="J80" i="9" a="1"/>
  <c r="J80" i="9" s="1"/>
  <c r="I80" i="9" a="1"/>
  <c r="I80" i="9" s="1"/>
  <c r="H80" i="9" a="1"/>
  <c r="H80" i="9" s="1"/>
  <c r="G80" i="9" a="1"/>
  <c r="G80" i="9" s="1"/>
  <c r="F80" i="9" a="1"/>
  <c r="F80" i="9" s="1"/>
  <c r="E80" i="9" a="1"/>
  <c r="E80" i="9" s="1"/>
  <c r="D80" i="9" a="1"/>
  <c r="D80" i="9" s="1"/>
  <c r="C80" i="9" a="1"/>
  <c r="C80" i="9" s="1"/>
  <c r="B80" i="9" a="1"/>
  <c r="B80" i="9" s="1"/>
  <c r="P78" i="9"/>
  <c r="L78" i="9" a="1"/>
  <c r="L78" i="9" s="1"/>
  <c r="J78" i="9" a="1"/>
  <c r="J78" i="9" s="1"/>
  <c r="I78" i="9" a="1"/>
  <c r="I78" i="9" s="1"/>
  <c r="H78" i="9" a="1"/>
  <c r="H78" i="9" s="1"/>
  <c r="G78" i="9" a="1"/>
  <c r="G78" i="9" s="1"/>
  <c r="F78" i="9" a="1"/>
  <c r="F78" i="9" s="1"/>
  <c r="E78" i="9" a="1"/>
  <c r="E78" i="9" s="1"/>
  <c r="D78" i="9" a="1"/>
  <c r="D78" i="9" s="1"/>
  <c r="C78" i="9" a="1"/>
  <c r="C78" i="9" s="1"/>
  <c r="B78" i="9" a="1"/>
  <c r="B78" i="9" s="1"/>
  <c r="P77" i="9"/>
  <c r="L77" i="9" a="1"/>
  <c r="L77" i="9" s="1"/>
  <c r="J77" i="9" a="1"/>
  <c r="J77" i="9" s="1"/>
  <c r="I77" i="9" a="1"/>
  <c r="I77" i="9" s="1"/>
  <c r="H77" i="9" a="1"/>
  <c r="H77" i="9" s="1"/>
  <c r="G77" i="9" a="1"/>
  <c r="G77" i="9" s="1"/>
  <c r="F77" i="9" a="1"/>
  <c r="F77" i="9" s="1"/>
  <c r="E77" i="9" a="1"/>
  <c r="E77" i="9" s="1"/>
  <c r="D77" i="9" a="1"/>
  <c r="D77" i="9" s="1"/>
  <c r="C77" i="9" a="1"/>
  <c r="C77" i="9" s="1"/>
  <c r="B77" i="9" a="1"/>
  <c r="B77" i="9" s="1"/>
  <c r="P74" i="9"/>
  <c r="L74" i="9" a="1"/>
  <c r="L74" i="9" s="1"/>
  <c r="J74" i="9" a="1"/>
  <c r="J74" i="9" s="1"/>
  <c r="I74" i="9" a="1"/>
  <c r="I74" i="9" s="1"/>
  <c r="H74" i="9" a="1"/>
  <c r="H74" i="9" s="1"/>
  <c r="G74" i="9" a="1"/>
  <c r="G74" i="9" s="1"/>
  <c r="F74" i="9" a="1"/>
  <c r="F74" i="9" s="1"/>
  <c r="E74" i="9" a="1"/>
  <c r="E74" i="9" s="1"/>
  <c r="D74" i="9" a="1"/>
  <c r="D74" i="9" s="1"/>
  <c r="C74" i="9" a="1"/>
  <c r="C74" i="9" s="1"/>
  <c r="B74" i="9" a="1"/>
  <c r="B74" i="9" s="1"/>
  <c r="P73" i="9"/>
  <c r="L73" i="9" a="1"/>
  <c r="L73" i="9" s="1"/>
  <c r="J73" i="9" a="1"/>
  <c r="J73" i="9" s="1"/>
  <c r="I73" i="9" a="1"/>
  <c r="I73" i="9" s="1"/>
  <c r="H73" i="9" a="1"/>
  <c r="H73" i="9" s="1"/>
  <c r="G73" i="9" a="1"/>
  <c r="G73" i="9" s="1"/>
  <c r="F73" i="9" a="1"/>
  <c r="F73" i="9" s="1"/>
  <c r="E73" i="9" a="1"/>
  <c r="E73" i="9" s="1"/>
  <c r="D73" i="9" a="1"/>
  <c r="D73" i="9" s="1"/>
  <c r="C73" i="9" a="1"/>
  <c r="C73" i="9" s="1"/>
  <c r="B73" i="9" a="1"/>
  <c r="B73" i="9" s="1"/>
  <c r="P72" i="9"/>
  <c r="L72" i="9" a="1"/>
  <c r="L72" i="9" s="1"/>
  <c r="J72" i="9" a="1"/>
  <c r="J72" i="9" s="1"/>
  <c r="I72" i="9" a="1"/>
  <c r="I72" i="9" s="1"/>
  <c r="H72" i="9" a="1"/>
  <c r="H72" i="9" s="1"/>
  <c r="G72" i="9" a="1"/>
  <c r="G72" i="9" s="1"/>
  <c r="F72" i="9" a="1"/>
  <c r="F72" i="9" s="1"/>
  <c r="E72" i="9" a="1"/>
  <c r="E72" i="9" s="1"/>
  <c r="D72" i="9" a="1"/>
  <c r="D72" i="9" s="1"/>
  <c r="C72" i="9" a="1"/>
  <c r="C72" i="9" s="1"/>
  <c r="B72" i="9" a="1"/>
  <c r="B72" i="9" s="1"/>
  <c r="P71" i="9"/>
  <c r="L71" i="9" a="1"/>
  <c r="L71" i="9" s="1"/>
  <c r="J71" i="9" a="1"/>
  <c r="J71" i="9" s="1"/>
  <c r="I71" i="9" a="1"/>
  <c r="I71" i="9" s="1"/>
  <c r="H71" i="9" a="1"/>
  <c r="H71" i="9" s="1"/>
  <c r="G71" i="9" a="1"/>
  <c r="G71" i="9" s="1"/>
  <c r="F71" i="9" a="1"/>
  <c r="F71" i="9" s="1"/>
  <c r="E71" i="9" a="1"/>
  <c r="E71" i="9" s="1"/>
  <c r="D71" i="9" a="1"/>
  <c r="D71" i="9" s="1"/>
  <c r="C71" i="9" a="1"/>
  <c r="C71" i="9" s="1"/>
  <c r="B71" i="9" a="1"/>
  <c r="B71" i="9" s="1"/>
  <c r="P70" i="9"/>
  <c r="L70" i="9" a="1"/>
  <c r="L70" i="9" s="1"/>
  <c r="J70" i="9" a="1"/>
  <c r="J70" i="9" s="1"/>
  <c r="I70" i="9" a="1"/>
  <c r="I70" i="9" s="1"/>
  <c r="H70" i="9" a="1"/>
  <c r="H70" i="9" s="1"/>
  <c r="G70" i="9" a="1"/>
  <c r="G70" i="9" s="1"/>
  <c r="F70" i="9" a="1"/>
  <c r="F70" i="9" s="1"/>
  <c r="E70" i="9" a="1"/>
  <c r="E70" i="9" s="1"/>
  <c r="D70" i="9" a="1"/>
  <c r="D70" i="9" s="1"/>
  <c r="C70" i="9" a="1"/>
  <c r="C70" i="9" s="1"/>
  <c r="B70" i="9" a="1"/>
  <c r="B70" i="9" s="1"/>
  <c r="P69" i="9"/>
  <c r="L69" i="9" a="1"/>
  <c r="L69" i="9" s="1"/>
  <c r="J69" i="9" a="1"/>
  <c r="J69" i="9" s="1"/>
  <c r="I69" i="9" a="1"/>
  <c r="I69" i="9" s="1"/>
  <c r="H69" i="9" a="1"/>
  <c r="H69" i="9" s="1"/>
  <c r="G69" i="9" a="1"/>
  <c r="G69" i="9" s="1"/>
  <c r="F69" i="9" a="1"/>
  <c r="F69" i="9" s="1"/>
  <c r="E69" i="9" a="1"/>
  <c r="E69" i="9" s="1"/>
  <c r="D69" i="9" a="1"/>
  <c r="D69" i="9" s="1"/>
  <c r="C69" i="9" a="1"/>
  <c r="C69" i="9" s="1"/>
  <c r="B69" i="9" a="1"/>
  <c r="B69" i="9" s="1"/>
  <c r="P68" i="9"/>
  <c r="L68" i="9" a="1"/>
  <c r="L68" i="9" s="1"/>
  <c r="J68" i="9" a="1"/>
  <c r="J68" i="9" s="1"/>
  <c r="I68" i="9" a="1"/>
  <c r="I68" i="9" s="1"/>
  <c r="H68" i="9" a="1"/>
  <c r="H68" i="9" s="1"/>
  <c r="G68" i="9" a="1"/>
  <c r="G68" i="9" s="1"/>
  <c r="F68" i="9" a="1"/>
  <c r="F68" i="9" s="1"/>
  <c r="E68" i="9" a="1"/>
  <c r="E68" i="9" s="1"/>
  <c r="D68" i="9" a="1"/>
  <c r="D68" i="9" s="1"/>
  <c r="C68" i="9" a="1"/>
  <c r="C68" i="9" s="1"/>
  <c r="B68" i="9" a="1"/>
  <c r="B68" i="9" s="1"/>
  <c r="P67" i="9"/>
  <c r="L67" i="9" a="1"/>
  <c r="L67" i="9" s="1"/>
  <c r="J67" i="9" a="1"/>
  <c r="J67" i="9" s="1"/>
  <c r="I67" i="9" a="1"/>
  <c r="I67" i="9" s="1"/>
  <c r="H67" i="9" a="1"/>
  <c r="H67" i="9" s="1"/>
  <c r="G67" i="9" a="1"/>
  <c r="G67" i="9" s="1"/>
  <c r="F67" i="9" a="1"/>
  <c r="F67" i="9" s="1"/>
  <c r="E67" i="9" a="1"/>
  <c r="E67" i="9" s="1"/>
  <c r="D67" i="9" a="1"/>
  <c r="D67" i="9" s="1"/>
  <c r="C67" i="9" a="1"/>
  <c r="C67" i="9" s="1"/>
  <c r="B67" i="9" a="1"/>
  <c r="B67" i="9" s="1"/>
  <c r="P66" i="9"/>
  <c r="L66" i="9" a="1"/>
  <c r="L66" i="9" s="1"/>
  <c r="J66" i="9" a="1"/>
  <c r="J66" i="9" s="1"/>
  <c r="I66" i="9" a="1"/>
  <c r="I66" i="9" s="1"/>
  <c r="H66" i="9" a="1"/>
  <c r="H66" i="9" s="1"/>
  <c r="G66" i="9" a="1"/>
  <c r="G66" i="9" s="1"/>
  <c r="F66" i="9" a="1"/>
  <c r="F66" i="9" s="1"/>
  <c r="E66" i="9" a="1"/>
  <c r="E66" i="9" s="1"/>
  <c r="D66" i="9" a="1"/>
  <c r="D66" i="9" s="1"/>
  <c r="C66" i="9" a="1"/>
  <c r="C66" i="9" s="1"/>
  <c r="B66" i="9" a="1"/>
  <c r="B66" i="9" s="1"/>
  <c r="P65" i="9"/>
  <c r="L65" i="9" a="1"/>
  <c r="L65" i="9" s="1"/>
  <c r="J65" i="9" a="1"/>
  <c r="J65" i="9" s="1"/>
  <c r="I65" i="9" a="1"/>
  <c r="I65" i="9" s="1"/>
  <c r="H65" i="9" a="1"/>
  <c r="H65" i="9" s="1"/>
  <c r="G65" i="9" a="1"/>
  <c r="G65" i="9" s="1"/>
  <c r="F65" i="9" a="1"/>
  <c r="F65" i="9" s="1"/>
  <c r="E65" i="9" a="1"/>
  <c r="E65" i="9" s="1"/>
  <c r="D65" i="9" a="1"/>
  <c r="D65" i="9" s="1"/>
  <c r="C65" i="9" a="1"/>
  <c r="C65" i="9" s="1"/>
  <c r="B65" i="9" a="1"/>
  <c r="B65" i="9" s="1"/>
  <c r="P64" i="9"/>
  <c r="L64" i="9" a="1"/>
  <c r="L64" i="9" s="1"/>
  <c r="J64" i="9" a="1"/>
  <c r="J64" i="9" s="1"/>
  <c r="I64" i="9" a="1"/>
  <c r="I64" i="9" s="1"/>
  <c r="H64" i="9" a="1"/>
  <c r="H64" i="9" s="1"/>
  <c r="G64" i="9" a="1"/>
  <c r="G64" i="9" s="1"/>
  <c r="F64" i="9" a="1"/>
  <c r="F64" i="9" s="1"/>
  <c r="E64" i="9" a="1"/>
  <c r="E64" i="9" s="1"/>
  <c r="D64" i="9" a="1"/>
  <c r="D64" i="9" s="1"/>
  <c r="C64" i="9" a="1"/>
  <c r="C64" i="9" s="1"/>
  <c r="B64" i="9" a="1"/>
  <c r="B64" i="9" s="1"/>
  <c r="P63" i="9"/>
  <c r="L63" i="9" a="1"/>
  <c r="L63" i="9" s="1"/>
  <c r="J63" i="9" a="1"/>
  <c r="J63" i="9" s="1"/>
  <c r="I63" i="9" a="1"/>
  <c r="I63" i="9" s="1"/>
  <c r="H63" i="9" a="1"/>
  <c r="H63" i="9" s="1"/>
  <c r="G63" i="9" a="1"/>
  <c r="G63" i="9" s="1"/>
  <c r="F63" i="9" a="1"/>
  <c r="F63" i="9" s="1"/>
  <c r="E63" i="9" a="1"/>
  <c r="E63" i="9" s="1"/>
  <c r="D63" i="9" a="1"/>
  <c r="D63" i="9" s="1"/>
  <c r="C63" i="9" a="1"/>
  <c r="C63" i="9" s="1"/>
  <c r="B63" i="9" a="1"/>
  <c r="B63" i="9" s="1"/>
  <c r="P60" i="9"/>
  <c r="L60" i="9" a="1"/>
  <c r="L60" i="9" s="1"/>
  <c r="J60" i="9" a="1"/>
  <c r="J60" i="9" s="1"/>
  <c r="I60" i="9" a="1"/>
  <c r="I60" i="9" s="1"/>
  <c r="H60" i="9" a="1"/>
  <c r="H60" i="9" s="1"/>
  <c r="G60" i="9" a="1"/>
  <c r="G60" i="9" s="1"/>
  <c r="F60" i="9" a="1"/>
  <c r="F60" i="9" s="1"/>
  <c r="E60" i="9" a="1"/>
  <c r="E60" i="9" s="1"/>
  <c r="D60" i="9" a="1"/>
  <c r="D60" i="9" s="1"/>
  <c r="C60" i="9" a="1"/>
  <c r="C60" i="9" s="1"/>
  <c r="B60" i="9" a="1"/>
  <c r="B60" i="9" s="1"/>
  <c r="P52" i="9"/>
  <c r="L52" i="9" a="1"/>
  <c r="L52" i="9" s="1"/>
  <c r="J52" i="9" a="1"/>
  <c r="J52" i="9" s="1"/>
  <c r="I52" i="9" a="1"/>
  <c r="I52" i="9" s="1"/>
  <c r="H52" i="9" a="1"/>
  <c r="H52" i="9" s="1"/>
  <c r="G52" i="9" a="1"/>
  <c r="G52" i="9" s="1"/>
  <c r="F52" i="9" a="1"/>
  <c r="F52" i="9" s="1"/>
  <c r="E52" i="9" a="1"/>
  <c r="E52" i="9" s="1"/>
  <c r="D52" i="9" a="1"/>
  <c r="D52" i="9" s="1"/>
  <c r="C52" i="9" a="1"/>
  <c r="C52" i="9" s="1"/>
  <c r="B52" i="9" a="1"/>
  <c r="B52" i="9" s="1"/>
  <c r="P51" i="9"/>
  <c r="L51" i="9" a="1"/>
  <c r="L51" i="9" s="1"/>
  <c r="J51" i="9" a="1"/>
  <c r="J51" i="9" s="1"/>
  <c r="I51" i="9" a="1"/>
  <c r="I51" i="9" s="1"/>
  <c r="H51" i="9" a="1"/>
  <c r="H51" i="9" s="1"/>
  <c r="G51" i="9" a="1"/>
  <c r="G51" i="9" s="1"/>
  <c r="F51" i="9" a="1"/>
  <c r="F51" i="9" s="1"/>
  <c r="E51" i="9" a="1"/>
  <c r="E51" i="9" s="1"/>
  <c r="D51" i="9" a="1"/>
  <c r="D51" i="9" s="1"/>
  <c r="C51" i="9" a="1"/>
  <c r="C51" i="9" s="1"/>
  <c r="P48" i="9"/>
  <c r="L48" i="9" a="1"/>
  <c r="L48" i="9" s="1"/>
  <c r="J48" i="9" a="1"/>
  <c r="J48" i="9" s="1"/>
  <c r="I48" i="9" a="1"/>
  <c r="I48" i="9" s="1"/>
  <c r="H48" i="9" a="1"/>
  <c r="H48" i="9" s="1"/>
  <c r="G48" i="9" a="1"/>
  <c r="G48" i="9" s="1"/>
  <c r="F48" i="9" a="1"/>
  <c r="F48" i="9" s="1"/>
  <c r="E48" i="9" a="1"/>
  <c r="E48" i="9" s="1"/>
  <c r="D48" i="9" a="1"/>
  <c r="D48" i="9" s="1"/>
  <c r="C48" i="9" a="1"/>
  <c r="C48" i="9" s="1"/>
  <c r="B48" i="9" a="1"/>
  <c r="B48" i="9" s="1"/>
  <c r="P47" i="9"/>
  <c r="L47" i="9" a="1"/>
  <c r="L47" i="9" s="1"/>
  <c r="J47" i="9" a="1"/>
  <c r="J47" i="9" s="1"/>
  <c r="I47" i="9" a="1"/>
  <c r="I47" i="9" s="1"/>
  <c r="H47" i="9" a="1"/>
  <c r="H47" i="9" s="1"/>
  <c r="G47" i="9" a="1"/>
  <c r="G47" i="9" s="1"/>
  <c r="F47" i="9" a="1"/>
  <c r="F47" i="9" s="1"/>
  <c r="E47" i="9" a="1"/>
  <c r="E47" i="9" s="1"/>
  <c r="D47" i="9" a="1"/>
  <c r="D47" i="9" s="1"/>
  <c r="C47" i="9" a="1"/>
  <c r="C47" i="9" s="1"/>
  <c r="B47" i="9" a="1"/>
  <c r="B47" i="9" s="1"/>
  <c r="P45" i="9"/>
  <c r="L45" i="9" a="1"/>
  <c r="L45" i="9" s="1"/>
  <c r="J45" i="9" a="1"/>
  <c r="J45" i="9" s="1"/>
  <c r="I45" i="9" a="1"/>
  <c r="I45" i="9" s="1"/>
  <c r="H45" i="9" a="1"/>
  <c r="H45" i="9" s="1"/>
  <c r="G45" i="9" a="1"/>
  <c r="G45" i="9" s="1"/>
  <c r="F45" i="9" a="1"/>
  <c r="F45" i="9" s="1"/>
  <c r="E45" i="9" a="1"/>
  <c r="E45" i="9" s="1"/>
  <c r="D45" i="9" a="1"/>
  <c r="D45" i="9" s="1"/>
  <c r="C45" i="9" a="1"/>
  <c r="C45" i="9" s="1"/>
  <c r="B45" i="9" a="1"/>
  <c r="B45" i="9" s="1"/>
  <c r="P43" i="9"/>
  <c r="L43" i="9" a="1"/>
  <c r="L43" i="9" s="1"/>
  <c r="J43" i="9" a="1"/>
  <c r="J43" i="9" s="1"/>
  <c r="I43" i="9" a="1"/>
  <c r="I43" i="9" s="1"/>
  <c r="H43" i="9" a="1"/>
  <c r="H43" i="9" s="1"/>
  <c r="G43" i="9" a="1"/>
  <c r="G43" i="9" s="1"/>
  <c r="F43" i="9" a="1"/>
  <c r="F43" i="9" s="1"/>
  <c r="E43" i="9" a="1"/>
  <c r="E43" i="9" s="1"/>
  <c r="D43" i="9" a="1"/>
  <c r="D43" i="9" s="1"/>
  <c r="C43" i="9" a="1"/>
  <c r="C43" i="9" s="1"/>
  <c r="B43" i="9" a="1"/>
  <c r="B43" i="9" s="1"/>
  <c r="P40" i="9"/>
  <c r="L40" i="9" a="1"/>
  <c r="L40" i="9" s="1"/>
  <c r="J40" i="9" a="1"/>
  <c r="J40" i="9" s="1"/>
  <c r="I40" i="9" a="1"/>
  <c r="I40" i="9" s="1"/>
  <c r="H40" i="9" a="1"/>
  <c r="H40" i="9" s="1"/>
  <c r="G40" i="9" a="1"/>
  <c r="G40" i="9" s="1"/>
  <c r="F40" i="9" a="1"/>
  <c r="F40" i="9" s="1"/>
  <c r="E40" i="9" a="1"/>
  <c r="E40" i="9" s="1"/>
  <c r="D40" i="9" a="1"/>
  <c r="D40" i="9" s="1"/>
  <c r="C40" i="9" a="1"/>
  <c r="C40" i="9" s="1"/>
  <c r="B40" i="9" a="1"/>
  <c r="B40" i="9" s="1"/>
  <c r="P38" i="9"/>
  <c r="L38" i="9" a="1"/>
  <c r="L38" i="9" s="1"/>
  <c r="J38" i="9" a="1"/>
  <c r="J38" i="9" s="1"/>
  <c r="I38" i="9" a="1"/>
  <c r="I38" i="9" s="1"/>
  <c r="H38" i="9" a="1"/>
  <c r="H38" i="9" s="1"/>
  <c r="G38" i="9" a="1"/>
  <c r="G38" i="9" s="1"/>
  <c r="F38" i="9" a="1"/>
  <c r="F38" i="9" s="1"/>
  <c r="E38" i="9" a="1"/>
  <c r="E38" i="9" s="1"/>
  <c r="D38" i="9" a="1"/>
  <c r="D38" i="9" s="1"/>
  <c r="C38" i="9" a="1"/>
  <c r="C38" i="9" s="1"/>
  <c r="B38" i="9" a="1"/>
  <c r="B38" i="9" s="1"/>
  <c r="P21" i="9"/>
  <c r="L21" i="9" a="1"/>
  <c r="L21" i="9" s="1"/>
  <c r="J21" i="9" a="1"/>
  <c r="J21" i="9" s="1"/>
  <c r="I21" i="9" a="1"/>
  <c r="I21" i="9" s="1"/>
  <c r="H21" i="9" a="1"/>
  <c r="H21" i="9" s="1"/>
  <c r="G21" i="9" a="1"/>
  <c r="G21" i="9" s="1"/>
  <c r="F21" i="9" a="1"/>
  <c r="F21" i="9" s="1"/>
  <c r="E21" i="9" a="1"/>
  <c r="E21" i="9" s="1"/>
  <c r="D21" i="9" a="1"/>
  <c r="D21" i="9" s="1"/>
  <c r="C21" i="9" a="1"/>
  <c r="C21" i="9" s="1"/>
  <c r="B21" i="9" a="1"/>
  <c r="B21" i="9" s="1"/>
  <c r="P3" i="9"/>
  <c r="L3" i="9" a="1"/>
  <c r="L3" i="9" s="1"/>
  <c r="J3" i="9" a="1"/>
  <c r="J3" i="9" s="1"/>
  <c r="I3" i="9" a="1"/>
  <c r="I3" i="9" s="1"/>
  <c r="H3" i="9" a="1"/>
  <c r="H3" i="9" s="1"/>
  <c r="G3" i="9" a="1"/>
  <c r="G3" i="9" s="1"/>
  <c r="F3" i="9" a="1"/>
  <c r="F3" i="9" s="1"/>
  <c r="E3" i="9" a="1"/>
  <c r="E3" i="9" s="1"/>
  <c r="D3" i="9" a="1"/>
  <c r="D3" i="9" s="1"/>
  <c r="C3" i="9" a="1"/>
  <c r="C3" i="9" s="1"/>
  <c r="B3" i="9" a="1"/>
  <c r="B3" i="9" s="1"/>
  <c r="AG12" i="9"/>
  <c r="P58" i="9"/>
  <c r="L58" i="9" a="1"/>
  <c r="L58" i="9" s="1"/>
  <c r="J58" i="9" a="1"/>
  <c r="J58" i="9" s="1"/>
  <c r="I58" i="9" a="1"/>
  <c r="I58" i="9" s="1"/>
  <c r="H58" i="9" a="1"/>
  <c r="H58" i="9" s="1"/>
  <c r="G58" i="9" a="1"/>
  <c r="G58" i="9" s="1"/>
  <c r="F58" i="9" a="1"/>
  <c r="F58" i="9" s="1"/>
  <c r="E58" i="9" a="1"/>
  <c r="E58" i="9" s="1"/>
  <c r="D58" i="9" a="1"/>
  <c r="D58" i="9" s="1"/>
  <c r="C58" i="9" a="1"/>
  <c r="C58" i="9" s="1"/>
  <c r="B58" i="9" a="1"/>
  <c r="B58" i="9" s="1"/>
  <c r="AH11" i="9" a="1"/>
  <c r="AH11" i="9" s="1"/>
  <c r="AI11" i="9" s="1"/>
  <c r="AJ11" i="9" s="1"/>
  <c r="P42" i="9"/>
  <c r="L42" i="9" a="1"/>
  <c r="L42" i="9" s="1"/>
  <c r="J42" i="9" a="1"/>
  <c r="J42" i="9" s="1"/>
  <c r="I42" i="9" a="1"/>
  <c r="I42" i="9" s="1"/>
  <c r="H42" i="9" a="1"/>
  <c r="H42" i="9" s="1"/>
  <c r="G42" i="9" a="1"/>
  <c r="G42" i="9" s="1"/>
  <c r="F42" i="9" a="1"/>
  <c r="F42" i="9" s="1"/>
  <c r="E42" i="9" a="1"/>
  <c r="E42" i="9" s="1"/>
  <c r="D42" i="9" a="1"/>
  <c r="D42" i="9" s="1"/>
  <c r="C42" i="9" a="1"/>
  <c r="C42" i="9" s="1"/>
  <c r="B42" i="9" a="1"/>
  <c r="B42" i="9" s="1"/>
  <c r="AH10" i="9" a="1"/>
  <c r="AH10" i="9" s="1"/>
  <c r="AI10" i="9" s="1"/>
  <c r="AJ10" i="9" s="1"/>
  <c r="P20" i="9"/>
  <c r="L20" i="9" a="1"/>
  <c r="L20" i="9" s="1"/>
  <c r="J20" i="9" a="1"/>
  <c r="J20" i="9" s="1"/>
  <c r="I20" i="9" a="1"/>
  <c r="I20" i="9" s="1"/>
  <c r="H20" i="9" a="1"/>
  <c r="H20" i="9" s="1"/>
  <c r="G20" i="9" a="1"/>
  <c r="G20" i="9" s="1"/>
  <c r="F20" i="9" a="1"/>
  <c r="F20" i="9" s="1"/>
  <c r="E20" i="9" a="1"/>
  <c r="E20" i="9" s="1"/>
  <c r="D20" i="9" a="1"/>
  <c r="D20" i="9" s="1"/>
  <c r="C20" i="9" a="1"/>
  <c r="C20" i="9" s="1"/>
  <c r="B20" i="9" a="1"/>
  <c r="B20" i="9" s="1"/>
  <c r="AH9" i="9" a="1"/>
  <c r="AH9" i="9" s="1"/>
  <c r="AI9" i="9" s="1"/>
  <c r="AJ9" i="9" s="1"/>
  <c r="P19" i="9"/>
  <c r="L19" i="9" a="1"/>
  <c r="L19" i="9" s="1"/>
  <c r="J19" i="9" a="1"/>
  <c r="J19" i="9" s="1"/>
  <c r="I19" i="9" a="1"/>
  <c r="I19" i="9" s="1"/>
  <c r="H19" i="9" a="1"/>
  <c r="H19" i="9" s="1"/>
  <c r="G19" i="9" a="1"/>
  <c r="G19" i="9" s="1"/>
  <c r="F19" i="9" a="1"/>
  <c r="F19" i="9" s="1"/>
  <c r="E19" i="9" a="1"/>
  <c r="E19" i="9" s="1"/>
  <c r="D19" i="9" a="1"/>
  <c r="D19" i="9" s="1"/>
  <c r="C19" i="9" a="1"/>
  <c r="C19" i="9" s="1"/>
  <c r="B19" i="9" a="1"/>
  <c r="B19" i="9" s="1"/>
  <c r="AH8" i="9" a="1"/>
  <c r="AH8" i="9" s="1"/>
  <c r="AI8" i="9" s="1"/>
  <c r="AJ8" i="9" s="1"/>
  <c r="P13" i="9"/>
  <c r="L13" i="9" a="1"/>
  <c r="L13" i="9" s="1"/>
  <c r="J13" i="9" a="1"/>
  <c r="J13" i="9" s="1"/>
  <c r="I13" i="9" a="1"/>
  <c r="I13" i="9" s="1"/>
  <c r="H13" i="9" a="1"/>
  <c r="H13" i="9" s="1"/>
  <c r="G13" i="9" a="1"/>
  <c r="G13" i="9" s="1"/>
  <c r="F13" i="9" a="1"/>
  <c r="F13" i="9" s="1"/>
  <c r="E13" i="9" a="1"/>
  <c r="E13" i="9" s="1"/>
  <c r="D13" i="9" a="1"/>
  <c r="D13" i="9" s="1"/>
  <c r="C13" i="9" a="1"/>
  <c r="C13" i="9" s="1"/>
  <c r="B13" i="9" a="1"/>
  <c r="B13" i="9" s="1"/>
  <c r="AH7" i="9" a="1"/>
  <c r="AH7" i="9" s="1"/>
  <c r="AI7" i="9" s="1"/>
  <c r="AJ7" i="9" s="1"/>
  <c r="P9" i="9"/>
  <c r="L9" i="9" a="1"/>
  <c r="L9" i="9" s="1"/>
  <c r="J9" i="9" a="1"/>
  <c r="J9" i="9" s="1"/>
  <c r="I9" i="9" a="1"/>
  <c r="I9" i="9" s="1"/>
  <c r="H9" i="9" a="1"/>
  <c r="H9" i="9" s="1"/>
  <c r="G9" i="9" a="1"/>
  <c r="G9" i="9" s="1"/>
  <c r="F9" i="9" a="1"/>
  <c r="F9" i="9" s="1"/>
  <c r="E9" i="9" a="1"/>
  <c r="E9" i="9" s="1"/>
  <c r="D9" i="9" a="1"/>
  <c r="D9" i="9" s="1"/>
  <c r="C9" i="9" a="1"/>
  <c r="C9" i="9" s="1"/>
  <c r="B9" i="9" a="1"/>
  <c r="B9" i="9" s="1"/>
  <c r="AH6" i="9" a="1"/>
  <c r="AH6" i="9" s="1"/>
  <c r="AI6" i="9" s="1"/>
  <c r="AJ6" i="9" s="1"/>
  <c r="P56" i="9"/>
  <c r="L56" i="9" a="1"/>
  <c r="L56" i="9" s="1"/>
  <c r="J56" i="9" a="1"/>
  <c r="J56" i="9" s="1"/>
  <c r="I56" i="9" a="1"/>
  <c r="I56" i="9" s="1"/>
  <c r="H56" i="9" a="1"/>
  <c r="H56" i="9" s="1"/>
  <c r="G56" i="9" a="1"/>
  <c r="G56" i="9" s="1"/>
  <c r="F56" i="9" a="1"/>
  <c r="F56" i="9" s="1"/>
  <c r="E56" i="9" a="1"/>
  <c r="E56" i="9" s="1"/>
  <c r="D56" i="9" a="1"/>
  <c r="D56" i="9" s="1"/>
  <c r="C56" i="9" a="1"/>
  <c r="C56" i="9" s="1"/>
  <c r="B56" i="9" a="1"/>
  <c r="B56" i="9" s="1"/>
  <c r="AH5" i="9" a="1"/>
  <c r="AH5" i="9" s="1"/>
  <c r="AI5" i="9" s="1"/>
  <c r="AJ5" i="9" s="1"/>
  <c r="P55" i="9"/>
  <c r="L55" i="9" a="1"/>
  <c r="L55" i="9" s="1"/>
  <c r="J55" i="9" a="1"/>
  <c r="J55" i="9" s="1"/>
  <c r="I55" i="9" a="1"/>
  <c r="I55" i="9" s="1"/>
  <c r="G55" i="9" a="1"/>
  <c r="G55" i="9" s="1"/>
  <c r="F55" i="9" a="1"/>
  <c r="F55" i="9" s="1"/>
  <c r="E55" i="9" a="1"/>
  <c r="E55" i="9" s="1"/>
  <c r="D55" i="9" a="1"/>
  <c r="D55" i="9" s="1"/>
  <c r="C55" i="9" a="1"/>
  <c r="C55" i="9" s="1"/>
  <c r="B55" i="9" a="1"/>
  <c r="B55" i="9" s="1"/>
  <c r="AH4" i="9" a="1"/>
  <c r="AH4" i="9" s="1"/>
  <c r="AI4" i="9" s="1"/>
  <c r="AJ4" i="9" s="1"/>
  <c r="P46" i="9"/>
  <c r="L46" i="9" a="1"/>
  <c r="L46" i="9" s="1"/>
  <c r="J46" i="9" a="1"/>
  <c r="J46" i="9" s="1"/>
  <c r="I46" i="9" a="1"/>
  <c r="I46" i="9" s="1"/>
  <c r="H46" i="9" a="1"/>
  <c r="H46" i="9" s="1"/>
  <c r="G46" i="9" a="1"/>
  <c r="G46" i="9" s="1"/>
  <c r="F46" i="9" a="1"/>
  <c r="F46" i="9" s="1"/>
  <c r="E46" i="9" a="1"/>
  <c r="E46" i="9" s="1"/>
  <c r="D46" i="9" a="1"/>
  <c r="D46" i="9" s="1"/>
  <c r="C46" i="9" a="1"/>
  <c r="C46" i="9" s="1"/>
  <c r="B46" i="9" a="1"/>
  <c r="B46" i="9" s="1"/>
  <c r="AH3" i="9" a="1"/>
  <c r="AH3" i="9" s="1"/>
  <c r="AI3" i="9" s="1"/>
  <c r="AJ3" i="9" s="1"/>
  <c r="P27" i="9"/>
  <c r="L27" i="9" a="1"/>
  <c r="L27" i="9" s="1"/>
  <c r="J27" i="9" a="1"/>
  <c r="J27" i="9" s="1"/>
  <c r="I27" i="9" a="1"/>
  <c r="I27" i="9" s="1"/>
  <c r="H27" i="9" a="1"/>
  <c r="H27" i="9" s="1"/>
  <c r="G27" i="9" a="1"/>
  <c r="G27" i="9" s="1"/>
  <c r="F27" i="9" a="1"/>
  <c r="F27" i="9" s="1"/>
  <c r="E27" i="9" a="1"/>
  <c r="E27" i="9" s="1"/>
  <c r="D27" i="9" a="1"/>
  <c r="D27" i="9" s="1"/>
  <c r="C27" i="9" a="1"/>
  <c r="C27" i="9" s="1"/>
  <c r="B27" i="9" a="1"/>
  <c r="B27" i="9" s="1"/>
  <c r="AH2" i="9" a="1"/>
  <c r="AH2" i="9" s="1"/>
  <c r="AI2" i="9" s="1"/>
  <c r="P2" i="9"/>
  <c r="L2" i="9" a="1"/>
  <c r="L2" i="9" s="1"/>
  <c r="J2" i="9" a="1"/>
  <c r="J2" i="9" s="1"/>
  <c r="I2" i="9" a="1"/>
  <c r="I2" i="9" s="1"/>
  <c r="H2" i="9" a="1"/>
  <c r="H2" i="9" s="1"/>
  <c r="G2" i="9" a="1"/>
  <c r="G2" i="9" s="1"/>
  <c r="F2" i="9" a="1"/>
  <c r="F2" i="9" s="1"/>
  <c r="E2" i="9" a="1"/>
  <c r="E2" i="9" s="1"/>
  <c r="D2" i="9" a="1"/>
  <c r="D2" i="9" s="1"/>
  <c r="C2" i="9" a="1"/>
  <c r="C2" i="9" s="1"/>
  <c r="B2" i="9" a="1"/>
  <c r="B2" i="9" s="1"/>
  <c r="T6" i="12" a="1"/>
  <c r="T3" i="12" a="1"/>
  <c r="T11" i="12" a="1"/>
  <c r="T5" i="12" a="1"/>
  <c r="T12" i="12" a="1"/>
  <c r="T4" i="12" a="1"/>
  <c r="T8" i="12" a="1"/>
  <c r="T7" i="12" a="1"/>
  <c r="T10" i="12" a="1"/>
  <c r="T9" i="12" a="1"/>
  <c r="T2" i="12" a="1"/>
  <c r="Q44" i="9" a="1"/>
  <c r="Q16" i="9" a="1"/>
  <c r="Q77" i="9" a="1"/>
  <c r="Q28" i="9" a="1"/>
  <c r="Q2" i="9" a="1"/>
  <c r="Q72" i="9" a="1"/>
  <c r="Q7" i="9" a="1"/>
  <c r="Q46" i="9" a="1"/>
  <c r="Q34" i="9" a="1"/>
  <c r="Q53" i="9" a="1"/>
  <c r="Q24" i="9" a="1"/>
  <c r="Q68" i="9" a="1"/>
  <c r="Q32" i="9" a="1"/>
  <c r="Q25" i="9" a="1"/>
  <c r="Q11" i="9" a="1"/>
  <c r="Q66" i="9" a="1"/>
  <c r="Q38" i="9" a="1"/>
  <c r="Q51" i="9" a="1"/>
  <c r="Q27" i="9" a="1"/>
  <c r="Q3" i="9" a="1"/>
  <c r="Q20" i="9" a="1"/>
  <c r="Q49" i="9" a="1"/>
  <c r="Q6" i="9" a="1"/>
  <c r="Q43" i="9" a="1"/>
  <c r="Q8" i="9" a="1"/>
  <c r="Q30" i="9" a="1"/>
  <c r="Q57" i="9" a="1"/>
  <c r="Q69" i="9" a="1"/>
  <c r="Q58" i="9" a="1"/>
  <c r="Q59" i="9" a="1"/>
  <c r="Q41" i="9" a="1"/>
  <c r="Q22" i="9" a="1"/>
  <c r="Q81" i="9" a="1"/>
  <c r="Q71" i="9" a="1"/>
  <c r="Q70" i="9" a="1"/>
  <c r="Q14" i="9" a="1"/>
  <c r="Q65" i="9" a="1"/>
  <c r="Q73" i="9" a="1"/>
  <c r="Q18" i="9" a="1"/>
  <c r="Q82" i="9" a="1"/>
  <c r="Q67" i="9" a="1"/>
  <c r="Q52" i="9" a="1"/>
  <c r="Q55" i="9" a="1"/>
  <c r="Q37" i="9" a="1"/>
  <c r="Q36" i="9" a="1"/>
  <c r="Q80" i="9" a="1"/>
  <c r="Q54" i="9" a="1"/>
  <c r="Q60" i="9" a="1"/>
  <c r="Q17" i="9" a="1"/>
  <c r="Q21" i="9" a="1"/>
  <c r="Q76" i="9" a="1"/>
  <c r="Q35" i="9" a="1"/>
  <c r="Q33" i="9" a="1"/>
  <c r="Q83" i="9" a="1"/>
  <c r="Q15" i="9" a="1"/>
  <c r="Q78" i="9" a="1"/>
  <c r="Q42" i="9" a="1"/>
  <c r="Q47" i="9" a="1"/>
  <c r="Q48" i="9" a="1"/>
  <c r="Q31" i="9" a="1"/>
  <c r="Q5" i="9" a="1"/>
  <c r="Q63" i="9" a="1"/>
  <c r="Q19" i="9" a="1"/>
  <c r="Q56" i="9" a="1"/>
  <c r="Q29" i="9" a="1"/>
  <c r="Q64" i="9" a="1"/>
  <c r="Q62" i="9" a="1"/>
  <c r="Q13" i="9" a="1"/>
  <c r="Q45" i="9" a="1"/>
  <c r="Q23" i="9" a="1"/>
  <c r="Q61" i="9" a="1"/>
  <c r="Q40" i="9" a="1"/>
  <c r="Q50" i="9" a="1"/>
  <c r="Q74" i="9" a="1"/>
  <c r="Q12" i="9" a="1"/>
  <c r="Q26" i="9" a="1"/>
  <c r="Q4" i="9" a="1"/>
  <c r="Q10" i="9" a="1"/>
  <c r="Q39" i="9" a="1"/>
  <c r="Q9" i="9" a="1"/>
  <c r="Q79" i="9" a="1"/>
  <c r="Q75" i="9" a="1"/>
  <c r="P6" i="12" l="1"/>
  <c r="L7" i="12"/>
  <c r="L10" i="12"/>
  <c r="P4" i="12"/>
  <c r="Q2" i="12"/>
  <c r="P11" i="12"/>
  <c r="Q9" i="12"/>
  <c r="P7" i="12"/>
  <c r="L9" i="12"/>
  <c r="Q10" i="12"/>
  <c r="P10" i="12"/>
  <c r="Q8" i="12"/>
  <c r="L6" i="12"/>
  <c r="P8" i="12"/>
  <c r="Q5" i="12"/>
  <c r="Q3" i="12"/>
  <c r="P5" i="12"/>
  <c r="L5" i="12"/>
  <c r="P2" i="12"/>
  <c r="T2" i="12"/>
  <c r="T9" i="12"/>
  <c r="T10" i="12"/>
  <c r="T7" i="12"/>
  <c r="T8" i="12"/>
  <c r="T4" i="12"/>
  <c r="T12" i="12"/>
  <c r="T5" i="12"/>
  <c r="T11" i="12"/>
  <c r="T3" i="12"/>
  <c r="T6" i="12"/>
  <c r="R3" i="12"/>
  <c r="V3" i="12"/>
  <c r="V8" i="12"/>
  <c r="R8" i="12"/>
  <c r="V5" i="12"/>
  <c r="V11" i="12"/>
  <c r="R11" i="12"/>
  <c r="Q12" i="12"/>
  <c r="P3" i="12"/>
  <c r="Q4" i="12"/>
  <c r="L3" i="12"/>
  <c r="Q11" i="12"/>
  <c r="L8" i="12"/>
  <c r="R2" i="12"/>
  <c r="V2" i="12"/>
  <c r="R12" i="12"/>
  <c r="V12" i="12"/>
  <c r="R9" i="12"/>
  <c r="V9" i="12"/>
  <c r="L4" i="12"/>
  <c r="P12" i="12"/>
  <c r="V6" i="12"/>
  <c r="R6" i="12"/>
  <c r="R10" i="12"/>
  <c r="V10" i="12"/>
  <c r="L11" i="12"/>
  <c r="V7" i="12"/>
  <c r="R7" i="12"/>
  <c r="V4" i="12"/>
  <c r="R4" i="12"/>
  <c r="L12" i="12"/>
  <c r="P9" i="12"/>
  <c r="Q6" i="12"/>
  <c r="L2" i="12"/>
  <c r="Q7" i="12"/>
  <c r="R5" i="12"/>
  <c r="O61" i="9"/>
  <c r="K33" i="9"/>
  <c r="O25" i="9"/>
  <c r="M63" i="9"/>
  <c r="N83" i="9"/>
  <c r="M71" i="9"/>
  <c r="N34" i="9"/>
  <c r="K18" i="9"/>
  <c r="N49" i="9"/>
  <c r="M41" i="9"/>
  <c r="M39" i="9"/>
  <c r="M27" i="9"/>
  <c r="M42" i="9"/>
  <c r="K73" i="9"/>
  <c r="N36" i="9"/>
  <c r="N59" i="9"/>
  <c r="K44" i="9"/>
  <c r="K60" i="9"/>
  <c r="N81" i="9"/>
  <c r="M55" i="9"/>
  <c r="M19" i="9"/>
  <c r="M3" i="9"/>
  <c r="N80" i="9"/>
  <c r="N52" i="9"/>
  <c r="O80" i="9"/>
  <c r="M35" i="9"/>
  <c r="N53" i="9"/>
  <c r="M61" i="9"/>
  <c r="K83" i="9"/>
  <c r="K63" i="9"/>
  <c r="K24" i="9"/>
  <c r="N39" i="9"/>
  <c r="M67" i="9"/>
  <c r="O12" i="9"/>
  <c r="O34" i="9"/>
  <c r="K76" i="9"/>
  <c r="K80" i="9"/>
  <c r="M45" i="9"/>
  <c r="K70" i="9"/>
  <c r="M53" i="9"/>
  <c r="K22" i="9"/>
  <c r="M72" i="9"/>
  <c r="M37" i="9"/>
  <c r="N74" i="9"/>
  <c r="M24" i="9"/>
  <c r="N23" i="9"/>
  <c r="K23" i="9"/>
  <c r="M15" i="9"/>
  <c r="N15" i="9"/>
  <c r="K14" i="9"/>
  <c r="M11" i="9"/>
  <c r="M10" i="9"/>
  <c r="M77" i="9"/>
  <c r="K69" i="9"/>
  <c r="M65" i="9"/>
  <c r="N64" i="9"/>
  <c r="M51" i="9"/>
  <c r="N58" i="9"/>
  <c r="K64" i="9"/>
  <c r="K28" i="9"/>
  <c r="N73" i="9"/>
  <c r="O7" i="9"/>
  <c r="M17" i="9"/>
  <c r="N3" i="9"/>
  <c r="K74" i="9"/>
  <c r="K4" i="9"/>
  <c r="O23" i="9"/>
  <c r="M57" i="9"/>
  <c r="K8" i="9"/>
  <c r="M44" i="9"/>
  <c r="K62" i="9"/>
  <c r="N55" i="9"/>
  <c r="N42" i="9"/>
  <c r="N72" i="9"/>
  <c r="N14" i="9"/>
  <c r="M29" i="9"/>
  <c r="N22" i="9"/>
  <c r="N28" i="9"/>
  <c r="N61" i="9"/>
  <c r="N20" i="9"/>
  <c r="K45" i="9"/>
  <c r="M23" i="9"/>
  <c r="M33" i="9"/>
  <c r="M62" i="9"/>
  <c r="M83" i="9"/>
  <c r="K52" i="9"/>
  <c r="O64" i="9"/>
  <c r="N5" i="9"/>
  <c r="K6" i="9"/>
  <c r="N50" i="9"/>
  <c r="M47" i="9"/>
  <c r="N19" i="9"/>
  <c r="K72" i="9"/>
  <c r="N79" i="9"/>
  <c r="N21" i="9"/>
  <c r="K50" i="9"/>
  <c r="N4" i="9"/>
  <c r="K5" i="9"/>
  <c r="N8" i="9"/>
  <c r="N17" i="9"/>
  <c r="N25" i="9"/>
  <c r="K40" i="9"/>
  <c r="M36" i="9"/>
  <c r="N44" i="9"/>
  <c r="N76" i="9"/>
  <c r="N56" i="9"/>
  <c r="K56" i="9"/>
  <c r="O43" i="9"/>
  <c r="K43" i="9"/>
  <c r="K55" i="9"/>
  <c r="O68" i="9"/>
  <c r="N11" i="9"/>
  <c r="K30" i="9"/>
  <c r="K36" i="9"/>
  <c r="K38" i="9"/>
  <c r="N63" i="9"/>
  <c r="O57" i="9"/>
  <c r="M58" i="9"/>
  <c r="K3" i="9"/>
  <c r="M68" i="9"/>
  <c r="K16" i="9"/>
  <c r="K58" i="9"/>
  <c r="K68" i="9"/>
  <c r="N13" i="9"/>
  <c r="M20" i="9"/>
  <c r="K42" i="9"/>
  <c r="M14" i="9"/>
  <c r="K20" i="9"/>
  <c r="N10" i="9"/>
  <c r="K82" i="9"/>
  <c r="K27" i="9"/>
  <c r="K19" i="9"/>
  <c r="N54" i="9"/>
  <c r="N9" i="9"/>
  <c r="N2" i="9"/>
  <c r="M2" i="9"/>
  <c r="K13" i="9"/>
  <c r="M22" i="9"/>
  <c r="M28" i="9"/>
  <c r="M82" i="9"/>
  <c r="O62" i="9"/>
  <c r="M79" i="9"/>
  <c r="K9" i="9"/>
  <c r="O78" i="9"/>
  <c r="M8" i="9"/>
  <c r="M40" i="9"/>
  <c r="M76" i="9"/>
  <c r="M21" i="9"/>
  <c r="K51" i="9"/>
  <c r="M12" i="9"/>
  <c r="K17" i="9"/>
  <c r="O39" i="9"/>
  <c r="N57" i="9"/>
  <c r="M43" i="9"/>
  <c r="N78" i="9"/>
  <c r="K11" i="9"/>
  <c r="N33" i="9"/>
  <c r="M75" i="9"/>
  <c r="M56" i="9"/>
  <c r="O52" i="9"/>
  <c r="N60" i="9"/>
  <c r="N70" i="9"/>
  <c r="N77" i="9"/>
  <c r="M78" i="9"/>
  <c r="K10" i="9"/>
  <c r="O28" i="9"/>
  <c r="M49" i="9"/>
  <c r="K54" i="9"/>
  <c r="K57" i="9"/>
  <c r="K81" i="9"/>
  <c r="K66" i="9"/>
  <c r="K78" i="9"/>
  <c r="K7" i="9"/>
  <c r="N26" i="9"/>
  <c r="N30" i="9"/>
  <c r="K59" i="9"/>
  <c r="M6" i="9"/>
  <c r="M31" i="9"/>
  <c r="K39" i="9"/>
  <c r="O14" i="9"/>
  <c r="O76" i="9"/>
  <c r="O83" i="9"/>
  <c r="O72" i="9"/>
  <c r="O50" i="9"/>
  <c r="N40" i="9"/>
  <c r="N43" i="9"/>
  <c r="M52" i="9"/>
  <c r="N68" i="9"/>
  <c r="M4" i="9"/>
  <c r="N16" i="9"/>
  <c r="M18" i="9"/>
  <c r="K25" i="9"/>
  <c r="M26" i="9"/>
  <c r="K29" i="9"/>
  <c r="N62" i="9"/>
  <c r="N82" i="9"/>
  <c r="Q27" i="9"/>
  <c r="Q46" i="9"/>
  <c r="Q2" i="9"/>
  <c r="Q9" i="9"/>
  <c r="Q40" i="9"/>
  <c r="Q45" i="9"/>
  <c r="Q56" i="9"/>
  <c r="Q55" i="9"/>
  <c r="Q47" i="9"/>
  <c r="Q73" i="9"/>
  <c r="Q32" i="9"/>
  <c r="Q21" i="9"/>
  <c r="Q60" i="9"/>
  <c r="Q67" i="9"/>
  <c r="Q70" i="9"/>
  <c r="S30" i="9"/>
  <c r="Q30" i="9"/>
  <c r="Q51" i="9"/>
  <c r="Q7" i="9"/>
  <c r="S28" i="9"/>
  <c r="Q28" i="9"/>
  <c r="S39" i="9"/>
  <c r="Q39" i="9"/>
  <c r="Q74" i="9"/>
  <c r="Q13" i="9"/>
  <c r="Q19" i="9"/>
  <c r="Q20" i="9"/>
  <c r="Q42" i="9"/>
  <c r="Q58" i="9"/>
  <c r="Q3" i="9"/>
  <c r="Q65" i="9"/>
  <c r="Q54" i="9"/>
  <c r="Q57" i="9"/>
  <c r="Q71" i="9"/>
  <c r="Q8" i="9"/>
  <c r="Q38" i="9"/>
  <c r="Q68" i="9"/>
  <c r="Q77" i="9"/>
  <c r="Q10" i="9"/>
  <c r="Q61" i="9"/>
  <c r="S62" i="9"/>
  <c r="Q62" i="9"/>
  <c r="S63" i="9"/>
  <c r="Q63" i="9"/>
  <c r="Q48" i="9"/>
  <c r="Q78" i="9"/>
  <c r="Q12" i="9"/>
  <c r="S52" i="9"/>
  <c r="Q52" i="9"/>
  <c r="Q69" i="9"/>
  <c r="Q80" i="9"/>
  <c r="S14" i="9"/>
  <c r="Q14" i="9"/>
  <c r="Q81" i="9"/>
  <c r="Q43" i="9"/>
  <c r="Q66" i="9"/>
  <c r="Q72" i="9"/>
  <c r="Q16" i="9"/>
  <c r="Q4" i="9"/>
  <c r="Q23" i="9"/>
  <c r="S23" i="9"/>
  <c r="S64" i="9"/>
  <c r="Q64" i="9"/>
  <c r="Q5" i="9"/>
  <c r="Q75" i="9"/>
  <c r="Q15" i="9"/>
  <c r="Q34" i="9"/>
  <c r="Q79" i="9"/>
  <c r="Q17" i="9"/>
  <c r="S36" i="9"/>
  <c r="Q36" i="9"/>
  <c r="Q82" i="9"/>
  <c r="Q22" i="9"/>
  <c r="S22" i="9"/>
  <c r="Q6" i="9"/>
  <c r="Q11" i="9"/>
  <c r="Q24" i="9"/>
  <c r="Q44" i="9"/>
  <c r="Q26" i="9"/>
  <c r="S50" i="9"/>
  <c r="Q50" i="9"/>
  <c r="Q29" i="9"/>
  <c r="Q31" i="9"/>
  <c r="Q59" i="9"/>
  <c r="S83" i="9"/>
  <c r="Q83" i="9"/>
  <c r="Q33" i="9"/>
  <c r="Q35" i="9"/>
  <c r="S76" i="9"/>
  <c r="Q76" i="9"/>
  <c r="Q37" i="9"/>
  <c r="Q18" i="9"/>
  <c r="Q41" i="9"/>
  <c r="Q49" i="9"/>
  <c r="S49" i="9"/>
  <c r="S25" i="9"/>
  <c r="Q25" i="9"/>
  <c r="S53" i="9"/>
  <c r="Q53" i="9"/>
  <c r="S2" i="9"/>
  <c r="O2" i="9"/>
  <c r="K46" i="9"/>
  <c r="S38" i="9"/>
  <c r="S43" i="9"/>
  <c r="S45" i="9"/>
  <c r="S48" i="9"/>
  <c r="O48" i="9"/>
  <c r="S80" i="9"/>
  <c r="S75" i="9"/>
  <c r="O75" i="9"/>
  <c r="N75" i="9"/>
  <c r="S13" i="9"/>
  <c r="O47" i="9"/>
  <c r="K47" i="9"/>
  <c r="S47" i="9"/>
  <c r="S7" i="9"/>
  <c r="S8" i="9"/>
  <c r="S9" i="9"/>
  <c r="N47" i="9"/>
  <c r="N48" i="9"/>
  <c r="S65" i="9"/>
  <c r="S66" i="9"/>
  <c r="N67" i="9"/>
  <c r="S56" i="9"/>
  <c r="O63" i="9"/>
  <c r="O71" i="9"/>
  <c r="S71" i="9"/>
  <c r="K71" i="9"/>
  <c r="O67" i="9"/>
  <c r="K67" i="9"/>
  <c r="S67" i="9"/>
  <c r="K2" i="9"/>
  <c r="M13" i="9"/>
  <c r="M48" i="9"/>
  <c r="S55" i="9"/>
  <c r="O55" i="9"/>
  <c r="K48" i="9"/>
  <c r="N71" i="9"/>
  <c r="M9" i="9"/>
  <c r="M38" i="9"/>
  <c r="S60" i="9"/>
  <c r="S70" i="9"/>
  <c r="S77" i="9"/>
  <c r="O77" i="9"/>
  <c r="AJ2" i="9"/>
  <c r="AJ12" i="9" s="1"/>
  <c r="AI12" i="9"/>
  <c r="N46" i="9"/>
  <c r="O21" i="9"/>
  <c r="K21" i="9"/>
  <c r="S21" i="9"/>
  <c r="S69" i="9"/>
  <c r="S27" i="9"/>
  <c r="O27" i="9"/>
  <c r="S51" i="9"/>
  <c r="O51" i="9"/>
  <c r="O73" i="9"/>
  <c r="S46" i="9"/>
  <c r="O46" i="9"/>
  <c r="N27" i="9"/>
  <c r="M46" i="9"/>
  <c r="S19" i="9"/>
  <c r="S20" i="9"/>
  <c r="S42" i="9"/>
  <c r="S58" i="9"/>
  <c r="S3" i="9"/>
  <c r="S40" i="9"/>
  <c r="N51" i="9"/>
  <c r="M74" i="9"/>
  <c r="K77" i="9"/>
  <c r="O40" i="9"/>
  <c r="O60" i="9"/>
  <c r="K65" i="9"/>
  <c r="O70" i="9"/>
  <c r="O4" i="9"/>
  <c r="S82" i="9"/>
  <c r="S17" i="9"/>
  <c r="S81" i="9"/>
  <c r="S73" i="9"/>
  <c r="S16" i="9"/>
  <c r="S24" i="9"/>
  <c r="O24" i="9"/>
  <c r="N24" i="9"/>
  <c r="O56" i="9"/>
  <c r="O9" i="9"/>
  <c r="O13" i="9"/>
  <c r="O19" i="9"/>
  <c r="O20" i="9"/>
  <c r="O42" i="9"/>
  <c r="O58" i="9"/>
  <c r="O3" i="9"/>
  <c r="N45" i="9"/>
  <c r="N65" i="9"/>
  <c r="S5" i="9"/>
  <c r="O5" i="9"/>
  <c r="S26" i="9"/>
  <c r="O45" i="9"/>
  <c r="O65" i="9"/>
  <c r="M66" i="9"/>
  <c r="M69" i="9"/>
  <c r="M80" i="9"/>
  <c r="S6" i="9"/>
  <c r="S32" i="9"/>
  <c r="M59" i="9"/>
  <c r="K75" i="9"/>
  <c r="N38" i="9"/>
  <c r="K12" i="9"/>
  <c r="O30" i="9"/>
  <c r="S31" i="9"/>
  <c r="O31" i="9"/>
  <c r="N31" i="9"/>
  <c r="K31" i="9"/>
  <c r="S33" i="9"/>
  <c r="S34" i="9"/>
  <c r="S35" i="9"/>
  <c r="O35" i="9"/>
  <c r="S41" i="9"/>
  <c r="O41" i="9"/>
  <c r="N41" i="9"/>
  <c r="K41" i="9"/>
  <c r="S44" i="9"/>
  <c r="O38" i="9"/>
  <c r="O74" i="9"/>
  <c r="S74" i="9"/>
  <c r="N32" i="9"/>
  <c r="O36" i="9"/>
  <c r="O49" i="9"/>
  <c r="M64" i="9"/>
  <c r="S68" i="9"/>
  <c r="N7" i="9"/>
  <c r="S29" i="9"/>
  <c r="N35" i="9"/>
  <c r="O8" i="9"/>
  <c r="S37" i="9"/>
  <c r="O53" i="9"/>
  <c r="K53" i="9"/>
  <c r="M60" i="9"/>
  <c r="N69" i="9"/>
  <c r="M70" i="9"/>
  <c r="M73" i="9"/>
  <c r="M5" i="9"/>
  <c r="N66" i="9"/>
  <c r="O69" i="9"/>
  <c r="S54" i="9"/>
  <c r="O66" i="9"/>
  <c r="S12" i="9"/>
  <c r="S59" i="9"/>
  <c r="K61" i="9"/>
  <c r="S61" i="9"/>
  <c r="S72" i="9"/>
  <c r="S78" i="9"/>
  <c r="M7" i="9"/>
  <c r="S10" i="9"/>
  <c r="S11" i="9"/>
  <c r="O11" i="9"/>
  <c r="M30" i="9"/>
  <c r="M34" i="9"/>
  <c r="K26" i="9"/>
  <c r="K32" i="9"/>
  <c r="K34" i="9"/>
  <c r="K79" i="9"/>
  <c r="S79" i="9"/>
  <c r="O79" i="9"/>
  <c r="N6" i="9"/>
  <c r="N12" i="9"/>
  <c r="S18" i="9"/>
  <c r="K35" i="9"/>
  <c r="M50" i="9"/>
  <c r="S4" i="9"/>
  <c r="O6" i="9"/>
  <c r="K15" i="9"/>
  <c r="S15" i="9"/>
  <c r="O15" i="9"/>
  <c r="O32" i="9"/>
  <c r="S57" i="9"/>
  <c r="M16" i="9"/>
  <c r="O17" i="9"/>
  <c r="M81" i="9"/>
  <c r="O82" i="9"/>
  <c r="O22" i="9"/>
  <c r="O44" i="9"/>
  <c r="M25" i="9"/>
  <c r="O26" i="9"/>
  <c r="N29" i="9"/>
  <c r="K37" i="9"/>
  <c r="O54" i="9"/>
  <c r="O29" i="9"/>
  <c r="O59" i="9"/>
  <c r="O10" i="9"/>
  <c r="K49" i="9"/>
  <c r="M32" i="9"/>
  <c r="O33" i="9"/>
  <c r="O16" i="9"/>
  <c r="N18" i="9"/>
  <c r="N37" i="9"/>
  <c r="O81" i="9"/>
  <c r="O18" i="9"/>
  <c r="O37" i="9"/>
  <c r="M54" i="9"/>
  <c r="AK12" i="9" l="1"/>
  <c r="P211" i="8" l="1"/>
  <c r="P362" i="8"/>
  <c r="J2" i="8" a="1"/>
  <c r="J2" i="8" s="1"/>
  <c r="J4" i="8" a="1"/>
  <c r="J4" i="8" s="1"/>
  <c r="J5" i="8" a="1"/>
  <c r="J5" i="8" s="1"/>
  <c r="J6" i="8" a="1"/>
  <c r="J6" i="8" s="1"/>
  <c r="J7" i="8" a="1"/>
  <c r="J7" i="8" s="1"/>
  <c r="J8" i="8" a="1"/>
  <c r="J8" i="8" s="1"/>
  <c r="J10" i="8" a="1"/>
  <c r="J10" i="8" s="1"/>
  <c r="J9" i="8" a="1"/>
  <c r="J9" i="8" s="1"/>
  <c r="J11" i="8" a="1"/>
  <c r="J11" i="8" s="1"/>
  <c r="J13" i="8" a="1"/>
  <c r="J13" i="8" s="1"/>
  <c r="J12" i="8" a="1"/>
  <c r="J12" i="8" s="1"/>
  <c r="J14" i="8" a="1"/>
  <c r="J14" i="8" s="1"/>
  <c r="J15" i="8" a="1"/>
  <c r="J15" i="8" s="1"/>
  <c r="J16" i="8" a="1"/>
  <c r="J16" i="8" s="1"/>
  <c r="J18" i="8" a="1"/>
  <c r="J18" i="8" s="1"/>
  <c r="J17" i="8" a="1"/>
  <c r="J17" i="8" s="1"/>
  <c r="J19" i="8" a="1"/>
  <c r="J19" i="8" s="1"/>
  <c r="J20" i="8" a="1"/>
  <c r="J20" i="8" s="1"/>
  <c r="J21" i="8" a="1"/>
  <c r="J21" i="8" s="1"/>
  <c r="J22" i="8" a="1"/>
  <c r="J22" i="8" s="1"/>
  <c r="J24" i="8" a="1"/>
  <c r="J24" i="8" s="1"/>
  <c r="J27" i="8" a="1"/>
  <c r="J27" i="8" s="1"/>
  <c r="J25" i="8" a="1"/>
  <c r="J25" i="8" s="1"/>
  <c r="J23" i="8" a="1"/>
  <c r="J23" i="8" s="1"/>
  <c r="J26" i="8" a="1"/>
  <c r="J26" i="8" s="1"/>
  <c r="J31" i="8" a="1"/>
  <c r="J31" i="8" s="1"/>
  <c r="J28" i="8" a="1"/>
  <c r="J28" i="8" s="1"/>
  <c r="J29" i="8" a="1"/>
  <c r="J29" i="8" s="1"/>
  <c r="J32" i="8" a="1"/>
  <c r="J32" i="8" s="1"/>
  <c r="J33" i="8" a="1"/>
  <c r="J33" i="8" s="1"/>
  <c r="J30" i="8" a="1"/>
  <c r="J30" i="8" s="1"/>
  <c r="J35" i="8" a="1"/>
  <c r="J35" i="8" s="1"/>
  <c r="J34" i="8" a="1"/>
  <c r="J34" i="8" s="1"/>
  <c r="J38" i="8" a="1"/>
  <c r="J38" i="8" s="1"/>
  <c r="J37" i="8" a="1"/>
  <c r="J37" i="8" s="1"/>
  <c r="J36" i="8" a="1"/>
  <c r="J36" i="8" s="1"/>
  <c r="J40" i="8" a="1"/>
  <c r="J40" i="8" s="1"/>
  <c r="J39" i="8" a="1"/>
  <c r="J39" i="8" s="1"/>
  <c r="J41" i="8" a="1"/>
  <c r="J41" i="8" s="1"/>
  <c r="J44" i="8" a="1"/>
  <c r="J44" i="8" s="1"/>
  <c r="J42" i="8" a="1"/>
  <c r="J42" i="8" s="1"/>
  <c r="J45" i="8" a="1"/>
  <c r="J45" i="8" s="1"/>
  <c r="J46" i="8" a="1"/>
  <c r="J46" i="8" s="1"/>
  <c r="J43" i="8" a="1"/>
  <c r="J43" i="8" s="1"/>
  <c r="J51" i="8" a="1"/>
  <c r="J51" i="8" s="1"/>
  <c r="J50" i="8" a="1"/>
  <c r="J50" i="8" s="1"/>
  <c r="J49" i="8" a="1"/>
  <c r="J49" i="8" s="1"/>
  <c r="J57" i="8" a="1"/>
  <c r="J57" i="8" s="1"/>
  <c r="J64" i="8" a="1"/>
  <c r="J64" i="8" s="1"/>
  <c r="J47" i="8" a="1"/>
  <c r="J47" i="8" s="1"/>
  <c r="J54" i="8" a="1"/>
  <c r="J54" i="8" s="1"/>
  <c r="J59" i="8" a="1"/>
  <c r="J59" i="8" s="1"/>
  <c r="J48" i="8" a="1"/>
  <c r="J48" i="8" s="1"/>
  <c r="J56" i="8" a="1"/>
  <c r="J56" i="8" s="1"/>
  <c r="J58" i="8" a="1"/>
  <c r="J58" i="8" s="1"/>
  <c r="J52" i="8" a="1"/>
  <c r="J52" i="8" s="1"/>
  <c r="J55" i="8" a="1"/>
  <c r="J55" i="8" s="1"/>
  <c r="J53" i="8" a="1"/>
  <c r="J53" i="8" s="1"/>
  <c r="J67" i="8" a="1"/>
  <c r="J67" i="8" s="1"/>
  <c r="J60" i="8" a="1"/>
  <c r="J60" i="8" s="1"/>
  <c r="J61" i="8" a="1"/>
  <c r="J61" i="8" s="1"/>
  <c r="J66" i="8" a="1"/>
  <c r="J66" i="8" s="1"/>
  <c r="J68" i="8" a="1"/>
  <c r="J68" i="8" s="1"/>
  <c r="J62" i="8" a="1"/>
  <c r="J62" i="8" s="1"/>
  <c r="J63" i="8" a="1"/>
  <c r="J63" i="8" s="1"/>
  <c r="J70" i="8" a="1"/>
  <c r="J70" i="8" s="1"/>
  <c r="J65" i="8" a="1"/>
  <c r="J65" i="8" s="1"/>
  <c r="J79" i="8" a="1"/>
  <c r="J79" i="8" s="1"/>
  <c r="J72" i="8" a="1"/>
  <c r="J72" i="8" s="1"/>
  <c r="J74" i="8" a="1"/>
  <c r="J74" i="8" s="1"/>
  <c r="J75" i="8" a="1"/>
  <c r="J75" i="8" s="1"/>
  <c r="J71" i="8" a="1"/>
  <c r="J71" i="8" s="1"/>
  <c r="J73" i="8" a="1"/>
  <c r="J73" i="8" s="1"/>
  <c r="J77" i="8" a="1"/>
  <c r="J77" i="8" s="1"/>
  <c r="J69" i="8" a="1"/>
  <c r="J69" i="8" s="1"/>
  <c r="J78" i="8" a="1"/>
  <c r="J78" i="8" s="1"/>
  <c r="J76" i="8" a="1"/>
  <c r="J76" i="8" s="1"/>
  <c r="J81" i="8" a="1"/>
  <c r="J81" i="8" s="1"/>
  <c r="J85" i="8" a="1"/>
  <c r="J85" i="8" s="1"/>
  <c r="J83" i="8" a="1"/>
  <c r="J83" i="8" s="1"/>
  <c r="J80" i="8" a="1"/>
  <c r="J80" i="8" s="1"/>
  <c r="J87" i="8" a="1"/>
  <c r="J87" i="8" s="1"/>
  <c r="J84" i="8" a="1"/>
  <c r="J84" i="8" s="1"/>
  <c r="J82" i="8" a="1"/>
  <c r="J82" i="8" s="1"/>
  <c r="J89" i="8" a="1"/>
  <c r="J89" i="8" s="1"/>
  <c r="J91" i="8" a="1"/>
  <c r="J91" i="8" s="1"/>
  <c r="J92" i="8" a="1"/>
  <c r="J92" i="8" s="1"/>
  <c r="J96" i="8" a="1"/>
  <c r="J96" i="8" s="1"/>
  <c r="J86" i="8" a="1"/>
  <c r="J86" i="8" s="1"/>
  <c r="J101" i="8" a="1"/>
  <c r="J101" i="8" s="1"/>
  <c r="J94" i="8" a="1"/>
  <c r="J94" i="8" s="1"/>
  <c r="J93" i="8" a="1"/>
  <c r="J93" i="8" s="1"/>
  <c r="J100" i="8" a="1"/>
  <c r="J100" i="8" s="1"/>
  <c r="J98" i="8" a="1"/>
  <c r="J98" i="8" s="1"/>
  <c r="J97" i="8" a="1"/>
  <c r="J97" i="8" s="1"/>
  <c r="J88" i="8" a="1"/>
  <c r="J88" i="8" s="1"/>
  <c r="J90" i="8" a="1"/>
  <c r="J90" i="8" s="1"/>
  <c r="J95" i="8" a="1"/>
  <c r="J95" i="8" s="1"/>
  <c r="J99" i="8" a="1"/>
  <c r="J99" i="8" s="1"/>
  <c r="J102" i="8" a="1"/>
  <c r="J102" i="8" s="1"/>
  <c r="J104" i="8" a="1"/>
  <c r="J104" i="8" s="1"/>
  <c r="J106" i="8" a="1"/>
  <c r="J106" i="8" s="1"/>
  <c r="J103" i="8" a="1"/>
  <c r="J103" i="8" s="1"/>
  <c r="J105" i="8" a="1"/>
  <c r="J105" i="8" s="1"/>
  <c r="J109" i="8" a="1"/>
  <c r="J109" i="8" s="1"/>
  <c r="J110" i="8" a="1"/>
  <c r="J110" i="8" s="1"/>
  <c r="J112" i="8" a="1"/>
  <c r="J112" i="8" s="1"/>
  <c r="J107" i="8" a="1"/>
  <c r="J107" i="8" s="1"/>
  <c r="J114" i="8" a="1"/>
  <c r="J114" i="8" s="1"/>
  <c r="J124" i="8" a="1"/>
  <c r="J124" i="8" s="1"/>
  <c r="J122" i="8" a="1"/>
  <c r="J122" i="8" s="1"/>
  <c r="J113" i="8" a="1"/>
  <c r="J113" i="8" s="1"/>
  <c r="J111" i="8" a="1"/>
  <c r="J111" i="8" s="1"/>
  <c r="J116" i="8" a="1"/>
  <c r="J116" i="8" s="1"/>
  <c r="J115" i="8" a="1"/>
  <c r="J115" i="8" s="1"/>
  <c r="J108" i="8" a="1"/>
  <c r="J108" i="8" s="1"/>
  <c r="J117" i="8" a="1"/>
  <c r="J117" i="8" s="1"/>
  <c r="J120" i="8" a="1"/>
  <c r="J120" i="8" s="1"/>
  <c r="J128" i="8" a="1"/>
  <c r="J128" i="8" s="1"/>
  <c r="J118" i="8" a="1"/>
  <c r="J118" i="8" s="1"/>
  <c r="J119" i="8" a="1"/>
  <c r="J119" i="8" s="1"/>
  <c r="J123" i="8" a="1"/>
  <c r="J123" i="8" s="1"/>
  <c r="J127" i="8" a="1"/>
  <c r="J127" i="8" s="1"/>
  <c r="J121" i="8" a="1"/>
  <c r="J121" i="8" s="1"/>
  <c r="J126" i="8" a="1"/>
  <c r="J126" i="8" s="1"/>
  <c r="J125" i="8" a="1"/>
  <c r="J125" i="8" s="1"/>
  <c r="J133" i="8" a="1"/>
  <c r="J133" i="8" s="1"/>
  <c r="J134" i="8" a="1"/>
  <c r="J134" i="8" s="1"/>
  <c r="J129" i="8" a="1"/>
  <c r="J129" i="8" s="1"/>
  <c r="J130" i="8" a="1"/>
  <c r="J130" i="8" s="1"/>
  <c r="J131" i="8" a="1"/>
  <c r="J131" i="8" s="1"/>
  <c r="J135" i="8" a="1"/>
  <c r="J135" i="8" s="1"/>
  <c r="J136" i="8" a="1"/>
  <c r="J136" i="8" s="1"/>
  <c r="J148" i="8" a="1"/>
  <c r="J148" i="8" s="1"/>
  <c r="J153" i="8" a="1"/>
  <c r="J153" i="8" s="1"/>
  <c r="J139" i="8" a="1"/>
  <c r="J139" i="8" s="1"/>
  <c r="J145" i="8" a="1"/>
  <c r="J145" i="8" s="1"/>
  <c r="J141" i="8" a="1"/>
  <c r="J141" i="8" s="1"/>
  <c r="J132" i="8" a="1"/>
  <c r="J132" i="8" s="1"/>
  <c r="J156" i="8" a="1"/>
  <c r="J156" i="8" s="1"/>
  <c r="J149" i="8" a="1"/>
  <c r="J149" i="8" s="1"/>
  <c r="J146" i="8" a="1"/>
  <c r="J146" i="8" s="1"/>
  <c r="J140" i="8" a="1"/>
  <c r="J140" i="8" s="1"/>
  <c r="J142" i="8" a="1"/>
  <c r="J142" i="8" s="1"/>
  <c r="J137" i="8" a="1"/>
  <c r="J137" i="8" s="1"/>
  <c r="J147" i="8" a="1"/>
  <c r="J147" i="8" s="1"/>
  <c r="J138" i="8" a="1"/>
  <c r="J138" i="8" s="1"/>
  <c r="J144" i="8" a="1"/>
  <c r="J144" i="8" s="1"/>
  <c r="J154" i="8" a="1"/>
  <c r="J154" i="8" s="1"/>
  <c r="J151" i="8" a="1"/>
  <c r="J151" i="8" s="1"/>
  <c r="J143" i="8" a="1"/>
  <c r="J143" i="8" s="1"/>
  <c r="J150" i="8" a="1"/>
  <c r="J150" i="8" s="1"/>
  <c r="J155" i="8" a="1"/>
  <c r="J155" i="8" s="1"/>
  <c r="J157" i="8" a="1"/>
  <c r="J157" i="8" s="1"/>
  <c r="J152" i="8" a="1"/>
  <c r="J152" i="8" s="1"/>
  <c r="J169" i="8" a="1"/>
  <c r="J169" i="8" s="1"/>
  <c r="J163" i="8" a="1"/>
  <c r="J163" i="8" s="1"/>
  <c r="J161" i="8" a="1"/>
  <c r="J161" i="8" s="1"/>
  <c r="J160" i="8" a="1"/>
  <c r="J160" i="8" s="1"/>
  <c r="J162" i="8" a="1"/>
  <c r="J162" i="8" s="1"/>
  <c r="J184" i="8" a="1"/>
  <c r="J184" i="8" s="1"/>
  <c r="J158" i="8" a="1"/>
  <c r="J158" i="8" s="1"/>
  <c r="J159" i="8" a="1"/>
  <c r="J159" i="8" s="1"/>
  <c r="J170" i="8" a="1"/>
  <c r="J170" i="8" s="1"/>
  <c r="J164" i="8" a="1"/>
  <c r="J164" i="8" s="1"/>
  <c r="J176" i="8" a="1"/>
  <c r="J176" i="8" s="1"/>
  <c r="J165" i="8" a="1"/>
  <c r="J165" i="8" s="1"/>
  <c r="J190" i="8" a="1"/>
  <c r="J190" i="8" s="1"/>
  <c r="J172" i="8" a="1"/>
  <c r="J172" i="8" s="1"/>
  <c r="J171" i="8" a="1"/>
  <c r="J171" i="8" s="1"/>
  <c r="J188" i="8" a="1"/>
  <c r="J188" i="8" s="1"/>
  <c r="J173" i="8" a="1"/>
  <c r="J173" i="8" s="1"/>
  <c r="J166" i="8" a="1"/>
  <c r="J166" i="8" s="1"/>
  <c r="J210" i="8" a="1"/>
  <c r="J210" i="8" s="1"/>
  <c r="J168" i="8" a="1"/>
  <c r="J168" i="8" s="1"/>
  <c r="J167" i="8" a="1"/>
  <c r="J167" i="8" s="1"/>
  <c r="J174" i="8" a="1"/>
  <c r="J174" i="8" s="1"/>
  <c r="J175" i="8" a="1"/>
  <c r="J175" i="8" s="1"/>
  <c r="J180" i="8" a="1"/>
  <c r="J180" i="8" s="1"/>
  <c r="J181" i="8" a="1"/>
  <c r="J181" i="8" s="1"/>
  <c r="J232" i="8" a="1"/>
  <c r="J232" i="8" s="1"/>
  <c r="J189" i="8" a="1"/>
  <c r="J189" i="8" s="1"/>
  <c r="J179" i="8" a="1"/>
  <c r="J179" i="8" s="1"/>
  <c r="J177" i="8" a="1"/>
  <c r="J177" i="8" s="1"/>
  <c r="J182" i="8" a="1"/>
  <c r="J182" i="8" s="1"/>
  <c r="J192" i="8" a="1"/>
  <c r="J192" i="8" s="1"/>
  <c r="J186" i="8" a="1"/>
  <c r="J186" i="8" s="1"/>
  <c r="J193" i="8" a="1"/>
  <c r="J193" i="8" s="1"/>
  <c r="J196" i="8" a="1"/>
  <c r="J196" i="8" s="1"/>
  <c r="J200" i="8" a="1"/>
  <c r="J200" i="8" s="1"/>
  <c r="J178" i="8" a="1"/>
  <c r="J178" i="8" s="1"/>
  <c r="J194" i="8" a="1"/>
  <c r="J194" i="8" s="1"/>
  <c r="J202" i="8" a="1"/>
  <c r="J202" i="8" s="1"/>
  <c r="J185" i="8" a="1"/>
  <c r="J185" i="8" s="1"/>
  <c r="J187" i="8" a="1"/>
  <c r="J187" i="8" s="1"/>
  <c r="J198" i="8" a="1"/>
  <c r="J198" i="8" s="1"/>
  <c r="J212" i="8" a="1"/>
  <c r="J212" i="8" s="1"/>
  <c r="J206" i="8" a="1"/>
  <c r="J206" i="8" s="1"/>
  <c r="J183" i="8" a="1"/>
  <c r="J183" i="8" s="1"/>
  <c r="J197" i="8" a="1"/>
  <c r="J197" i="8" s="1"/>
  <c r="J201" i="8" a="1"/>
  <c r="J201" i="8" s="1"/>
  <c r="J191" i="8" a="1"/>
  <c r="J191" i="8" s="1"/>
  <c r="J199" i="8" a="1"/>
  <c r="J199" i="8" s="1"/>
  <c r="J220" i="8" a="1"/>
  <c r="J220" i="8" s="1"/>
  <c r="J203" i="8" a="1"/>
  <c r="J203" i="8" s="1"/>
  <c r="J213" i="8" a="1"/>
  <c r="J213" i="8" s="1"/>
  <c r="J208" i="8" a="1"/>
  <c r="J208" i="8" s="1"/>
  <c r="J207" i="8" a="1"/>
  <c r="J207" i="8" s="1"/>
  <c r="J221" i="8" a="1"/>
  <c r="J221" i="8" s="1"/>
  <c r="J195" i="8" a="1"/>
  <c r="J195" i="8" s="1"/>
  <c r="J211" i="8" a="1"/>
  <c r="J211" i="8" s="1"/>
  <c r="J209" i="8" a="1"/>
  <c r="J209" i="8" s="1"/>
  <c r="J204" i="8" a="1"/>
  <c r="J204" i="8" s="1"/>
  <c r="J215" i="8" a="1"/>
  <c r="J215" i="8" s="1"/>
  <c r="J216" i="8" a="1"/>
  <c r="J216" i="8" s="1"/>
  <c r="J218" i="8" a="1"/>
  <c r="J218" i="8" s="1"/>
  <c r="J223" i="8" a="1"/>
  <c r="J223" i="8" s="1"/>
  <c r="J205" i="8" a="1"/>
  <c r="J205" i="8" s="1"/>
  <c r="J239" i="8" a="1"/>
  <c r="J239" i="8" s="1"/>
  <c r="J227" i="8" a="1"/>
  <c r="J227" i="8" s="1"/>
  <c r="J231" i="8" a="1"/>
  <c r="J231" i="8" s="1"/>
  <c r="J224" i="8" a="1"/>
  <c r="J224" i="8" s="1"/>
  <c r="J226" i="8" a="1"/>
  <c r="J226" i="8" s="1"/>
  <c r="J222" i="8" a="1"/>
  <c r="J222" i="8" s="1"/>
  <c r="J238" i="8" a="1"/>
  <c r="J238" i="8" s="1"/>
  <c r="J233" i="8" a="1"/>
  <c r="J233" i="8" s="1"/>
  <c r="J228" i="8" a="1"/>
  <c r="J228" i="8" s="1"/>
  <c r="J236" i="8" a="1"/>
  <c r="J236" i="8" s="1"/>
  <c r="J217" i="8" a="1"/>
  <c r="J217" i="8" s="1"/>
  <c r="J229" i="8" a="1"/>
  <c r="J229" i="8" s="1"/>
  <c r="J230" i="8" a="1"/>
  <c r="J230" i="8" s="1"/>
  <c r="J225" i="8" a="1"/>
  <c r="J225" i="8" s="1"/>
  <c r="J219" i="8" a="1"/>
  <c r="J219" i="8" s="1"/>
  <c r="J241" i="8" a="1"/>
  <c r="J241" i="8" s="1"/>
  <c r="J237" i="8" a="1"/>
  <c r="J237" i="8" s="1"/>
  <c r="J234" i="8" a="1"/>
  <c r="J234" i="8" s="1"/>
  <c r="J255" i="8" a="1"/>
  <c r="J255" i="8" s="1"/>
  <c r="J214" i="8" a="1"/>
  <c r="J214" i="8" s="1"/>
  <c r="J250" i="8" a="1"/>
  <c r="J250" i="8" s="1"/>
  <c r="J235" i="8" a="1"/>
  <c r="J235" i="8" s="1"/>
  <c r="J245" i="8" a="1"/>
  <c r="J245" i="8" s="1"/>
  <c r="J244" i="8" a="1"/>
  <c r="J244" i="8" s="1"/>
  <c r="J240" i="8" a="1"/>
  <c r="J240" i="8" s="1"/>
  <c r="J246" i="8" a="1"/>
  <c r="J246" i="8" s="1"/>
  <c r="J261" i="8" a="1"/>
  <c r="J261" i="8" s="1"/>
  <c r="J242" i="8" a="1"/>
  <c r="J242" i="8" s="1"/>
  <c r="J248" i="8" a="1"/>
  <c r="J248" i="8" s="1"/>
  <c r="J243" i="8" a="1"/>
  <c r="J243" i="8" s="1"/>
  <c r="J247" i="8" a="1"/>
  <c r="J247" i="8" s="1"/>
  <c r="J254" i="8" a="1"/>
  <c r="J254" i="8" s="1"/>
  <c r="J256" i="8" a="1"/>
  <c r="J256" i="8" s="1"/>
  <c r="J267" i="8" a="1"/>
  <c r="J267" i="8" s="1"/>
  <c r="J252" i="8" a="1"/>
  <c r="J252" i="8" s="1"/>
  <c r="J249" i="8" a="1"/>
  <c r="J249" i="8" s="1"/>
  <c r="J260" i="8" a="1"/>
  <c r="J260" i="8" s="1"/>
  <c r="J257" i="8" a="1"/>
  <c r="J257" i="8" s="1"/>
  <c r="J253" i="8" a="1"/>
  <c r="J253" i="8" s="1"/>
  <c r="J251" i="8" a="1"/>
  <c r="J251" i="8" s="1"/>
  <c r="J263" i="8" a="1"/>
  <c r="J263" i="8" s="1"/>
  <c r="J272" i="8" a="1"/>
  <c r="J272" i="8" s="1"/>
  <c r="J258" i="8" a="1"/>
  <c r="J258" i="8" s="1"/>
  <c r="J276" i="8" a="1"/>
  <c r="J276" i="8" s="1"/>
  <c r="J259" i="8" a="1"/>
  <c r="J259" i="8" s="1"/>
  <c r="J262" i="8" a="1"/>
  <c r="J262" i="8" s="1"/>
  <c r="J275" i="8" a="1"/>
  <c r="J275" i="8" s="1"/>
  <c r="J268" i="8" a="1"/>
  <c r="J268" i="8" s="1"/>
  <c r="J270" i="8" a="1"/>
  <c r="J270" i="8" s="1"/>
  <c r="J269" i="8" a="1"/>
  <c r="J269" i="8" s="1"/>
  <c r="J274" i="8" a="1"/>
  <c r="J274" i="8" s="1"/>
  <c r="J265" i="8" a="1"/>
  <c r="J265" i="8" s="1"/>
  <c r="J271" i="8" a="1"/>
  <c r="J271" i="8" s="1"/>
  <c r="J283" i="8" a="1"/>
  <c r="J283" i="8" s="1"/>
  <c r="J266" i="8" a="1"/>
  <c r="J266" i="8" s="1"/>
  <c r="J264" i="8" a="1"/>
  <c r="J264" i="8" s="1"/>
  <c r="J279" i="8" a="1"/>
  <c r="J279" i="8" s="1"/>
  <c r="J287" i="8" a="1"/>
  <c r="J287" i="8" s="1"/>
  <c r="J284" i="8" a="1"/>
  <c r="J284" i="8" s="1"/>
  <c r="J281" i="8" a="1"/>
  <c r="J281" i="8" s="1"/>
  <c r="J278" i="8" a="1"/>
  <c r="J278" i="8" s="1"/>
  <c r="J277" i="8" a="1"/>
  <c r="J277" i="8" s="1"/>
  <c r="J296" i="8" a="1"/>
  <c r="J296" i="8" s="1"/>
  <c r="J273" i="8" a="1"/>
  <c r="J273" i="8" s="1"/>
  <c r="J282" i="8" a="1"/>
  <c r="J282" i="8" s="1"/>
  <c r="J280" i="8" a="1"/>
  <c r="J280" i="8" s="1"/>
  <c r="J290" i="8" a="1"/>
  <c r="J290" i="8" s="1"/>
  <c r="J293" i="8" a="1"/>
  <c r="J293" i="8" s="1"/>
  <c r="J291" i="8" a="1"/>
  <c r="J291" i="8" s="1"/>
  <c r="J303" i="8" a="1"/>
  <c r="J303" i="8" s="1"/>
  <c r="J286" i="8" a="1"/>
  <c r="J286" i="8" s="1"/>
  <c r="J289" i="8" a="1"/>
  <c r="J289" i="8" s="1"/>
  <c r="J288" i="8" a="1"/>
  <c r="J288" i="8" s="1"/>
  <c r="J294" i="8" a="1"/>
  <c r="J294" i="8" s="1"/>
  <c r="J297" i="8" a="1"/>
  <c r="J297" i="8" s="1"/>
  <c r="J298" i="8" a="1"/>
  <c r="J298" i="8" s="1"/>
  <c r="J302" i="8" a="1"/>
  <c r="J302" i="8" s="1"/>
  <c r="J292" i="8" a="1"/>
  <c r="J292" i="8" s="1"/>
  <c r="J312" i="8" a="1"/>
  <c r="J312" i="8" s="1"/>
  <c r="J295" i="8" a="1"/>
  <c r="J295" i="8" s="1"/>
  <c r="J285" i="8" a="1"/>
  <c r="J285" i="8" s="1"/>
  <c r="J306" i="8" a="1"/>
  <c r="J306" i="8" s="1"/>
  <c r="J304" i="8" a="1"/>
  <c r="J304" i="8" s="1"/>
  <c r="J299" i="8" a="1"/>
  <c r="J299" i="8" s="1"/>
  <c r="J307" i="8" a="1"/>
  <c r="J307" i="8" s="1"/>
  <c r="J326" i="8" a="1"/>
  <c r="J326" i="8" s="1"/>
  <c r="J311" i="8" a="1"/>
  <c r="J311" i="8" s="1"/>
  <c r="J305" i="8" a="1"/>
  <c r="J305" i="8" s="1"/>
  <c r="J313" i="8" a="1"/>
  <c r="J313" i="8" s="1"/>
  <c r="J308" i="8" a="1"/>
  <c r="J308" i="8" s="1"/>
  <c r="J300" i="8" a="1"/>
  <c r="J300" i="8" s="1"/>
  <c r="J309" i="8" a="1"/>
  <c r="J309" i="8" s="1"/>
  <c r="J321" i="8" a="1"/>
  <c r="J321" i="8" s="1"/>
  <c r="J344" i="8" a="1"/>
  <c r="J344" i="8" s="1"/>
  <c r="J310" i="8" a="1"/>
  <c r="J310" i="8" s="1"/>
  <c r="J317" i="8" a="1"/>
  <c r="J317" i="8" s="1"/>
  <c r="J301" i="8" a="1"/>
  <c r="J301" i="8" s="1"/>
  <c r="J328" i="8" a="1"/>
  <c r="J328" i="8" s="1"/>
  <c r="J340" i="8" a="1"/>
  <c r="J340" i="8" s="1"/>
  <c r="J314" i="8" a="1"/>
  <c r="J314" i="8" s="1"/>
  <c r="J315" i="8" a="1"/>
  <c r="J315" i="8" s="1"/>
  <c r="J324" i="8" a="1"/>
  <c r="J324" i="8" s="1"/>
  <c r="J319" i="8" a="1"/>
  <c r="J319" i="8" s="1"/>
  <c r="J318" i="8" a="1"/>
  <c r="J318" i="8" s="1"/>
  <c r="J320" i="8" a="1"/>
  <c r="J320" i="8" s="1"/>
  <c r="J346" i="8" a="1"/>
  <c r="J346" i="8" s="1"/>
  <c r="J333" i="8" a="1"/>
  <c r="J333" i="8" s="1"/>
  <c r="J331" i="8" a="1"/>
  <c r="J331" i="8" s="1"/>
  <c r="J322" i="8" a="1"/>
  <c r="J322" i="8" s="1"/>
  <c r="J329" i="8" a="1"/>
  <c r="J329" i="8" s="1"/>
  <c r="J330" i="8" a="1"/>
  <c r="J330" i="8" s="1"/>
  <c r="J337" i="8" a="1"/>
  <c r="J337" i="8" s="1"/>
  <c r="J335" i="8" a="1"/>
  <c r="J335" i="8" s="1"/>
  <c r="J327" i="8" a="1"/>
  <c r="J327" i="8" s="1"/>
  <c r="J345" i="8" a="1"/>
  <c r="J345" i="8" s="1"/>
  <c r="J323" i="8" a="1"/>
  <c r="J323" i="8" s="1"/>
  <c r="J339" i="8" a="1"/>
  <c r="J339" i="8" s="1"/>
  <c r="J316" i="8" a="1"/>
  <c r="J316" i="8" s="1"/>
  <c r="J334" i="8" a="1"/>
  <c r="J334" i="8" s="1"/>
  <c r="J338" i="8" a="1"/>
  <c r="J338" i="8" s="1"/>
  <c r="J332" i="8" a="1"/>
  <c r="J332" i="8" s="1"/>
  <c r="J349" i="8" a="1"/>
  <c r="J349" i="8" s="1"/>
  <c r="J341" i="8" a="1"/>
  <c r="J341" i="8" s="1"/>
  <c r="J362" i="8" a="1"/>
  <c r="J362" i="8" s="1"/>
  <c r="J336" i="8" a="1"/>
  <c r="J336" i="8" s="1"/>
  <c r="J325" i="8" a="1"/>
  <c r="J325" i="8" s="1"/>
  <c r="J343" i="8" a="1"/>
  <c r="J343" i="8" s="1"/>
  <c r="J364" i="8" a="1"/>
  <c r="J364" i="8" s="1"/>
  <c r="J354" i="8" a="1"/>
  <c r="J354" i="8" s="1"/>
  <c r="J342" i="8" a="1"/>
  <c r="J342" i="8" s="1"/>
  <c r="J357" i="8" a="1"/>
  <c r="J357" i="8" s="1"/>
  <c r="J361" i="8" a="1"/>
  <c r="J361" i="8" s="1"/>
  <c r="J363" i="8" a="1"/>
  <c r="J363" i="8" s="1"/>
  <c r="J347" i="8" a="1"/>
  <c r="J347" i="8" s="1"/>
  <c r="J356" i="8" a="1"/>
  <c r="J356" i="8" s="1"/>
  <c r="J353" i="8" a="1"/>
  <c r="J353" i="8" s="1"/>
  <c r="J355" i="8" a="1"/>
  <c r="J355" i="8" s="1"/>
  <c r="J358" i="8" a="1"/>
  <c r="J358" i="8" s="1"/>
  <c r="J360" i="8" a="1"/>
  <c r="J360" i="8" s="1"/>
  <c r="J409" i="8" a="1"/>
  <c r="J409" i="8" s="1"/>
  <c r="J359" i="8" a="1"/>
  <c r="J359" i="8" s="1"/>
  <c r="J351" i="8" a="1"/>
  <c r="J351" i="8" s="1"/>
  <c r="J348" i="8" a="1"/>
  <c r="J348" i="8" s="1"/>
  <c r="J350" i="8" a="1"/>
  <c r="J350" i="8" s="1"/>
  <c r="J370" i="8" a="1"/>
  <c r="J370" i="8" s="1"/>
  <c r="J371" i="8" a="1"/>
  <c r="J371" i="8" s="1"/>
  <c r="J389" i="8" a="1"/>
  <c r="J389" i="8" s="1"/>
  <c r="J368" i="8" a="1"/>
  <c r="J368" i="8" s="1"/>
  <c r="J381" i="8" a="1"/>
  <c r="J381" i="8" s="1"/>
  <c r="J352" i="8" a="1"/>
  <c r="J352" i="8" s="1"/>
  <c r="J376" i="8" a="1"/>
  <c r="J376" i="8" s="1"/>
  <c r="J388" i="8" a="1"/>
  <c r="J388" i="8" s="1"/>
  <c r="J366" i="8" a="1"/>
  <c r="J366" i="8" s="1"/>
  <c r="J365" i="8" a="1"/>
  <c r="J365" i="8" s="1"/>
  <c r="J369" i="8" a="1"/>
  <c r="J369" i="8" s="1"/>
  <c r="J372" i="8" a="1"/>
  <c r="J372" i="8" s="1"/>
  <c r="J373" i="8" a="1"/>
  <c r="J373" i="8" s="1"/>
  <c r="J412" i="8" a="1"/>
  <c r="J412" i="8" s="1"/>
  <c r="J367" i="8" a="1"/>
  <c r="J367" i="8" s="1"/>
  <c r="J374" i="8" a="1"/>
  <c r="J374" i="8" s="1"/>
  <c r="J383" i="8" a="1"/>
  <c r="J383" i="8" s="1"/>
  <c r="J380" i="8" a="1"/>
  <c r="J380" i="8" s="1"/>
  <c r="J382" i="8" a="1"/>
  <c r="J382" i="8" s="1"/>
  <c r="J379" i="8" a="1"/>
  <c r="J379" i="8" s="1"/>
  <c r="J378" i="8" a="1"/>
  <c r="J378" i="8" s="1"/>
  <c r="J397" i="8" a="1"/>
  <c r="J397" i="8" s="1"/>
  <c r="J375" i="8" a="1"/>
  <c r="J375" i="8" s="1"/>
  <c r="J377" i="8" a="1"/>
  <c r="J377" i="8" s="1"/>
  <c r="J385" i="8" a="1"/>
  <c r="J385" i="8" s="1"/>
  <c r="J384" i="8" a="1"/>
  <c r="J384" i="8" s="1"/>
  <c r="J393" i="8" a="1"/>
  <c r="J393" i="8" s="1"/>
  <c r="J401" i="8" a="1"/>
  <c r="J401" i="8" s="1"/>
  <c r="J391" i="8" a="1"/>
  <c r="J391" i="8" s="1"/>
  <c r="J399" i="8" a="1"/>
  <c r="J399" i="8" s="1"/>
  <c r="J396" i="8" a="1"/>
  <c r="J396" i="8" s="1"/>
  <c r="J386" i="8" a="1"/>
  <c r="J386" i="8" s="1"/>
  <c r="J407" i="8" a="1"/>
  <c r="J407" i="8" s="1"/>
  <c r="J387" i="8" a="1"/>
  <c r="J387" i="8" s="1"/>
  <c r="J400" i="8" a="1"/>
  <c r="J400" i="8" s="1"/>
  <c r="J403" i="8" a="1"/>
  <c r="J403" i="8" s="1"/>
  <c r="J392" i="8" a="1"/>
  <c r="J392" i="8" s="1"/>
  <c r="J395" i="8" a="1"/>
  <c r="J395" i="8" s="1"/>
  <c r="J415" i="8" a="1"/>
  <c r="J415" i="8" s="1"/>
  <c r="J414" i="8" a="1"/>
  <c r="J414" i="8" s="1"/>
  <c r="J413" i="8" a="1"/>
  <c r="J413" i="8" s="1"/>
  <c r="J402" i="8" a="1"/>
  <c r="J402" i="8" s="1"/>
  <c r="J394" i="8" a="1"/>
  <c r="J394" i="8" s="1"/>
  <c r="J427" i="8" a="1"/>
  <c r="J427" i="8" s="1"/>
  <c r="J398" i="8" a="1"/>
  <c r="J398" i="8" s="1"/>
  <c r="J390" i="8" a="1"/>
  <c r="J390" i="8" s="1"/>
  <c r="J405" i="8" a="1"/>
  <c r="J405" i="8" s="1"/>
  <c r="J419" i="8" a="1"/>
  <c r="J419" i="8" s="1"/>
  <c r="J418" i="8" a="1"/>
  <c r="J418" i="8" s="1"/>
  <c r="J404" i="8" a="1"/>
  <c r="J404" i="8" s="1"/>
  <c r="J420" i="8" a="1"/>
  <c r="J420" i="8" s="1"/>
  <c r="J410" i="8" a="1"/>
  <c r="J410" i="8" s="1"/>
  <c r="J430" i="8" a="1"/>
  <c r="J430" i="8" s="1"/>
  <c r="J406" i="8" a="1"/>
  <c r="J406" i="8" s="1"/>
  <c r="J425" i="8" a="1"/>
  <c r="J425" i="8" s="1"/>
  <c r="J411" i="8" a="1"/>
  <c r="J411" i="8" s="1"/>
  <c r="J434" i="8" a="1"/>
  <c r="J434" i="8" s="1"/>
  <c r="J408" i="8" a="1"/>
  <c r="J408" i="8" s="1"/>
  <c r="J431" i="8" a="1"/>
  <c r="J431" i="8" s="1"/>
  <c r="J426" i="8" a="1"/>
  <c r="J426" i="8" s="1"/>
  <c r="J444" i="8" a="1"/>
  <c r="J444" i="8" s="1"/>
  <c r="J422" i="8" a="1"/>
  <c r="J422" i="8" s="1"/>
  <c r="J416" i="8" a="1"/>
  <c r="J416" i="8" s="1"/>
  <c r="J417" i="8" a="1"/>
  <c r="J417" i="8" s="1"/>
  <c r="J423" i="8" a="1"/>
  <c r="J423" i="8" s="1"/>
  <c r="J424" i="8" a="1"/>
  <c r="J424" i="8" s="1"/>
  <c r="J440" i="8" a="1"/>
  <c r="J440" i="8" s="1"/>
  <c r="J429" i="8" a="1"/>
  <c r="J429" i="8" s="1"/>
  <c r="J428" i="8" a="1"/>
  <c r="J428" i="8" s="1"/>
  <c r="J433" i="8" a="1"/>
  <c r="J433" i="8" s="1"/>
  <c r="J435" i="8" a="1"/>
  <c r="J435" i="8" s="1"/>
  <c r="J432" i="8" a="1"/>
  <c r="J432" i="8" s="1"/>
  <c r="J443" i="8" a="1"/>
  <c r="J443" i="8" s="1"/>
  <c r="J439" i="8" a="1"/>
  <c r="J439" i="8" s="1"/>
  <c r="J449" i="8" a="1"/>
  <c r="J449" i="8" s="1"/>
  <c r="J442" i="8" a="1"/>
  <c r="J442" i="8" s="1"/>
  <c r="J421" i="8" a="1"/>
  <c r="J421" i="8" s="1"/>
  <c r="J436" i="8" a="1"/>
  <c r="J436" i="8" s="1"/>
  <c r="J437" i="8" a="1"/>
  <c r="J437" i="8" s="1"/>
  <c r="J446" i="8" a="1"/>
  <c r="J446" i="8" s="1"/>
  <c r="J438" i="8" a="1"/>
  <c r="J438" i="8" s="1"/>
  <c r="J441" i="8" a="1"/>
  <c r="J441" i="8" s="1"/>
  <c r="J452" i="8" a="1"/>
  <c r="J452" i="8" s="1"/>
  <c r="J451" i="8" a="1"/>
  <c r="J451" i="8" s="1"/>
  <c r="J456" i="8" a="1"/>
  <c r="J456" i="8" s="1"/>
  <c r="J467" i="8" a="1"/>
  <c r="J467" i="8" s="1"/>
  <c r="J447" i="8" a="1"/>
  <c r="J447" i="8" s="1"/>
  <c r="J448" i="8" a="1"/>
  <c r="J448" i="8" s="1"/>
  <c r="J459" i="8" a="1"/>
  <c r="J459" i="8" s="1"/>
  <c r="J453" i="8" a="1"/>
  <c r="J453" i="8" s="1"/>
  <c r="J463" i="8" a="1"/>
  <c r="J463" i="8" s="1"/>
  <c r="J454" i="8" a="1"/>
  <c r="J454" i="8" s="1"/>
  <c r="J445" i="8" a="1"/>
  <c r="J445" i="8" s="1"/>
  <c r="J458" i="8" a="1"/>
  <c r="J458" i="8" s="1"/>
  <c r="J455" i="8" a="1"/>
  <c r="J455" i="8" s="1"/>
  <c r="J481" i="8" a="1"/>
  <c r="J481" i="8" s="1"/>
  <c r="J460" i="8" a="1"/>
  <c r="J460" i="8" s="1"/>
  <c r="J469" i="8" a="1"/>
  <c r="J469" i="8" s="1"/>
  <c r="J476" i="8" a="1"/>
  <c r="J476" i="8" s="1"/>
  <c r="J472" i="8" a="1"/>
  <c r="J472" i="8" s="1"/>
  <c r="J461" i="8" a="1"/>
  <c r="J461" i="8" s="1"/>
  <c r="J457" i="8" a="1"/>
  <c r="J457" i="8" s="1"/>
  <c r="J464" i="8" a="1"/>
  <c r="J464" i="8" s="1"/>
  <c r="J468" i="8" a="1"/>
  <c r="J468" i="8" s="1"/>
  <c r="J470" i="8" a="1"/>
  <c r="J470" i="8" s="1"/>
  <c r="J462" i="8" a="1"/>
  <c r="J462" i="8" s="1"/>
  <c r="J471" i="8" a="1"/>
  <c r="J471" i="8" s="1"/>
  <c r="J466" i="8" a="1"/>
  <c r="J466" i="8" s="1"/>
  <c r="J465" i="8" a="1"/>
  <c r="J465" i="8" s="1"/>
  <c r="J473" i="8" a="1"/>
  <c r="J473" i="8" s="1"/>
  <c r="J474" i="8" a="1"/>
  <c r="J474" i="8" s="1"/>
  <c r="J478" i="8" a="1"/>
  <c r="J478" i="8" s="1"/>
  <c r="J485" i="8" a="1"/>
  <c r="J485" i="8" s="1"/>
  <c r="J489" i="8" a="1"/>
  <c r="J489" i="8" s="1"/>
  <c r="J480" i="8" a="1"/>
  <c r="J480" i="8" s="1"/>
  <c r="J477" i="8" a="1"/>
  <c r="J477" i="8" s="1"/>
  <c r="J475" i="8" a="1"/>
  <c r="J475" i="8" s="1"/>
  <c r="J479" i="8" a="1"/>
  <c r="J479" i="8" s="1"/>
  <c r="J484" i="8" a="1"/>
  <c r="J484" i="8" s="1"/>
  <c r="J450" i="8" a="1"/>
  <c r="J450" i="8" s="1"/>
  <c r="J482" i="8" a="1"/>
  <c r="J482" i="8" s="1"/>
  <c r="J488" i="8" a="1"/>
  <c r="J488" i="8" s="1"/>
  <c r="J487" i="8" a="1"/>
  <c r="J487" i="8" s="1"/>
  <c r="J486" i="8" a="1"/>
  <c r="J486" i="8" s="1"/>
  <c r="J496" i="8" a="1"/>
  <c r="J496" i="8" s="1"/>
  <c r="J490" i="8" a="1"/>
  <c r="J490" i="8" s="1"/>
  <c r="J491" i="8" a="1"/>
  <c r="J491" i="8" s="1"/>
  <c r="J493" i="8" a="1"/>
  <c r="J493" i="8" s="1"/>
  <c r="J492" i="8" a="1"/>
  <c r="J492" i="8" s="1"/>
  <c r="J483" i="8" a="1"/>
  <c r="J483" i="8" s="1"/>
  <c r="J495" i="8" a="1"/>
  <c r="J495" i="8" s="1"/>
  <c r="J497" i="8" a="1"/>
  <c r="J497" i="8" s="1"/>
  <c r="J498" i="8" a="1"/>
  <c r="J498" i="8" s="1"/>
  <c r="J494" i="8" a="1"/>
  <c r="J494" i="8" s="1"/>
  <c r="J499" i="8" a="1"/>
  <c r="J499" i="8" s="1"/>
  <c r="J504" i="8" a="1"/>
  <c r="J504" i="8" s="1"/>
  <c r="J500" i="8" a="1"/>
  <c r="J500" i="8" s="1"/>
  <c r="J502" i="8" a="1"/>
  <c r="J502" i="8" s="1"/>
  <c r="J503" i="8" a="1"/>
  <c r="J503" i="8" s="1"/>
  <c r="J501" i="8" a="1"/>
  <c r="J501" i="8" s="1"/>
  <c r="J3" i="8" a="1"/>
  <c r="J3" i="8" s="1"/>
  <c r="I2" i="8" a="1"/>
  <c r="I2" i="8" s="1"/>
  <c r="I4" i="8" a="1"/>
  <c r="I4" i="8" s="1"/>
  <c r="I5" i="8" a="1"/>
  <c r="I5" i="8" s="1"/>
  <c r="I6" i="8" a="1"/>
  <c r="I6" i="8" s="1"/>
  <c r="I7" i="8" a="1"/>
  <c r="I7" i="8" s="1"/>
  <c r="I8" i="8" a="1"/>
  <c r="I8" i="8" s="1"/>
  <c r="I10" i="8" a="1"/>
  <c r="I10" i="8" s="1"/>
  <c r="I9" i="8" a="1"/>
  <c r="I9" i="8" s="1"/>
  <c r="I11" i="8" a="1"/>
  <c r="I11" i="8" s="1"/>
  <c r="I13" i="8" a="1"/>
  <c r="I13" i="8" s="1"/>
  <c r="I12" i="8" a="1"/>
  <c r="I12" i="8" s="1"/>
  <c r="I14" i="8" a="1"/>
  <c r="I14" i="8" s="1"/>
  <c r="I15" i="8" a="1"/>
  <c r="I15" i="8" s="1"/>
  <c r="I16" i="8" a="1"/>
  <c r="I16" i="8" s="1"/>
  <c r="I18" i="8" a="1"/>
  <c r="I18" i="8" s="1"/>
  <c r="I17" i="8" a="1"/>
  <c r="I17" i="8" s="1"/>
  <c r="I19" i="8" a="1"/>
  <c r="I19" i="8" s="1"/>
  <c r="I20" i="8" a="1"/>
  <c r="I20" i="8" s="1"/>
  <c r="I21" i="8" a="1"/>
  <c r="I21" i="8" s="1"/>
  <c r="I22" i="8" a="1"/>
  <c r="I22" i="8" s="1"/>
  <c r="I24" i="8" a="1"/>
  <c r="I24" i="8" s="1"/>
  <c r="I27" i="8" a="1"/>
  <c r="I27" i="8" s="1"/>
  <c r="I25" i="8" a="1"/>
  <c r="I25" i="8" s="1"/>
  <c r="I23" i="8" a="1"/>
  <c r="I23" i="8" s="1"/>
  <c r="I26" i="8" a="1"/>
  <c r="I26" i="8" s="1"/>
  <c r="I31" i="8" a="1"/>
  <c r="I31" i="8" s="1"/>
  <c r="I28" i="8" a="1"/>
  <c r="I28" i="8" s="1"/>
  <c r="I29" i="8" a="1"/>
  <c r="I29" i="8" s="1"/>
  <c r="I32" i="8" a="1"/>
  <c r="I32" i="8" s="1"/>
  <c r="I33" i="8" a="1"/>
  <c r="I33" i="8" s="1"/>
  <c r="I30" i="8" a="1"/>
  <c r="I30" i="8" s="1"/>
  <c r="I35" i="8" a="1"/>
  <c r="I35" i="8" s="1"/>
  <c r="I34" i="8" a="1"/>
  <c r="I34" i="8" s="1"/>
  <c r="I38" i="8" a="1"/>
  <c r="I38" i="8" s="1"/>
  <c r="I37" i="8" a="1"/>
  <c r="I37" i="8" s="1"/>
  <c r="I36" i="8" a="1"/>
  <c r="I36" i="8" s="1"/>
  <c r="I40" i="8" a="1"/>
  <c r="I40" i="8" s="1"/>
  <c r="I39" i="8" a="1"/>
  <c r="I39" i="8" s="1"/>
  <c r="I41" i="8" a="1"/>
  <c r="I41" i="8" s="1"/>
  <c r="I44" i="8" a="1"/>
  <c r="I44" i="8" s="1"/>
  <c r="I42" i="8" a="1"/>
  <c r="I42" i="8" s="1"/>
  <c r="I45" i="8" a="1"/>
  <c r="I45" i="8" s="1"/>
  <c r="I46" i="8" a="1"/>
  <c r="I46" i="8" s="1"/>
  <c r="I43" i="8" a="1"/>
  <c r="I43" i="8" s="1"/>
  <c r="I51" i="8" a="1"/>
  <c r="I51" i="8" s="1"/>
  <c r="I50" i="8" a="1"/>
  <c r="I50" i="8" s="1"/>
  <c r="I49" i="8" a="1"/>
  <c r="I49" i="8" s="1"/>
  <c r="I57" i="8" a="1"/>
  <c r="I57" i="8" s="1"/>
  <c r="I64" i="8" a="1"/>
  <c r="I64" i="8" s="1"/>
  <c r="I47" i="8" a="1"/>
  <c r="I47" i="8" s="1"/>
  <c r="I54" i="8" a="1"/>
  <c r="I54" i="8" s="1"/>
  <c r="I59" i="8" a="1"/>
  <c r="I59" i="8" s="1"/>
  <c r="I48" i="8" a="1"/>
  <c r="I48" i="8" s="1"/>
  <c r="I56" i="8" a="1"/>
  <c r="I56" i="8" s="1"/>
  <c r="I58" i="8" a="1"/>
  <c r="I58" i="8" s="1"/>
  <c r="I52" i="8" a="1"/>
  <c r="I52" i="8" s="1"/>
  <c r="I55" i="8" a="1"/>
  <c r="I55" i="8" s="1"/>
  <c r="I53" i="8" a="1"/>
  <c r="I53" i="8" s="1"/>
  <c r="I67" i="8" a="1"/>
  <c r="I67" i="8" s="1"/>
  <c r="I60" i="8" a="1"/>
  <c r="I60" i="8" s="1"/>
  <c r="I61" i="8" a="1"/>
  <c r="I61" i="8" s="1"/>
  <c r="I66" i="8" a="1"/>
  <c r="I66" i="8" s="1"/>
  <c r="I68" i="8" a="1"/>
  <c r="I68" i="8" s="1"/>
  <c r="I62" i="8" a="1"/>
  <c r="I62" i="8" s="1"/>
  <c r="I63" i="8" a="1"/>
  <c r="I63" i="8" s="1"/>
  <c r="I70" i="8" a="1"/>
  <c r="I70" i="8" s="1"/>
  <c r="I65" i="8" a="1"/>
  <c r="I65" i="8" s="1"/>
  <c r="I79" i="8" a="1"/>
  <c r="I79" i="8" s="1"/>
  <c r="I72" i="8" a="1"/>
  <c r="I72" i="8" s="1"/>
  <c r="I74" i="8" a="1"/>
  <c r="I74" i="8" s="1"/>
  <c r="I75" i="8" a="1"/>
  <c r="I75" i="8" s="1"/>
  <c r="I71" i="8" a="1"/>
  <c r="I71" i="8" s="1"/>
  <c r="I73" i="8" a="1"/>
  <c r="I73" i="8" s="1"/>
  <c r="I77" i="8" a="1"/>
  <c r="I77" i="8" s="1"/>
  <c r="I69" i="8" a="1"/>
  <c r="I69" i="8" s="1"/>
  <c r="I78" i="8" a="1"/>
  <c r="I78" i="8" s="1"/>
  <c r="I76" i="8" a="1"/>
  <c r="I76" i="8" s="1"/>
  <c r="I81" i="8" a="1"/>
  <c r="I81" i="8" s="1"/>
  <c r="I85" i="8" a="1"/>
  <c r="I85" i="8" s="1"/>
  <c r="I83" i="8" a="1"/>
  <c r="I83" i="8" s="1"/>
  <c r="I80" i="8" a="1"/>
  <c r="I80" i="8" s="1"/>
  <c r="I87" i="8" a="1"/>
  <c r="I87" i="8" s="1"/>
  <c r="I84" i="8" a="1"/>
  <c r="I84" i="8" s="1"/>
  <c r="I82" i="8" a="1"/>
  <c r="I82" i="8" s="1"/>
  <c r="I89" i="8" a="1"/>
  <c r="I89" i="8" s="1"/>
  <c r="I91" i="8" a="1"/>
  <c r="I91" i="8" s="1"/>
  <c r="I92" i="8" a="1"/>
  <c r="I92" i="8" s="1"/>
  <c r="I96" i="8" a="1"/>
  <c r="I96" i="8" s="1"/>
  <c r="I86" i="8" a="1"/>
  <c r="I86" i="8" s="1"/>
  <c r="I101" i="8" a="1"/>
  <c r="I101" i="8" s="1"/>
  <c r="I94" i="8" a="1"/>
  <c r="I94" i="8" s="1"/>
  <c r="I93" i="8" a="1"/>
  <c r="I93" i="8" s="1"/>
  <c r="I100" i="8" a="1"/>
  <c r="I100" i="8" s="1"/>
  <c r="I98" i="8" a="1"/>
  <c r="I98" i="8" s="1"/>
  <c r="I97" i="8" a="1"/>
  <c r="I97" i="8" s="1"/>
  <c r="I88" i="8" a="1"/>
  <c r="I88" i="8" s="1"/>
  <c r="I90" i="8" a="1"/>
  <c r="I90" i="8" s="1"/>
  <c r="I95" i="8" a="1"/>
  <c r="I95" i="8" s="1"/>
  <c r="I99" i="8" a="1"/>
  <c r="I99" i="8" s="1"/>
  <c r="I102" i="8" a="1"/>
  <c r="I102" i="8" s="1"/>
  <c r="I104" i="8" a="1"/>
  <c r="I104" i="8" s="1"/>
  <c r="I106" i="8" a="1"/>
  <c r="I106" i="8" s="1"/>
  <c r="I103" i="8" a="1"/>
  <c r="I103" i="8" s="1"/>
  <c r="I105" i="8" a="1"/>
  <c r="I105" i="8" s="1"/>
  <c r="I109" i="8" a="1"/>
  <c r="I109" i="8" s="1"/>
  <c r="I110" i="8" a="1"/>
  <c r="I110" i="8" s="1"/>
  <c r="I112" i="8" a="1"/>
  <c r="I112" i="8" s="1"/>
  <c r="I107" i="8" a="1"/>
  <c r="I107" i="8" s="1"/>
  <c r="I114" i="8" a="1"/>
  <c r="I114" i="8" s="1"/>
  <c r="I124" i="8" a="1"/>
  <c r="I124" i="8" s="1"/>
  <c r="I122" i="8" a="1"/>
  <c r="I122" i="8" s="1"/>
  <c r="I113" i="8" a="1"/>
  <c r="I113" i="8" s="1"/>
  <c r="I111" i="8" a="1"/>
  <c r="I111" i="8" s="1"/>
  <c r="I116" i="8" a="1"/>
  <c r="I116" i="8" s="1"/>
  <c r="I115" i="8" a="1"/>
  <c r="I115" i="8" s="1"/>
  <c r="I108" i="8" a="1"/>
  <c r="I108" i="8" s="1"/>
  <c r="I117" i="8" a="1"/>
  <c r="I117" i="8" s="1"/>
  <c r="I120" i="8" a="1"/>
  <c r="I120" i="8" s="1"/>
  <c r="I128" i="8" a="1"/>
  <c r="I128" i="8" s="1"/>
  <c r="I118" i="8" a="1"/>
  <c r="I118" i="8" s="1"/>
  <c r="I119" i="8" a="1"/>
  <c r="I119" i="8" s="1"/>
  <c r="I123" i="8" a="1"/>
  <c r="I123" i="8" s="1"/>
  <c r="I127" i="8" a="1"/>
  <c r="I127" i="8" s="1"/>
  <c r="I121" i="8" a="1"/>
  <c r="I121" i="8" s="1"/>
  <c r="I126" i="8" a="1"/>
  <c r="I126" i="8" s="1"/>
  <c r="I125" i="8" a="1"/>
  <c r="I125" i="8" s="1"/>
  <c r="I133" i="8" a="1"/>
  <c r="I133" i="8" s="1"/>
  <c r="I134" i="8" a="1"/>
  <c r="I134" i="8" s="1"/>
  <c r="I129" i="8" a="1"/>
  <c r="I129" i="8" s="1"/>
  <c r="I130" i="8" a="1"/>
  <c r="I130" i="8" s="1"/>
  <c r="I131" i="8" a="1"/>
  <c r="I131" i="8" s="1"/>
  <c r="I135" i="8" a="1"/>
  <c r="I135" i="8" s="1"/>
  <c r="I136" i="8" a="1"/>
  <c r="I136" i="8" s="1"/>
  <c r="I148" i="8" a="1"/>
  <c r="I148" i="8" s="1"/>
  <c r="I153" i="8" a="1"/>
  <c r="I153" i="8" s="1"/>
  <c r="I139" i="8" a="1"/>
  <c r="I139" i="8" s="1"/>
  <c r="I145" i="8" a="1"/>
  <c r="I145" i="8" s="1"/>
  <c r="I141" i="8" a="1"/>
  <c r="I141" i="8" s="1"/>
  <c r="I132" i="8" a="1"/>
  <c r="I132" i="8" s="1"/>
  <c r="I156" i="8" a="1"/>
  <c r="I156" i="8" s="1"/>
  <c r="I149" i="8" a="1"/>
  <c r="I149" i="8" s="1"/>
  <c r="I146" i="8" a="1"/>
  <c r="I146" i="8" s="1"/>
  <c r="I140" i="8" a="1"/>
  <c r="I140" i="8" s="1"/>
  <c r="I142" i="8" a="1"/>
  <c r="I142" i="8" s="1"/>
  <c r="I137" i="8" a="1"/>
  <c r="I137" i="8" s="1"/>
  <c r="I147" i="8" a="1"/>
  <c r="I147" i="8" s="1"/>
  <c r="I138" i="8" a="1"/>
  <c r="I138" i="8" s="1"/>
  <c r="I144" i="8" a="1"/>
  <c r="I144" i="8" s="1"/>
  <c r="I154" i="8" a="1"/>
  <c r="I154" i="8" s="1"/>
  <c r="I151" i="8" a="1"/>
  <c r="I151" i="8" s="1"/>
  <c r="I143" i="8" a="1"/>
  <c r="I143" i="8" s="1"/>
  <c r="I150" i="8" a="1"/>
  <c r="I150" i="8" s="1"/>
  <c r="I155" i="8" a="1"/>
  <c r="I155" i="8" s="1"/>
  <c r="I157" i="8" a="1"/>
  <c r="I157" i="8" s="1"/>
  <c r="I152" i="8" a="1"/>
  <c r="I152" i="8" s="1"/>
  <c r="I169" i="8" a="1"/>
  <c r="I169" i="8" s="1"/>
  <c r="I163" i="8" a="1"/>
  <c r="I163" i="8" s="1"/>
  <c r="I161" i="8" a="1"/>
  <c r="I161" i="8" s="1"/>
  <c r="I160" i="8" a="1"/>
  <c r="I160" i="8" s="1"/>
  <c r="I162" i="8" a="1"/>
  <c r="I162" i="8" s="1"/>
  <c r="I184" i="8" a="1"/>
  <c r="I184" i="8" s="1"/>
  <c r="I158" i="8" a="1"/>
  <c r="I158" i="8" s="1"/>
  <c r="I159" i="8" a="1"/>
  <c r="I159" i="8" s="1"/>
  <c r="I170" i="8" a="1"/>
  <c r="I170" i="8" s="1"/>
  <c r="I164" i="8" a="1"/>
  <c r="I164" i="8" s="1"/>
  <c r="I176" i="8" a="1"/>
  <c r="I176" i="8" s="1"/>
  <c r="I165" i="8" a="1"/>
  <c r="I165" i="8" s="1"/>
  <c r="I190" i="8" a="1"/>
  <c r="I190" i="8" s="1"/>
  <c r="I172" i="8" a="1"/>
  <c r="I172" i="8" s="1"/>
  <c r="I171" i="8" a="1"/>
  <c r="I171" i="8" s="1"/>
  <c r="I188" i="8" a="1"/>
  <c r="I188" i="8" s="1"/>
  <c r="I173" i="8" a="1"/>
  <c r="I173" i="8" s="1"/>
  <c r="I166" i="8" a="1"/>
  <c r="I166" i="8" s="1"/>
  <c r="I210" i="8" a="1"/>
  <c r="I210" i="8" s="1"/>
  <c r="I168" i="8" a="1"/>
  <c r="I168" i="8" s="1"/>
  <c r="I167" i="8" a="1"/>
  <c r="I167" i="8" s="1"/>
  <c r="I174" i="8" a="1"/>
  <c r="I174" i="8" s="1"/>
  <c r="I175" i="8" a="1"/>
  <c r="I175" i="8" s="1"/>
  <c r="I180" i="8" a="1"/>
  <c r="I180" i="8" s="1"/>
  <c r="I181" i="8" a="1"/>
  <c r="I181" i="8" s="1"/>
  <c r="I232" i="8" a="1"/>
  <c r="I232" i="8" s="1"/>
  <c r="I189" i="8" a="1"/>
  <c r="I189" i="8" s="1"/>
  <c r="I179" i="8" a="1"/>
  <c r="I179" i="8" s="1"/>
  <c r="I177" i="8" a="1"/>
  <c r="I177" i="8" s="1"/>
  <c r="I182" i="8" a="1"/>
  <c r="I182" i="8" s="1"/>
  <c r="I192" i="8" a="1"/>
  <c r="I192" i="8" s="1"/>
  <c r="I186" i="8" a="1"/>
  <c r="I186" i="8" s="1"/>
  <c r="I193" i="8" a="1"/>
  <c r="I193" i="8" s="1"/>
  <c r="I196" i="8" a="1"/>
  <c r="I196" i="8" s="1"/>
  <c r="I200" i="8" a="1"/>
  <c r="I200" i="8" s="1"/>
  <c r="I178" i="8" a="1"/>
  <c r="I178" i="8" s="1"/>
  <c r="I194" i="8" a="1"/>
  <c r="I194" i="8" s="1"/>
  <c r="I202" i="8" a="1"/>
  <c r="I202" i="8" s="1"/>
  <c r="I185" i="8" a="1"/>
  <c r="I185" i="8" s="1"/>
  <c r="I187" i="8" a="1"/>
  <c r="I187" i="8" s="1"/>
  <c r="I198" i="8" a="1"/>
  <c r="I198" i="8" s="1"/>
  <c r="I212" i="8" a="1"/>
  <c r="I212" i="8" s="1"/>
  <c r="I206" i="8" a="1"/>
  <c r="I206" i="8" s="1"/>
  <c r="I183" i="8" a="1"/>
  <c r="I183" i="8" s="1"/>
  <c r="I197" i="8" a="1"/>
  <c r="I197" i="8" s="1"/>
  <c r="I201" i="8" a="1"/>
  <c r="I201" i="8" s="1"/>
  <c r="I191" i="8" a="1"/>
  <c r="I191" i="8" s="1"/>
  <c r="I199" i="8" a="1"/>
  <c r="I199" i="8" s="1"/>
  <c r="I220" i="8" a="1"/>
  <c r="I220" i="8" s="1"/>
  <c r="I203" i="8" a="1"/>
  <c r="I203" i="8" s="1"/>
  <c r="I213" i="8" a="1"/>
  <c r="I213" i="8" s="1"/>
  <c r="I208" i="8" a="1"/>
  <c r="I208" i="8" s="1"/>
  <c r="I207" i="8" a="1"/>
  <c r="I207" i="8" s="1"/>
  <c r="I221" i="8" a="1"/>
  <c r="I221" i="8" s="1"/>
  <c r="I195" i="8" a="1"/>
  <c r="I195" i="8" s="1"/>
  <c r="I211" i="8" a="1"/>
  <c r="I211" i="8" s="1"/>
  <c r="I209" i="8" a="1"/>
  <c r="I209" i="8" s="1"/>
  <c r="I204" i="8" a="1"/>
  <c r="I204" i="8" s="1"/>
  <c r="I215" i="8" a="1"/>
  <c r="I215" i="8" s="1"/>
  <c r="I216" i="8" a="1"/>
  <c r="I216" i="8" s="1"/>
  <c r="I218" i="8" a="1"/>
  <c r="I218" i="8" s="1"/>
  <c r="I223" i="8" a="1"/>
  <c r="I223" i="8" s="1"/>
  <c r="I205" i="8" a="1"/>
  <c r="I205" i="8" s="1"/>
  <c r="I239" i="8" a="1"/>
  <c r="I239" i="8" s="1"/>
  <c r="I227" i="8" a="1"/>
  <c r="I227" i="8" s="1"/>
  <c r="I231" i="8" a="1"/>
  <c r="I231" i="8" s="1"/>
  <c r="I224" i="8" a="1"/>
  <c r="I224" i="8" s="1"/>
  <c r="I226" i="8" a="1"/>
  <c r="I226" i="8" s="1"/>
  <c r="I222" i="8" a="1"/>
  <c r="I222" i="8" s="1"/>
  <c r="I238" i="8" a="1"/>
  <c r="I238" i="8" s="1"/>
  <c r="I233" i="8" a="1"/>
  <c r="I233" i="8" s="1"/>
  <c r="I228" i="8" a="1"/>
  <c r="I228" i="8" s="1"/>
  <c r="I236" i="8" a="1"/>
  <c r="I236" i="8" s="1"/>
  <c r="I217" i="8" a="1"/>
  <c r="I217" i="8" s="1"/>
  <c r="I229" i="8" a="1"/>
  <c r="I229" i="8" s="1"/>
  <c r="I230" i="8" a="1"/>
  <c r="I230" i="8" s="1"/>
  <c r="I225" i="8" a="1"/>
  <c r="I225" i="8" s="1"/>
  <c r="I219" i="8" a="1"/>
  <c r="I219" i="8" s="1"/>
  <c r="I241" i="8" a="1"/>
  <c r="I241" i="8" s="1"/>
  <c r="I237" i="8" a="1"/>
  <c r="I237" i="8" s="1"/>
  <c r="I234" i="8" a="1"/>
  <c r="I234" i="8" s="1"/>
  <c r="I255" i="8" a="1"/>
  <c r="I255" i="8" s="1"/>
  <c r="I214" i="8" a="1"/>
  <c r="I214" i="8" s="1"/>
  <c r="I250" i="8" a="1"/>
  <c r="I250" i="8" s="1"/>
  <c r="I235" i="8" a="1"/>
  <c r="I235" i="8" s="1"/>
  <c r="I245" i="8" a="1"/>
  <c r="I245" i="8" s="1"/>
  <c r="I244" i="8" a="1"/>
  <c r="I244" i="8" s="1"/>
  <c r="I240" i="8" a="1"/>
  <c r="I240" i="8" s="1"/>
  <c r="I246" i="8" a="1"/>
  <c r="I246" i="8" s="1"/>
  <c r="I261" i="8" a="1"/>
  <c r="I261" i="8" s="1"/>
  <c r="I242" i="8" a="1"/>
  <c r="I242" i="8" s="1"/>
  <c r="I248" i="8" a="1"/>
  <c r="I248" i="8" s="1"/>
  <c r="I243" i="8" a="1"/>
  <c r="I243" i="8" s="1"/>
  <c r="I247" i="8" a="1"/>
  <c r="I247" i="8" s="1"/>
  <c r="I254" i="8" a="1"/>
  <c r="I254" i="8" s="1"/>
  <c r="I256" i="8" a="1"/>
  <c r="I256" i="8" s="1"/>
  <c r="I267" i="8" a="1"/>
  <c r="I267" i="8" s="1"/>
  <c r="I252" i="8" a="1"/>
  <c r="I252" i="8" s="1"/>
  <c r="I249" i="8" a="1"/>
  <c r="I249" i="8" s="1"/>
  <c r="I260" i="8" a="1"/>
  <c r="I260" i="8" s="1"/>
  <c r="I257" i="8" a="1"/>
  <c r="I257" i="8" s="1"/>
  <c r="I253" i="8" a="1"/>
  <c r="I253" i="8" s="1"/>
  <c r="I251" i="8" a="1"/>
  <c r="I251" i="8" s="1"/>
  <c r="I263" i="8" a="1"/>
  <c r="I263" i="8" s="1"/>
  <c r="I272" i="8" a="1"/>
  <c r="I272" i="8" s="1"/>
  <c r="I258" i="8" a="1"/>
  <c r="I258" i="8" s="1"/>
  <c r="I276" i="8" a="1"/>
  <c r="I276" i="8" s="1"/>
  <c r="I259" i="8" a="1"/>
  <c r="I259" i="8" s="1"/>
  <c r="I262" i="8" a="1"/>
  <c r="I262" i="8" s="1"/>
  <c r="I275" i="8" a="1"/>
  <c r="I275" i="8" s="1"/>
  <c r="I268" i="8" a="1"/>
  <c r="I268" i="8" s="1"/>
  <c r="I270" i="8" a="1"/>
  <c r="I270" i="8" s="1"/>
  <c r="I269" i="8" a="1"/>
  <c r="I269" i="8" s="1"/>
  <c r="I274" i="8" a="1"/>
  <c r="I274" i="8" s="1"/>
  <c r="I265" i="8" a="1"/>
  <c r="I265" i="8" s="1"/>
  <c r="I271" i="8" a="1"/>
  <c r="I271" i="8" s="1"/>
  <c r="I283" i="8" a="1"/>
  <c r="I283" i="8" s="1"/>
  <c r="I266" i="8" a="1"/>
  <c r="I266" i="8" s="1"/>
  <c r="I264" i="8" a="1"/>
  <c r="I264" i="8" s="1"/>
  <c r="I279" i="8" a="1"/>
  <c r="I279" i="8" s="1"/>
  <c r="I287" i="8" a="1"/>
  <c r="I287" i="8" s="1"/>
  <c r="I284" i="8" a="1"/>
  <c r="I284" i="8" s="1"/>
  <c r="I281" i="8" a="1"/>
  <c r="I281" i="8" s="1"/>
  <c r="I278" i="8" a="1"/>
  <c r="I278" i="8" s="1"/>
  <c r="I277" i="8" a="1"/>
  <c r="I277" i="8" s="1"/>
  <c r="I296" i="8" a="1"/>
  <c r="I296" i="8" s="1"/>
  <c r="I273" i="8" a="1"/>
  <c r="I273" i="8" s="1"/>
  <c r="I282" i="8" a="1"/>
  <c r="I282" i="8" s="1"/>
  <c r="I280" i="8" a="1"/>
  <c r="I280" i="8" s="1"/>
  <c r="I290" i="8" a="1"/>
  <c r="I290" i="8" s="1"/>
  <c r="I293" i="8" a="1"/>
  <c r="I293" i="8" s="1"/>
  <c r="I291" i="8" a="1"/>
  <c r="I291" i="8" s="1"/>
  <c r="I303" i="8" a="1"/>
  <c r="I303" i="8" s="1"/>
  <c r="I286" i="8" a="1"/>
  <c r="I286" i="8" s="1"/>
  <c r="I289" i="8" a="1"/>
  <c r="I289" i="8" s="1"/>
  <c r="I288" i="8" a="1"/>
  <c r="I288" i="8" s="1"/>
  <c r="I294" i="8" a="1"/>
  <c r="I294" i="8" s="1"/>
  <c r="I297" i="8" a="1"/>
  <c r="I297" i="8" s="1"/>
  <c r="I298" i="8" a="1"/>
  <c r="I298" i="8" s="1"/>
  <c r="I302" i="8" a="1"/>
  <c r="I302" i="8" s="1"/>
  <c r="I292" i="8" a="1"/>
  <c r="I292" i="8" s="1"/>
  <c r="I312" i="8" a="1"/>
  <c r="I312" i="8" s="1"/>
  <c r="I295" i="8" a="1"/>
  <c r="I295" i="8" s="1"/>
  <c r="I285" i="8" a="1"/>
  <c r="I285" i="8" s="1"/>
  <c r="I306" i="8" a="1"/>
  <c r="I306" i="8" s="1"/>
  <c r="I304" i="8" a="1"/>
  <c r="I304" i="8" s="1"/>
  <c r="I299" i="8" a="1"/>
  <c r="I299" i="8" s="1"/>
  <c r="I307" i="8" a="1"/>
  <c r="I307" i="8" s="1"/>
  <c r="I326" i="8" a="1"/>
  <c r="I326" i="8" s="1"/>
  <c r="I311" i="8" a="1"/>
  <c r="I311" i="8" s="1"/>
  <c r="I305" i="8" a="1"/>
  <c r="I305" i="8" s="1"/>
  <c r="I313" i="8" a="1"/>
  <c r="I313" i="8" s="1"/>
  <c r="I308" i="8" a="1"/>
  <c r="I308" i="8" s="1"/>
  <c r="I300" i="8" a="1"/>
  <c r="I300" i="8" s="1"/>
  <c r="I309" i="8" a="1"/>
  <c r="I309" i="8" s="1"/>
  <c r="I321" i="8" a="1"/>
  <c r="I321" i="8" s="1"/>
  <c r="I344" i="8" a="1"/>
  <c r="I344" i="8" s="1"/>
  <c r="I310" i="8" a="1"/>
  <c r="I310" i="8" s="1"/>
  <c r="I317" i="8" a="1"/>
  <c r="I317" i="8" s="1"/>
  <c r="I301" i="8" a="1"/>
  <c r="I301" i="8" s="1"/>
  <c r="I328" i="8" a="1"/>
  <c r="I328" i="8" s="1"/>
  <c r="I340" i="8" a="1"/>
  <c r="I340" i="8" s="1"/>
  <c r="I314" i="8" a="1"/>
  <c r="I314" i="8" s="1"/>
  <c r="I315" i="8" a="1"/>
  <c r="I315" i="8" s="1"/>
  <c r="I324" i="8" a="1"/>
  <c r="I324" i="8" s="1"/>
  <c r="I319" i="8" a="1"/>
  <c r="I319" i="8" s="1"/>
  <c r="I318" i="8" a="1"/>
  <c r="I318" i="8" s="1"/>
  <c r="I320" i="8" a="1"/>
  <c r="I320" i="8" s="1"/>
  <c r="I346" i="8" a="1"/>
  <c r="I346" i="8" s="1"/>
  <c r="I333" i="8" a="1"/>
  <c r="I333" i="8" s="1"/>
  <c r="I331" i="8" a="1"/>
  <c r="I331" i="8" s="1"/>
  <c r="I322" i="8" a="1"/>
  <c r="I322" i="8" s="1"/>
  <c r="I329" i="8" a="1"/>
  <c r="I329" i="8" s="1"/>
  <c r="I330" i="8" a="1"/>
  <c r="I330" i="8" s="1"/>
  <c r="I337" i="8" a="1"/>
  <c r="I337" i="8" s="1"/>
  <c r="I335" i="8" a="1"/>
  <c r="I335" i="8" s="1"/>
  <c r="I327" i="8" a="1"/>
  <c r="I327" i="8" s="1"/>
  <c r="I345" i="8" a="1"/>
  <c r="I345" i="8" s="1"/>
  <c r="I323" i="8" a="1"/>
  <c r="I323" i="8" s="1"/>
  <c r="I339" i="8" a="1"/>
  <c r="I339" i="8" s="1"/>
  <c r="I316" i="8" a="1"/>
  <c r="I316" i="8" s="1"/>
  <c r="I334" i="8" a="1"/>
  <c r="I334" i="8" s="1"/>
  <c r="I338" i="8" a="1"/>
  <c r="I338" i="8" s="1"/>
  <c r="I332" i="8" a="1"/>
  <c r="I332" i="8" s="1"/>
  <c r="I349" i="8" a="1"/>
  <c r="I349" i="8" s="1"/>
  <c r="I341" i="8" a="1"/>
  <c r="I341" i="8" s="1"/>
  <c r="I362" i="8" a="1"/>
  <c r="I362" i="8" s="1"/>
  <c r="I336" i="8" a="1"/>
  <c r="I336" i="8" s="1"/>
  <c r="I325" i="8" a="1"/>
  <c r="I325" i="8" s="1"/>
  <c r="I343" i="8" a="1"/>
  <c r="I343" i="8" s="1"/>
  <c r="I364" i="8" a="1"/>
  <c r="I364" i="8" s="1"/>
  <c r="I354" i="8" a="1"/>
  <c r="I354" i="8" s="1"/>
  <c r="I342" i="8" a="1"/>
  <c r="I342" i="8" s="1"/>
  <c r="I357" i="8" a="1"/>
  <c r="I357" i="8" s="1"/>
  <c r="I361" i="8" a="1"/>
  <c r="I361" i="8" s="1"/>
  <c r="I363" i="8" a="1"/>
  <c r="I363" i="8" s="1"/>
  <c r="I347" i="8" a="1"/>
  <c r="I347" i="8" s="1"/>
  <c r="I356" i="8" a="1"/>
  <c r="I356" i="8" s="1"/>
  <c r="I353" i="8" a="1"/>
  <c r="I353" i="8" s="1"/>
  <c r="I355" i="8" a="1"/>
  <c r="I355" i="8" s="1"/>
  <c r="I358" i="8" a="1"/>
  <c r="I358" i="8" s="1"/>
  <c r="I360" i="8" a="1"/>
  <c r="I360" i="8" s="1"/>
  <c r="I409" i="8" a="1"/>
  <c r="I409" i="8" s="1"/>
  <c r="I359" i="8" a="1"/>
  <c r="I359" i="8" s="1"/>
  <c r="I351" i="8" a="1"/>
  <c r="I351" i="8" s="1"/>
  <c r="I348" i="8" a="1"/>
  <c r="I348" i="8" s="1"/>
  <c r="I350" i="8" a="1"/>
  <c r="I350" i="8" s="1"/>
  <c r="I370" i="8" a="1"/>
  <c r="I370" i="8" s="1"/>
  <c r="I371" i="8" a="1"/>
  <c r="I371" i="8" s="1"/>
  <c r="I389" i="8" a="1"/>
  <c r="I389" i="8" s="1"/>
  <c r="I368" i="8" a="1"/>
  <c r="I368" i="8" s="1"/>
  <c r="I381" i="8" a="1"/>
  <c r="I381" i="8" s="1"/>
  <c r="I352" i="8" a="1"/>
  <c r="I352" i="8" s="1"/>
  <c r="I376" i="8" a="1"/>
  <c r="I376" i="8" s="1"/>
  <c r="I388" i="8" a="1"/>
  <c r="I388" i="8" s="1"/>
  <c r="I366" i="8" a="1"/>
  <c r="I366" i="8" s="1"/>
  <c r="I365" i="8" a="1"/>
  <c r="I365" i="8" s="1"/>
  <c r="I369" i="8" a="1"/>
  <c r="I369" i="8" s="1"/>
  <c r="I372" i="8" a="1"/>
  <c r="I372" i="8" s="1"/>
  <c r="I373" i="8" a="1"/>
  <c r="I373" i="8" s="1"/>
  <c r="I412" i="8" a="1"/>
  <c r="I412" i="8" s="1"/>
  <c r="I367" i="8" a="1"/>
  <c r="I367" i="8" s="1"/>
  <c r="I374" i="8" a="1"/>
  <c r="I374" i="8" s="1"/>
  <c r="I383" i="8" a="1"/>
  <c r="I383" i="8" s="1"/>
  <c r="I380" i="8" a="1"/>
  <c r="I380" i="8" s="1"/>
  <c r="I382" i="8" a="1"/>
  <c r="I382" i="8" s="1"/>
  <c r="I379" i="8" a="1"/>
  <c r="I379" i="8" s="1"/>
  <c r="I378" i="8" a="1"/>
  <c r="I378" i="8" s="1"/>
  <c r="I397" i="8" a="1"/>
  <c r="I397" i="8" s="1"/>
  <c r="I375" i="8" a="1"/>
  <c r="I375" i="8" s="1"/>
  <c r="I377" i="8" a="1"/>
  <c r="I377" i="8" s="1"/>
  <c r="I385" i="8" a="1"/>
  <c r="I385" i="8" s="1"/>
  <c r="I384" i="8" a="1"/>
  <c r="I384" i="8" s="1"/>
  <c r="I393" i="8" a="1"/>
  <c r="I393" i="8" s="1"/>
  <c r="I401" i="8" a="1"/>
  <c r="I401" i="8" s="1"/>
  <c r="I391" i="8" a="1"/>
  <c r="I391" i="8" s="1"/>
  <c r="I399" i="8" a="1"/>
  <c r="I399" i="8" s="1"/>
  <c r="I396" i="8" a="1"/>
  <c r="I396" i="8" s="1"/>
  <c r="I386" i="8" a="1"/>
  <c r="I386" i="8" s="1"/>
  <c r="I407" i="8" a="1"/>
  <c r="I407" i="8" s="1"/>
  <c r="I387" i="8" a="1"/>
  <c r="I387" i="8" s="1"/>
  <c r="I400" i="8" a="1"/>
  <c r="I400" i="8" s="1"/>
  <c r="I403" i="8" a="1"/>
  <c r="I403" i="8" s="1"/>
  <c r="I392" i="8" a="1"/>
  <c r="I392" i="8" s="1"/>
  <c r="I395" i="8" a="1"/>
  <c r="I395" i="8" s="1"/>
  <c r="I415" i="8" a="1"/>
  <c r="I415" i="8" s="1"/>
  <c r="I414" i="8" a="1"/>
  <c r="I414" i="8" s="1"/>
  <c r="I413" i="8" a="1"/>
  <c r="I413" i="8" s="1"/>
  <c r="I402" i="8" a="1"/>
  <c r="I402" i="8" s="1"/>
  <c r="I394" i="8" a="1"/>
  <c r="I394" i="8" s="1"/>
  <c r="I427" i="8" a="1"/>
  <c r="I427" i="8" s="1"/>
  <c r="I398" i="8" a="1"/>
  <c r="I398" i="8" s="1"/>
  <c r="I390" i="8" a="1"/>
  <c r="I390" i="8" s="1"/>
  <c r="I405" i="8" a="1"/>
  <c r="I405" i="8" s="1"/>
  <c r="I419" i="8" a="1"/>
  <c r="I419" i="8" s="1"/>
  <c r="I418" i="8" a="1"/>
  <c r="I418" i="8" s="1"/>
  <c r="I404" i="8" a="1"/>
  <c r="I404" i="8" s="1"/>
  <c r="I420" i="8" a="1"/>
  <c r="I420" i="8" s="1"/>
  <c r="I410" i="8" a="1"/>
  <c r="I410" i="8" s="1"/>
  <c r="I430" i="8" a="1"/>
  <c r="I430" i="8" s="1"/>
  <c r="I406" i="8" a="1"/>
  <c r="I406" i="8" s="1"/>
  <c r="I425" i="8" a="1"/>
  <c r="I425" i="8" s="1"/>
  <c r="I411" i="8" a="1"/>
  <c r="I411" i="8" s="1"/>
  <c r="I434" i="8" a="1"/>
  <c r="I434" i="8" s="1"/>
  <c r="I408" i="8" a="1"/>
  <c r="I408" i="8" s="1"/>
  <c r="I431" i="8" a="1"/>
  <c r="I431" i="8" s="1"/>
  <c r="I426" i="8" a="1"/>
  <c r="I426" i="8" s="1"/>
  <c r="I444" i="8" a="1"/>
  <c r="I444" i="8" s="1"/>
  <c r="I422" i="8" a="1"/>
  <c r="I422" i="8" s="1"/>
  <c r="I416" i="8" a="1"/>
  <c r="I416" i="8" s="1"/>
  <c r="I417" i="8" a="1"/>
  <c r="I417" i="8" s="1"/>
  <c r="I423" i="8" a="1"/>
  <c r="I423" i="8" s="1"/>
  <c r="I424" i="8" a="1"/>
  <c r="I424" i="8" s="1"/>
  <c r="I440" i="8" a="1"/>
  <c r="I440" i="8" s="1"/>
  <c r="I429" i="8" a="1"/>
  <c r="I429" i="8" s="1"/>
  <c r="I428" i="8" a="1"/>
  <c r="I428" i="8" s="1"/>
  <c r="I433" i="8" a="1"/>
  <c r="I433" i="8" s="1"/>
  <c r="I435" i="8" a="1"/>
  <c r="I435" i="8" s="1"/>
  <c r="I432" i="8" a="1"/>
  <c r="I432" i="8" s="1"/>
  <c r="I443" i="8" a="1"/>
  <c r="I443" i="8" s="1"/>
  <c r="I439" i="8" a="1"/>
  <c r="I439" i="8" s="1"/>
  <c r="I449" i="8" a="1"/>
  <c r="I449" i="8" s="1"/>
  <c r="I442" i="8" a="1"/>
  <c r="I442" i="8" s="1"/>
  <c r="I421" i="8" a="1"/>
  <c r="I421" i="8" s="1"/>
  <c r="I436" i="8" a="1"/>
  <c r="I436" i="8" s="1"/>
  <c r="I437" i="8" a="1"/>
  <c r="I437" i="8" s="1"/>
  <c r="I446" i="8" a="1"/>
  <c r="I446" i="8" s="1"/>
  <c r="I438" i="8" a="1"/>
  <c r="I438" i="8" s="1"/>
  <c r="I441" i="8" a="1"/>
  <c r="I441" i="8" s="1"/>
  <c r="I452" i="8" a="1"/>
  <c r="I452" i="8" s="1"/>
  <c r="I451" i="8" a="1"/>
  <c r="I451" i="8" s="1"/>
  <c r="I456" i="8" a="1"/>
  <c r="I456" i="8" s="1"/>
  <c r="I467" i="8" a="1"/>
  <c r="I467" i="8" s="1"/>
  <c r="I447" i="8" a="1"/>
  <c r="I447" i="8" s="1"/>
  <c r="I448" i="8" a="1"/>
  <c r="I448" i="8" s="1"/>
  <c r="I459" i="8" a="1"/>
  <c r="I459" i="8" s="1"/>
  <c r="I453" i="8" a="1"/>
  <c r="I453" i="8" s="1"/>
  <c r="I463" i="8" a="1"/>
  <c r="I463" i="8" s="1"/>
  <c r="I454" i="8" a="1"/>
  <c r="I454" i="8" s="1"/>
  <c r="I445" i="8" a="1"/>
  <c r="I445" i="8" s="1"/>
  <c r="I458" i="8" a="1"/>
  <c r="I458" i="8" s="1"/>
  <c r="I455" i="8" a="1"/>
  <c r="I455" i="8" s="1"/>
  <c r="I481" i="8" a="1"/>
  <c r="I481" i="8" s="1"/>
  <c r="I460" i="8" a="1"/>
  <c r="I460" i="8" s="1"/>
  <c r="I469" i="8" a="1"/>
  <c r="I469" i="8" s="1"/>
  <c r="I476" i="8" a="1"/>
  <c r="I476" i="8" s="1"/>
  <c r="I472" i="8" a="1"/>
  <c r="I472" i="8" s="1"/>
  <c r="I461" i="8" a="1"/>
  <c r="I461" i="8" s="1"/>
  <c r="I457" i="8" a="1"/>
  <c r="I457" i="8" s="1"/>
  <c r="I464" i="8" a="1"/>
  <c r="I464" i="8" s="1"/>
  <c r="I468" i="8" a="1"/>
  <c r="I468" i="8" s="1"/>
  <c r="I470" i="8" a="1"/>
  <c r="I470" i="8" s="1"/>
  <c r="I462" i="8" a="1"/>
  <c r="I462" i="8" s="1"/>
  <c r="I471" i="8" a="1"/>
  <c r="I471" i="8" s="1"/>
  <c r="I466" i="8" a="1"/>
  <c r="I466" i="8" s="1"/>
  <c r="I465" i="8" a="1"/>
  <c r="I465" i="8" s="1"/>
  <c r="I473" i="8" a="1"/>
  <c r="I473" i="8" s="1"/>
  <c r="I474" i="8" a="1"/>
  <c r="I474" i="8" s="1"/>
  <c r="I478" i="8" a="1"/>
  <c r="I478" i="8" s="1"/>
  <c r="I485" i="8" a="1"/>
  <c r="I485" i="8" s="1"/>
  <c r="I489" i="8" a="1"/>
  <c r="I489" i="8" s="1"/>
  <c r="I480" i="8" a="1"/>
  <c r="I480" i="8" s="1"/>
  <c r="I477" i="8" a="1"/>
  <c r="I477" i="8" s="1"/>
  <c r="I475" i="8" a="1"/>
  <c r="I475" i="8" s="1"/>
  <c r="I479" i="8" a="1"/>
  <c r="I479" i="8" s="1"/>
  <c r="I484" i="8" a="1"/>
  <c r="I484" i="8" s="1"/>
  <c r="I450" i="8" a="1"/>
  <c r="I450" i="8" s="1"/>
  <c r="I482" i="8" a="1"/>
  <c r="I482" i="8" s="1"/>
  <c r="I488" i="8" a="1"/>
  <c r="I488" i="8" s="1"/>
  <c r="I487" i="8" a="1"/>
  <c r="I487" i="8" s="1"/>
  <c r="I486" i="8" a="1"/>
  <c r="I486" i="8" s="1"/>
  <c r="I496" i="8" a="1"/>
  <c r="I496" i="8" s="1"/>
  <c r="I490" i="8" a="1"/>
  <c r="I490" i="8" s="1"/>
  <c r="I491" i="8" a="1"/>
  <c r="I491" i="8" s="1"/>
  <c r="I493" i="8" a="1"/>
  <c r="I493" i="8" s="1"/>
  <c r="I492" i="8" a="1"/>
  <c r="I492" i="8" s="1"/>
  <c r="I483" i="8" a="1"/>
  <c r="I483" i="8" s="1"/>
  <c r="I495" i="8" a="1"/>
  <c r="I495" i="8" s="1"/>
  <c r="I497" i="8" a="1"/>
  <c r="I497" i="8" s="1"/>
  <c r="I498" i="8" a="1"/>
  <c r="I498" i="8" s="1"/>
  <c r="I494" i="8" a="1"/>
  <c r="I494" i="8" s="1"/>
  <c r="I499" i="8" a="1"/>
  <c r="I499" i="8" s="1"/>
  <c r="I504" i="8" a="1"/>
  <c r="I504" i="8" s="1"/>
  <c r="I500" i="8" a="1"/>
  <c r="I500" i="8" s="1"/>
  <c r="I502" i="8" a="1"/>
  <c r="I502" i="8" s="1"/>
  <c r="I503" i="8" a="1"/>
  <c r="I503" i="8" s="1"/>
  <c r="I501" i="8" a="1"/>
  <c r="I501" i="8" s="1"/>
  <c r="I3" i="8" a="1"/>
  <c r="I3" i="8" s="1"/>
  <c r="L2" i="8" a="1"/>
  <c r="L2" i="8" s="1"/>
  <c r="L4" i="8" a="1"/>
  <c r="L4" i="8" s="1"/>
  <c r="L5" i="8" a="1"/>
  <c r="L5" i="8" s="1"/>
  <c r="L6" i="8" a="1"/>
  <c r="L6" i="8" s="1"/>
  <c r="L7" i="8" a="1"/>
  <c r="L7" i="8" s="1"/>
  <c r="L8" i="8" a="1"/>
  <c r="L8" i="8" s="1"/>
  <c r="L10" i="8" a="1"/>
  <c r="L10" i="8" s="1"/>
  <c r="L9" i="8" a="1"/>
  <c r="L9" i="8" s="1"/>
  <c r="L11" i="8" a="1"/>
  <c r="L11" i="8" s="1"/>
  <c r="L13" i="8" a="1"/>
  <c r="L13" i="8" s="1"/>
  <c r="L12" i="8" a="1"/>
  <c r="L12" i="8" s="1"/>
  <c r="L14" i="8" a="1"/>
  <c r="L14" i="8" s="1"/>
  <c r="L15" i="8" a="1"/>
  <c r="L15" i="8" s="1"/>
  <c r="L16" i="8" a="1"/>
  <c r="L16" i="8" s="1"/>
  <c r="L18" i="8" a="1"/>
  <c r="L18" i="8" s="1"/>
  <c r="L17" i="8" a="1"/>
  <c r="L17" i="8" s="1"/>
  <c r="L19" i="8" a="1"/>
  <c r="L19" i="8" s="1"/>
  <c r="L20" i="8" a="1"/>
  <c r="L20" i="8" s="1"/>
  <c r="L21" i="8" a="1"/>
  <c r="L21" i="8" s="1"/>
  <c r="L22" i="8" a="1"/>
  <c r="L22" i="8" s="1"/>
  <c r="L24" i="8" a="1"/>
  <c r="L24" i="8" s="1"/>
  <c r="L27" i="8" a="1"/>
  <c r="L27" i="8" s="1"/>
  <c r="L25" i="8" a="1"/>
  <c r="L25" i="8" s="1"/>
  <c r="L23" i="8" a="1"/>
  <c r="L23" i="8" s="1"/>
  <c r="L26" i="8" a="1"/>
  <c r="L26" i="8" s="1"/>
  <c r="L31" i="8" a="1"/>
  <c r="L31" i="8" s="1"/>
  <c r="L28" i="8" a="1"/>
  <c r="L28" i="8" s="1"/>
  <c r="L29" i="8" a="1"/>
  <c r="L29" i="8" s="1"/>
  <c r="L32" i="8" a="1"/>
  <c r="L32" i="8" s="1"/>
  <c r="L33" i="8" a="1"/>
  <c r="L33" i="8" s="1"/>
  <c r="L30" i="8" a="1"/>
  <c r="L30" i="8" s="1"/>
  <c r="L35" i="8" a="1"/>
  <c r="L35" i="8" s="1"/>
  <c r="L34" i="8" a="1"/>
  <c r="L34" i="8" s="1"/>
  <c r="L38" i="8" a="1"/>
  <c r="L38" i="8" s="1"/>
  <c r="L37" i="8" a="1"/>
  <c r="L37" i="8" s="1"/>
  <c r="L36" i="8" a="1"/>
  <c r="L36" i="8" s="1"/>
  <c r="L40" i="8" a="1"/>
  <c r="L40" i="8" s="1"/>
  <c r="L39" i="8" a="1"/>
  <c r="L39" i="8" s="1"/>
  <c r="L41" i="8" a="1"/>
  <c r="L41" i="8" s="1"/>
  <c r="L44" i="8" a="1"/>
  <c r="L44" i="8" s="1"/>
  <c r="L42" i="8" a="1"/>
  <c r="L42" i="8" s="1"/>
  <c r="L45" i="8" a="1"/>
  <c r="L45" i="8" s="1"/>
  <c r="L46" i="8" a="1"/>
  <c r="L46" i="8" s="1"/>
  <c r="L43" i="8" a="1"/>
  <c r="L43" i="8" s="1"/>
  <c r="L51" i="8" a="1"/>
  <c r="L51" i="8" s="1"/>
  <c r="L50" i="8" a="1"/>
  <c r="L50" i="8" s="1"/>
  <c r="L49" i="8" a="1"/>
  <c r="L49" i="8" s="1"/>
  <c r="L57" i="8" a="1"/>
  <c r="L57" i="8" s="1"/>
  <c r="L64" i="8" a="1"/>
  <c r="L64" i="8" s="1"/>
  <c r="L47" i="8" a="1"/>
  <c r="L47" i="8" s="1"/>
  <c r="L54" i="8" a="1"/>
  <c r="L54" i="8" s="1"/>
  <c r="L59" i="8" a="1"/>
  <c r="L59" i="8" s="1"/>
  <c r="L48" i="8" a="1"/>
  <c r="L48" i="8" s="1"/>
  <c r="L56" i="8" a="1"/>
  <c r="L56" i="8" s="1"/>
  <c r="L58" i="8" a="1"/>
  <c r="L58" i="8" s="1"/>
  <c r="L52" i="8" a="1"/>
  <c r="L52" i="8" s="1"/>
  <c r="L55" i="8" a="1"/>
  <c r="L55" i="8" s="1"/>
  <c r="L53" i="8" a="1"/>
  <c r="L53" i="8" s="1"/>
  <c r="L67" i="8" a="1"/>
  <c r="L67" i="8" s="1"/>
  <c r="L60" i="8" a="1"/>
  <c r="L60" i="8" s="1"/>
  <c r="L61" i="8" a="1"/>
  <c r="L61" i="8" s="1"/>
  <c r="L66" i="8" a="1"/>
  <c r="L66" i="8" s="1"/>
  <c r="L68" i="8" a="1"/>
  <c r="L68" i="8" s="1"/>
  <c r="L62" i="8" a="1"/>
  <c r="L62" i="8" s="1"/>
  <c r="L63" i="8" a="1"/>
  <c r="L63" i="8" s="1"/>
  <c r="L70" i="8" a="1"/>
  <c r="L70" i="8" s="1"/>
  <c r="L65" i="8" a="1"/>
  <c r="L65" i="8" s="1"/>
  <c r="L79" i="8" a="1"/>
  <c r="L79" i="8" s="1"/>
  <c r="L72" i="8" a="1"/>
  <c r="L72" i="8" s="1"/>
  <c r="L74" i="8" a="1"/>
  <c r="L74" i="8" s="1"/>
  <c r="L75" i="8" a="1"/>
  <c r="L75" i="8" s="1"/>
  <c r="L71" i="8" a="1"/>
  <c r="L71" i="8" s="1"/>
  <c r="L73" i="8" a="1"/>
  <c r="L73" i="8" s="1"/>
  <c r="L77" i="8" a="1"/>
  <c r="L77" i="8" s="1"/>
  <c r="L69" i="8" a="1"/>
  <c r="L69" i="8" s="1"/>
  <c r="L78" i="8" a="1"/>
  <c r="L78" i="8" s="1"/>
  <c r="L76" i="8" a="1"/>
  <c r="L76" i="8" s="1"/>
  <c r="L81" i="8" a="1"/>
  <c r="L81" i="8" s="1"/>
  <c r="L85" i="8" a="1"/>
  <c r="L85" i="8" s="1"/>
  <c r="L83" i="8" a="1"/>
  <c r="L83" i="8" s="1"/>
  <c r="L80" i="8" a="1"/>
  <c r="L80" i="8" s="1"/>
  <c r="L87" i="8" a="1"/>
  <c r="L87" i="8" s="1"/>
  <c r="L84" i="8" a="1"/>
  <c r="L84" i="8" s="1"/>
  <c r="L82" i="8" a="1"/>
  <c r="L82" i="8" s="1"/>
  <c r="L89" i="8" a="1"/>
  <c r="L89" i="8" s="1"/>
  <c r="L91" i="8" a="1"/>
  <c r="L91" i="8" s="1"/>
  <c r="L92" i="8" a="1"/>
  <c r="L92" i="8" s="1"/>
  <c r="L96" i="8" a="1"/>
  <c r="L96" i="8" s="1"/>
  <c r="L86" i="8" a="1"/>
  <c r="L86" i="8" s="1"/>
  <c r="L101" i="8" a="1"/>
  <c r="L101" i="8" s="1"/>
  <c r="L94" i="8" a="1"/>
  <c r="L94" i="8" s="1"/>
  <c r="L93" i="8" a="1"/>
  <c r="L93" i="8" s="1"/>
  <c r="L100" i="8" a="1"/>
  <c r="L100" i="8" s="1"/>
  <c r="L98" i="8" a="1"/>
  <c r="L98" i="8" s="1"/>
  <c r="L97" i="8" a="1"/>
  <c r="L97" i="8" s="1"/>
  <c r="L88" i="8" a="1"/>
  <c r="L88" i="8" s="1"/>
  <c r="L90" i="8" a="1"/>
  <c r="L90" i="8" s="1"/>
  <c r="L95" i="8" a="1"/>
  <c r="L95" i="8" s="1"/>
  <c r="L99" i="8" a="1"/>
  <c r="L99" i="8" s="1"/>
  <c r="L102" i="8" a="1"/>
  <c r="L102" i="8" s="1"/>
  <c r="L104" i="8" a="1"/>
  <c r="L104" i="8" s="1"/>
  <c r="L106" i="8" a="1"/>
  <c r="L106" i="8" s="1"/>
  <c r="L103" i="8" a="1"/>
  <c r="L103" i="8" s="1"/>
  <c r="L105" i="8" a="1"/>
  <c r="L105" i="8" s="1"/>
  <c r="L109" i="8" a="1"/>
  <c r="L109" i="8" s="1"/>
  <c r="L110" i="8" a="1"/>
  <c r="L110" i="8" s="1"/>
  <c r="L112" i="8" a="1"/>
  <c r="L112" i="8" s="1"/>
  <c r="L107" i="8" a="1"/>
  <c r="L107" i="8" s="1"/>
  <c r="L114" i="8" a="1"/>
  <c r="L114" i="8" s="1"/>
  <c r="L124" i="8" a="1"/>
  <c r="L124" i="8" s="1"/>
  <c r="L122" i="8" a="1"/>
  <c r="L122" i="8" s="1"/>
  <c r="L113" i="8" a="1"/>
  <c r="L113" i="8" s="1"/>
  <c r="L111" i="8" a="1"/>
  <c r="L111" i="8" s="1"/>
  <c r="L116" i="8" a="1"/>
  <c r="L116" i="8" s="1"/>
  <c r="L115" i="8" a="1"/>
  <c r="L115" i="8" s="1"/>
  <c r="L108" i="8" a="1"/>
  <c r="L108" i="8" s="1"/>
  <c r="L117" i="8" a="1"/>
  <c r="L117" i="8" s="1"/>
  <c r="L120" i="8" a="1"/>
  <c r="L120" i="8" s="1"/>
  <c r="L128" i="8" a="1"/>
  <c r="L128" i="8" s="1"/>
  <c r="L118" i="8" a="1"/>
  <c r="L118" i="8" s="1"/>
  <c r="L119" i="8" a="1"/>
  <c r="L119" i="8" s="1"/>
  <c r="L123" i="8" a="1"/>
  <c r="L123" i="8" s="1"/>
  <c r="L127" i="8" a="1"/>
  <c r="L127" i="8" s="1"/>
  <c r="L121" i="8" a="1"/>
  <c r="L121" i="8" s="1"/>
  <c r="L126" i="8" a="1"/>
  <c r="L126" i="8" s="1"/>
  <c r="L125" i="8" a="1"/>
  <c r="L125" i="8" s="1"/>
  <c r="L133" i="8" a="1"/>
  <c r="L133" i="8" s="1"/>
  <c r="L134" i="8" a="1"/>
  <c r="L134" i="8" s="1"/>
  <c r="L129" i="8" a="1"/>
  <c r="L129" i="8" s="1"/>
  <c r="L130" i="8" a="1"/>
  <c r="L130" i="8" s="1"/>
  <c r="L131" i="8" a="1"/>
  <c r="L131" i="8" s="1"/>
  <c r="L135" i="8" a="1"/>
  <c r="L135" i="8" s="1"/>
  <c r="L136" i="8" a="1"/>
  <c r="L136" i="8" s="1"/>
  <c r="L148" i="8" a="1"/>
  <c r="L148" i="8" s="1"/>
  <c r="L153" i="8" a="1"/>
  <c r="L153" i="8" s="1"/>
  <c r="L139" i="8" a="1"/>
  <c r="L139" i="8" s="1"/>
  <c r="L145" i="8" a="1"/>
  <c r="L145" i="8" s="1"/>
  <c r="L141" i="8" a="1"/>
  <c r="L141" i="8" s="1"/>
  <c r="L132" i="8" a="1"/>
  <c r="L132" i="8" s="1"/>
  <c r="L156" i="8" a="1"/>
  <c r="L156" i="8" s="1"/>
  <c r="L149" i="8" a="1"/>
  <c r="L149" i="8" s="1"/>
  <c r="L146" i="8" a="1"/>
  <c r="L146" i="8" s="1"/>
  <c r="L140" i="8" a="1"/>
  <c r="L140" i="8" s="1"/>
  <c r="L142" i="8" a="1"/>
  <c r="L142" i="8" s="1"/>
  <c r="L137" i="8" a="1"/>
  <c r="L137" i="8" s="1"/>
  <c r="L147" i="8" a="1"/>
  <c r="L147" i="8" s="1"/>
  <c r="L138" i="8" a="1"/>
  <c r="L138" i="8" s="1"/>
  <c r="L144" i="8" a="1"/>
  <c r="L144" i="8" s="1"/>
  <c r="L154" i="8" a="1"/>
  <c r="L154" i="8" s="1"/>
  <c r="L151" i="8" a="1"/>
  <c r="L151" i="8" s="1"/>
  <c r="L143" i="8" a="1"/>
  <c r="L143" i="8" s="1"/>
  <c r="L150" i="8" a="1"/>
  <c r="L150" i="8" s="1"/>
  <c r="L155" i="8" a="1"/>
  <c r="L155" i="8" s="1"/>
  <c r="L157" i="8" a="1"/>
  <c r="L157" i="8" s="1"/>
  <c r="L152" i="8" a="1"/>
  <c r="L152" i="8" s="1"/>
  <c r="L169" i="8" a="1"/>
  <c r="L169" i="8" s="1"/>
  <c r="L163" i="8" a="1"/>
  <c r="L163" i="8" s="1"/>
  <c r="L161" i="8" a="1"/>
  <c r="L161" i="8" s="1"/>
  <c r="L160" i="8" a="1"/>
  <c r="L160" i="8" s="1"/>
  <c r="L162" i="8" a="1"/>
  <c r="L162" i="8" s="1"/>
  <c r="L184" i="8" a="1"/>
  <c r="L184" i="8" s="1"/>
  <c r="L158" i="8" a="1"/>
  <c r="L158" i="8" s="1"/>
  <c r="L159" i="8" a="1"/>
  <c r="L159" i="8" s="1"/>
  <c r="L170" i="8" a="1"/>
  <c r="L170" i="8" s="1"/>
  <c r="L164" i="8" a="1"/>
  <c r="L164" i="8" s="1"/>
  <c r="L176" i="8" a="1"/>
  <c r="L176" i="8" s="1"/>
  <c r="L165" i="8" a="1"/>
  <c r="L165" i="8" s="1"/>
  <c r="L190" i="8" a="1"/>
  <c r="L190" i="8" s="1"/>
  <c r="L172" i="8" a="1"/>
  <c r="L172" i="8" s="1"/>
  <c r="L171" i="8" a="1"/>
  <c r="L171" i="8" s="1"/>
  <c r="L188" i="8" a="1"/>
  <c r="L188" i="8" s="1"/>
  <c r="L173" i="8" a="1"/>
  <c r="L173" i="8" s="1"/>
  <c r="L166" i="8" a="1"/>
  <c r="L166" i="8" s="1"/>
  <c r="L210" i="8" a="1"/>
  <c r="L210" i="8" s="1"/>
  <c r="L168" i="8" a="1"/>
  <c r="L168" i="8" s="1"/>
  <c r="L167" i="8" a="1"/>
  <c r="L167" i="8" s="1"/>
  <c r="L174" i="8" a="1"/>
  <c r="L174" i="8" s="1"/>
  <c r="L175" i="8" a="1"/>
  <c r="L175" i="8" s="1"/>
  <c r="L180" i="8" a="1"/>
  <c r="L180" i="8" s="1"/>
  <c r="L181" i="8" a="1"/>
  <c r="L181" i="8" s="1"/>
  <c r="L232" i="8" a="1"/>
  <c r="L232" i="8" s="1"/>
  <c r="L189" i="8" a="1"/>
  <c r="L189" i="8" s="1"/>
  <c r="L179" i="8" a="1"/>
  <c r="L179" i="8" s="1"/>
  <c r="L177" i="8" a="1"/>
  <c r="L177" i="8" s="1"/>
  <c r="L182" i="8" a="1"/>
  <c r="L182" i="8" s="1"/>
  <c r="L192" i="8" a="1"/>
  <c r="L192" i="8" s="1"/>
  <c r="L186" i="8" a="1"/>
  <c r="L186" i="8" s="1"/>
  <c r="L193" i="8" a="1"/>
  <c r="L193" i="8" s="1"/>
  <c r="L196" i="8" a="1"/>
  <c r="L196" i="8" s="1"/>
  <c r="L200" i="8" a="1"/>
  <c r="L200" i="8" s="1"/>
  <c r="L178" i="8" a="1"/>
  <c r="L178" i="8" s="1"/>
  <c r="L194" i="8" a="1"/>
  <c r="L194" i="8" s="1"/>
  <c r="L202" i="8" a="1"/>
  <c r="L202" i="8" s="1"/>
  <c r="L185" i="8" a="1"/>
  <c r="L185" i="8" s="1"/>
  <c r="L187" i="8" a="1"/>
  <c r="L187" i="8" s="1"/>
  <c r="L198" i="8" a="1"/>
  <c r="L198" i="8" s="1"/>
  <c r="L212" i="8" a="1"/>
  <c r="L212" i="8" s="1"/>
  <c r="L206" i="8" a="1"/>
  <c r="L206" i="8" s="1"/>
  <c r="L183" i="8" a="1"/>
  <c r="L183" i="8" s="1"/>
  <c r="L197" i="8" a="1"/>
  <c r="L197" i="8" s="1"/>
  <c r="L201" i="8" a="1"/>
  <c r="L201" i="8" s="1"/>
  <c r="L191" i="8" a="1"/>
  <c r="L191" i="8" s="1"/>
  <c r="L199" i="8" a="1"/>
  <c r="L199" i="8" s="1"/>
  <c r="L220" i="8" a="1"/>
  <c r="L220" i="8" s="1"/>
  <c r="L203" i="8" a="1"/>
  <c r="L203" i="8" s="1"/>
  <c r="L213" i="8" a="1"/>
  <c r="L213" i="8" s="1"/>
  <c r="L208" i="8" a="1"/>
  <c r="L208" i="8" s="1"/>
  <c r="L207" i="8" a="1"/>
  <c r="L207" i="8" s="1"/>
  <c r="L221" i="8" a="1"/>
  <c r="L221" i="8" s="1"/>
  <c r="L195" i="8" a="1"/>
  <c r="L195" i="8" s="1"/>
  <c r="L211" i="8" a="1"/>
  <c r="L211" i="8" s="1"/>
  <c r="L209" i="8" a="1"/>
  <c r="L209" i="8" s="1"/>
  <c r="L204" i="8" a="1"/>
  <c r="L204" i="8" s="1"/>
  <c r="L215" i="8" a="1"/>
  <c r="L215" i="8" s="1"/>
  <c r="L216" i="8" a="1"/>
  <c r="L216" i="8" s="1"/>
  <c r="L218" i="8" a="1"/>
  <c r="L218" i="8" s="1"/>
  <c r="L223" i="8" a="1"/>
  <c r="L223" i="8" s="1"/>
  <c r="L205" i="8" a="1"/>
  <c r="L205" i="8" s="1"/>
  <c r="L239" i="8" a="1"/>
  <c r="L239" i="8" s="1"/>
  <c r="L227" i="8" a="1"/>
  <c r="L227" i="8" s="1"/>
  <c r="L231" i="8" a="1"/>
  <c r="L231" i="8" s="1"/>
  <c r="L224" i="8" a="1"/>
  <c r="L224" i="8" s="1"/>
  <c r="L226" i="8" a="1"/>
  <c r="L226" i="8" s="1"/>
  <c r="L222" i="8" a="1"/>
  <c r="L222" i="8" s="1"/>
  <c r="L238" i="8" a="1"/>
  <c r="L238" i="8" s="1"/>
  <c r="L233" i="8" a="1"/>
  <c r="L233" i="8" s="1"/>
  <c r="L228" i="8" a="1"/>
  <c r="L228" i="8" s="1"/>
  <c r="L236" i="8" a="1"/>
  <c r="L236" i="8" s="1"/>
  <c r="L217" i="8" a="1"/>
  <c r="L217" i="8" s="1"/>
  <c r="L229" i="8" a="1"/>
  <c r="L229" i="8" s="1"/>
  <c r="L230" i="8" a="1"/>
  <c r="L230" i="8" s="1"/>
  <c r="L225" i="8" a="1"/>
  <c r="L225" i="8" s="1"/>
  <c r="L219" i="8" a="1"/>
  <c r="L219" i="8" s="1"/>
  <c r="L241" i="8" a="1"/>
  <c r="L241" i="8" s="1"/>
  <c r="L237" i="8" a="1"/>
  <c r="L237" i="8" s="1"/>
  <c r="L234" i="8" a="1"/>
  <c r="L234" i="8" s="1"/>
  <c r="L255" i="8" a="1"/>
  <c r="L255" i="8" s="1"/>
  <c r="L214" i="8" a="1"/>
  <c r="L214" i="8" s="1"/>
  <c r="L250" i="8" a="1"/>
  <c r="L250" i="8" s="1"/>
  <c r="L235" i="8" a="1"/>
  <c r="L235" i="8" s="1"/>
  <c r="L245" i="8" a="1"/>
  <c r="L245" i="8" s="1"/>
  <c r="L244" i="8" a="1"/>
  <c r="L244" i="8" s="1"/>
  <c r="L240" i="8" a="1"/>
  <c r="L240" i="8" s="1"/>
  <c r="L246" i="8" a="1"/>
  <c r="L246" i="8" s="1"/>
  <c r="L261" i="8" a="1"/>
  <c r="L261" i="8" s="1"/>
  <c r="L242" i="8" a="1"/>
  <c r="L242" i="8" s="1"/>
  <c r="L248" i="8" a="1"/>
  <c r="L248" i="8" s="1"/>
  <c r="L243" i="8" a="1"/>
  <c r="L243" i="8" s="1"/>
  <c r="L247" i="8" a="1"/>
  <c r="L247" i="8" s="1"/>
  <c r="L254" i="8" a="1"/>
  <c r="L254" i="8" s="1"/>
  <c r="L256" i="8" a="1"/>
  <c r="L256" i="8" s="1"/>
  <c r="L267" i="8" a="1"/>
  <c r="L267" i="8" s="1"/>
  <c r="L252" i="8" a="1"/>
  <c r="L252" i="8" s="1"/>
  <c r="L249" i="8" a="1"/>
  <c r="L249" i="8" s="1"/>
  <c r="L260" i="8" a="1"/>
  <c r="L260" i="8" s="1"/>
  <c r="L257" i="8" a="1"/>
  <c r="L257" i="8" s="1"/>
  <c r="L253" i="8" a="1"/>
  <c r="L253" i="8" s="1"/>
  <c r="L251" i="8" a="1"/>
  <c r="L251" i="8" s="1"/>
  <c r="L263" i="8" a="1"/>
  <c r="L263" i="8" s="1"/>
  <c r="L272" i="8" a="1"/>
  <c r="L272" i="8" s="1"/>
  <c r="L258" i="8" a="1"/>
  <c r="L258" i="8" s="1"/>
  <c r="L276" i="8" a="1"/>
  <c r="L276" i="8" s="1"/>
  <c r="L259" i="8" a="1"/>
  <c r="L259" i="8" s="1"/>
  <c r="L262" i="8" a="1"/>
  <c r="L262" i="8" s="1"/>
  <c r="L275" i="8" a="1"/>
  <c r="L275" i="8" s="1"/>
  <c r="L268" i="8" a="1"/>
  <c r="L268" i="8" s="1"/>
  <c r="L270" i="8" a="1"/>
  <c r="L270" i="8" s="1"/>
  <c r="L269" i="8" a="1"/>
  <c r="L269" i="8" s="1"/>
  <c r="L274" i="8" a="1"/>
  <c r="L274" i="8" s="1"/>
  <c r="L265" i="8" a="1"/>
  <c r="L265" i="8" s="1"/>
  <c r="L271" i="8" a="1"/>
  <c r="L271" i="8" s="1"/>
  <c r="L283" i="8" a="1"/>
  <c r="L283" i="8" s="1"/>
  <c r="L266" i="8" a="1"/>
  <c r="L266" i="8" s="1"/>
  <c r="L264" i="8" a="1"/>
  <c r="L264" i="8" s="1"/>
  <c r="L279" i="8" a="1"/>
  <c r="L279" i="8" s="1"/>
  <c r="L287" i="8" a="1"/>
  <c r="L287" i="8" s="1"/>
  <c r="L284" i="8" a="1"/>
  <c r="L284" i="8" s="1"/>
  <c r="L281" i="8" a="1"/>
  <c r="L281" i="8" s="1"/>
  <c r="L278" i="8" a="1"/>
  <c r="L278" i="8" s="1"/>
  <c r="L277" i="8" a="1"/>
  <c r="L277" i="8" s="1"/>
  <c r="L296" i="8" a="1"/>
  <c r="L296" i="8" s="1"/>
  <c r="L273" i="8" a="1"/>
  <c r="L273" i="8" s="1"/>
  <c r="L282" i="8" a="1"/>
  <c r="L282" i="8" s="1"/>
  <c r="L280" i="8" a="1"/>
  <c r="L280" i="8" s="1"/>
  <c r="L290" i="8" a="1"/>
  <c r="L290" i="8" s="1"/>
  <c r="L293" i="8" a="1"/>
  <c r="L293" i="8" s="1"/>
  <c r="L291" i="8" a="1"/>
  <c r="L291" i="8" s="1"/>
  <c r="L303" i="8" a="1"/>
  <c r="L303" i="8" s="1"/>
  <c r="L286" i="8" a="1"/>
  <c r="L286" i="8" s="1"/>
  <c r="L289" i="8" a="1"/>
  <c r="L289" i="8" s="1"/>
  <c r="L288" i="8" a="1"/>
  <c r="L288" i="8" s="1"/>
  <c r="L294" i="8" a="1"/>
  <c r="L294" i="8" s="1"/>
  <c r="L297" i="8" a="1"/>
  <c r="L297" i="8" s="1"/>
  <c r="L298" i="8" a="1"/>
  <c r="L298" i="8" s="1"/>
  <c r="L302" i="8" a="1"/>
  <c r="L302" i="8" s="1"/>
  <c r="L292" i="8" a="1"/>
  <c r="L292" i="8" s="1"/>
  <c r="L312" i="8" a="1"/>
  <c r="L312" i="8" s="1"/>
  <c r="L295" i="8" a="1"/>
  <c r="L295" i="8" s="1"/>
  <c r="L285" i="8" a="1"/>
  <c r="L285" i="8" s="1"/>
  <c r="L306" i="8" a="1"/>
  <c r="L306" i="8" s="1"/>
  <c r="L304" i="8" a="1"/>
  <c r="L304" i="8" s="1"/>
  <c r="L299" i="8" a="1"/>
  <c r="L299" i="8" s="1"/>
  <c r="L307" i="8" a="1"/>
  <c r="L307" i="8" s="1"/>
  <c r="L326" i="8" a="1"/>
  <c r="L326" i="8" s="1"/>
  <c r="L311" i="8" a="1"/>
  <c r="L311" i="8" s="1"/>
  <c r="L305" i="8" a="1"/>
  <c r="L305" i="8" s="1"/>
  <c r="L313" i="8" a="1"/>
  <c r="L313" i="8" s="1"/>
  <c r="L308" i="8" a="1"/>
  <c r="L308" i="8" s="1"/>
  <c r="L300" i="8" a="1"/>
  <c r="L300" i="8" s="1"/>
  <c r="L309" i="8" a="1"/>
  <c r="L309" i="8" s="1"/>
  <c r="L321" i="8" a="1"/>
  <c r="L321" i="8" s="1"/>
  <c r="L344" i="8" a="1"/>
  <c r="L344" i="8" s="1"/>
  <c r="L310" i="8" a="1"/>
  <c r="L310" i="8" s="1"/>
  <c r="L317" i="8" a="1"/>
  <c r="L317" i="8" s="1"/>
  <c r="L301" i="8" a="1"/>
  <c r="L301" i="8" s="1"/>
  <c r="L328" i="8" a="1"/>
  <c r="L328" i="8" s="1"/>
  <c r="L340" i="8" a="1"/>
  <c r="L340" i="8" s="1"/>
  <c r="L314" i="8" a="1"/>
  <c r="L314" i="8" s="1"/>
  <c r="L315" i="8" a="1"/>
  <c r="L315" i="8" s="1"/>
  <c r="L324" i="8" a="1"/>
  <c r="L324" i="8" s="1"/>
  <c r="L319" i="8" a="1"/>
  <c r="L319" i="8" s="1"/>
  <c r="L318" i="8" a="1"/>
  <c r="L318" i="8" s="1"/>
  <c r="L320" i="8" a="1"/>
  <c r="L320" i="8" s="1"/>
  <c r="L346" i="8" a="1"/>
  <c r="L346" i="8" s="1"/>
  <c r="L333" i="8" a="1"/>
  <c r="L333" i="8" s="1"/>
  <c r="L331" i="8" a="1"/>
  <c r="L331" i="8" s="1"/>
  <c r="L322" i="8" a="1"/>
  <c r="L322" i="8" s="1"/>
  <c r="L329" i="8" a="1"/>
  <c r="L329" i="8" s="1"/>
  <c r="L330" i="8" a="1"/>
  <c r="L330" i="8" s="1"/>
  <c r="L337" i="8" a="1"/>
  <c r="L337" i="8" s="1"/>
  <c r="L335" i="8" a="1"/>
  <c r="L335" i="8" s="1"/>
  <c r="L327" i="8" a="1"/>
  <c r="L327" i="8" s="1"/>
  <c r="L345" i="8" a="1"/>
  <c r="L345" i="8" s="1"/>
  <c r="L323" i="8" a="1"/>
  <c r="L323" i="8" s="1"/>
  <c r="L339" i="8" a="1"/>
  <c r="L339" i="8" s="1"/>
  <c r="L316" i="8" a="1"/>
  <c r="L316" i="8" s="1"/>
  <c r="L334" i="8" a="1"/>
  <c r="L334" i="8" s="1"/>
  <c r="L338" i="8" a="1"/>
  <c r="L338" i="8" s="1"/>
  <c r="L332" i="8" a="1"/>
  <c r="L332" i="8" s="1"/>
  <c r="L349" i="8" a="1"/>
  <c r="L349" i="8" s="1"/>
  <c r="L341" i="8" a="1"/>
  <c r="L341" i="8" s="1"/>
  <c r="L362" i="8" a="1"/>
  <c r="L362" i="8" s="1"/>
  <c r="L336" i="8" a="1"/>
  <c r="L336" i="8" s="1"/>
  <c r="L325" i="8" a="1"/>
  <c r="L325" i="8" s="1"/>
  <c r="L343" i="8" a="1"/>
  <c r="L343" i="8" s="1"/>
  <c r="L364" i="8" a="1"/>
  <c r="L364" i="8" s="1"/>
  <c r="L354" i="8" a="1"/>
  <c r="L354" i="8" s="1"/>
  <c r="L342" i="8" a="1"/>
  <c r="L342" i="8" s="1"/>
  <c r="L357" i="8" a="1"/>
  <c r="L357" i="8" s="1"/>
  <c r="L361" i="8" a="1"/>
  <c r="L361" i="8" s="1"/>
  <c r="L363" i="8" a="1"/>
  <c r="L363" i="8" s="1"/>
  <c r="L347" i="8" a="1"/>
  <c r="L347" i="8" s="1"/>
  <c r="L356" i="8" a="1"/>
  <c r="L356" i="8" s="1"/>
  <c r="L353" i="8" a="1"/>
  <c r="L353" i="8" s="1"/>
  <c r="L355" i="8" a="1"/>
  <c r="L355" i="8" s="1"/>
  <c r="L358" i="8" a="1"/>
  <c r="L358" i="8" s="1"/>
  <c r="L360" i="8" a="1"/>
  <c r="L360" i="8" s="1"/>
  <c r="L409" i="8" a="1"/>
  <c r="L409" i="8" s="1"/>
  <c r="L359" i="8" a="1"/>
  <c r="L359" i="8" s="1"/>
  <c r="L351" i="8" a="1"/>
  <c r="L351" i="8" s="1"/>
  <c r="L348" i="8" a="1"/>
  <c r="L348" i="8" s="1"/>
  <c r="L350" i="8" a="1"/>
  <c r="L350" i="8" s="1"/>
  <c r="L370" i="8" a="1"/>
  <c r="L370" i="8" s="1"/>
  <c r="L371" i="8" a="1"/>
  <c r="L371" i="8" s="1"/>
  <c r="L389" i="8" a="1"/>
  <c r="L389" i="8" s="1"/>
  <c r="L368" i="8" a="1"/>
  <c r="L368" i="8" s="1"/>
  <c r="L381" i="8" a="1"/>
  <c r="L381" i="8" s="1"/>
  <c r="L352" i="8" a="1"/>
  <c r="L352" i="8" s="1"/>
  <c r="L376" i="8" a="1"/>
  <c r="L376" i="8" s="1"/>
  <c r="L388" i="8" a="1"/>
  <c r="L388" i="8" s="1"/>
  <c r="L366" i="8" a="1"/>
  <c r="L366" i="8" s="1"/>
  <c r="L365" i="8" a="1"/>
  <c r="L365" i="8" s="1"/>
  <c r="L369" i="8" a="1"/>
  <c r="L369" i="8" s="1"/>
  <c r="L372" i="8" a="1"/>
  <c r="L372" i="8" s="1"/>
  <c r="L373" i="8" a="1"/>
  <c r="L373" i="8" s="1"/>
  <c r="L412" i="8" a="1"/>
  <c r="L412" i="8" s="1"/>
  <c r="L367" i="8" a="1"/>
  <c r="L367" i="8" s="1"/>
  <c r="L374" i="8" a="1"/>
  <c r="L374" i="8" s="1"/>
  <c r="L383" i="8" a="1"/>
  <c r="L383" i="8" s="1"/>
  <c r="L380" i="8" a="1"/>
  <c r="L380" i="8" s="1"/>
  <c r="L382" i="8" a="1"/>
  <c r="L382" i="8" s="1"/>
  <c r="L379" i="8" a="1"/>
  <c r="L379" i="8" s="1"/>
  <c r="L378" i="8" a="1"/>
  <c r="L378" i="8" s="1"/>
  <c r="L397" i="8" a="1"/>
  <c r="L397" i="8" s="1"/>
  <c r="L375" i="8" a="1"/>
  <c r="L375" i="8" s="1"/>
  <c r="L377" i="8" a="1"/>
  <c r="L377" i="8" s="1"/>
  <c r="L385" i="8" a="1"/>
  <c r="L385" i="8" s="1"/>
  <c r="L384" i="8" a="1"/>
  <c r="L384" i="8" s="1"/>
  <c r="L393" i="8" a="1"/>
  <c r="L393" i="8" s="1"/>
  <c r="L401" i="8" a="1"/>
  <c r="L401" i="8" s="1"/>
  <c r="L391" i="8" a="1"/>
  <c r="L391" i="8" s="1"/>
  <c r="L399" i="8" a="1"/>
  <c r="L399" i="8" s="1"/>
  <c r="L396" i="8" a="1"/>
  <c r="L396" i="8" s="1"/>
  <c r="L386" i="8" a="1"/>
  <c r="L386" i="8" s="1"/>
  <c r="L407" i="8" a="1"/>
  <c r="L407" i="8" s="1"/>
  <c r="L387" i="8" a="1"/>
  <c r="L387" i="8" s="1"/>
  <c r="L400" i="8" a="1"/>
  <c r="L400" i="8" s="1"/>
  <c r="L403" i="8" a="1"/>
  <c r="L403" i="8" s="1"/>
  <c r="L392" i="8" a="1"/>
  <c r="L392" i="8" s="1"/>
  <c r="L395" i="8" a="1"/>
  <c r="L395" i="8" s="1"/>
  <c r="L415" i="8" a="1"/>
  <c r="L415" i="8" s="1"/>
  <c r="L414" i="8" a="1"/>
  <c r="L414" i="8" s="1"/>
  <c r="L413" i="8" a="1"/>
  <c r="L413" i="8" s="1"/>
  <c r="L402" i="8" a="1"/>
  <c r="L402" i="8" s="1"/>
  <c r="L394" i="8" a="1"/>
  <c r="L394" i="8" s="1"/>
  <c r="L427" i="8" a="1"/>
  <c r="L427" i="8" s="1"/>
  <c r="L398" i="8" a="1"/>
  <c r="L398" i="8" s="1"/>
  <c r="L390" i="8" a="1"/>
  <c r="L390" i="8" s="1"/>
  <c r="L405" i="8" a="1"/>
  <c r="L405" i="8" s="1"/>
  <c r="L419" i="8" a="1"/>
  <c r="L419" i="8" s="1"/>
  <c r="L418" i="8" a="1"/>
  <c r="L418" i="8" s="1"/>
  <c r="L404" i="8" a="1"/>
  <c r="L404" i="8" s="1"/>
  <c r="L420" i="8" a="1"/>
  <c r="L420" i="8" s="1"/>
  <c r="L410" i="8" a="1"/>
  <c r="L410" i="8" s="1"/>
  <c r="L430" i="8" a="1"/>
  <c r="L430" i="8" s="1"/>
  <c r="L406" i="8" a="1"/>
  <c r="L406" i="8" s="1"/>
  <c r="L425" i="8" a="1"/>
  <c r="L425" i="8" s="1"/>
  <c r="L411" i="8" a="1"/>
  <c r="L411" i="8" s="1"/>
  <c r="L434" i="8" a="1"/>
  <c r="L434" i="8" s="1"/>
  <c r="L408" i="8" a="1"/>
  <c r="L408" i="8" s="1"/>
  <c r="L431" i="8" a="1"/>
  <c r="L431" i="8" s="1"/>
  <c r="L426" i="8" a="1"/>
  <c r="L426" i="8" s="1"/>
  <c r="L444" i="8" a="1"/>
  <c r="L444" i="8" s="1"/>
  <c r="L422" i="8" a="1"/>
  <c r="L422" i="8" s="1"/>
  <c r="L416" i="8" a="1"/>
  <c r="L416" i="8" s="1"/>
  <c r="L417" i="8" a="1"/>
  <c r="L417" i="8" s="1"/>
  <c r="L423" i="8" a="1"/>
  <c r="L423" i="8" s="1"/>
  <c r="L424" i="8" a="1"/>
  <c r="L424" i="8" s="1"/>
  <c r="L440" i="8" a="1"/>
  <c r="L440" i="8" s="1"/>
  <c r="L429" i="8" a="1"/>
  <c r="L429" i="8" s="1"/>
  <c r="L428" i="8" a="1"/>
  <c r="L428" i="8" s="1"/>
  <c r="L433" i="8" a="1"/>
  <c r="L433" i="8" s="1"/>
  <c r="L435" i="8" a="1"/>
  <c r="L435" i="8" s="1"/>
  <c r="L432" i="8" a="1"/>
  <c r="L432" i="8" s="1"/>
  <c r="L443" i="8" a="1"/>
  <c r="L443" i="8" s="1"/>
  <c r="L439" i="8" a="1"/>
  <c r="L439" i="8" s="1"/>
  <c r="L449" i="8" a="1"/>
  <c r="L449" i="8" s="1"/>
  <c r="L442" i="8" a="1"/>
  <c r="L442" i="8" s="1"/>
  <c r="L421" i="8" a="1"/>
  <c r="L421" i="8" s="1"/>
  <c r="L436" i="8" a="1"/>
  <c r="L436" i="8" s="1"/>
  <c r="L437" i="8" a="1"/>
  <c r="L437" i="8" s="1"/>
  <c r="L446" i="8" a="1"/>
  <c r="L446" i="8" s="1"/>
  <c r="L438" i="8" a="1"/>
  <c r="L438" i="8" s="1"/>
  <c r="L441" i="8" a="1"/>
  <c r="L441" i="8" s="1"/>
  <c r="L452" i="8" a="1"/>
  <c r="L452" i="8" s="1"/>
  <c r="L451" i="8" a="1"/>
  <c r="L451" i="8" s="1"/>
  <c r="L456" i="8" a="1"/>
  <c r="L456" i="8" s="1"/>
  <c r="L467" i="8" a="1"/>
  <c r="L467" i="8" s="1"/>
  <c r="L447" i="8" a="1"/>
  <c r="L447" i="8" s="1"/>
  <c r="L448" i="8" a="1"/>
  <c r="L448" i="8" s="1"/>
  <c r="L459" i="8" a="1"/>
  <c r="L459" i="8" s="1"/>
  <c r="L453" i="8" a="1"/>
  <c r="L453" i="8" s="1"/>
  <c r="L463" i="8" a="1"/>
  <c r="L463" i="8" s="1"/>
  <c r="L454" i="8" a="1"/>
  <c r="L454" i="8" s="1"/>
  <c r="L445" i="8" a="1"/>
  <c r="L445" i="8" s="1"/>
  <c r="L458" i="8" a="1"/>
  <c r="L458" i="8" s="1"/>
  <c r="L455" i="8" a="1"/>
  <c r="L455" i="8" s="1"/>
  <c r="L481" i="8" a="1"/>
  <c r="L481" i="8" s="1"/>
  <c r="L460" i="8" a="1"/>
  <c r="L460" i="8" s="1"/>
  <c r="L469" i="8" a="1"/>
  <c r="L469" i="8" s="1"/>
  <c r="L476" i="8" a="1"/>
  <c r="L476" i="8" s="1"/>
  <c r="L472" i="8" a="1"/>
  <c r="L472" i="8" s="1"/>
  <c r="L461" i="8" a="1"/>
  <c r="L461" i="8" s="1"/>
  <c r="L457" i="8" a="1"/>
  <c r="L457" i="8" s="1"/>
  <c r="L464" i="8" a="1"/>
  <c r="L464" i="8" s="1"/>
  <c r="L468" i="8" a="1"/>
  <c r="L468" i="8" s="1"/>
  <c r="L470" i="8" a="1"/>
  <c r="L470" i="8" s="1"/>
  <c r="L462" i="8" a="1"/>
  <c r="L462" i="8" s="1"/>
  <c r="L471" i="8" a="1"/>
  <c r="L471" i="8" s="1"/>
  <c r="L466" i="8" a="1"/>
  <c r="L466" i="8" s="1"/>
  <c r="L465" i="8" a="1"/>
  <c r="L465" i="8" s="1"/>
  <c r="L473" i="8" a="1"/>
  <c r="L473" i="8" s="1"/>
  <c r="L474" i="8" a="1"/>
  <c r="L474" i="8" s="1"/>
  <c r="L478" i="8" a="1"/>
  <c r="L478" i="8" s="1"/>
  <c r="L485" i="8" a="1"/>
  <c r="L485" i="8" s="1"/>
  <c r="L489" i="8" a="1"/>
  <c r="L489" i="8" s="1"/>
  <c r="L480" i="8" a="1"/>
  <c r="L480" i="8" s="1"/>
  <c r="L477" i="8" a="1"/>
  <c r="L477" i="8" s="1"/>
  <c r="L475" i="8" a="1"/>
  <c r="L475" i="8" s="1"/>
  <c r="L479" i="8" a="1"/>
  <c r="L479" i="8" s="1"/>
  <c r="L484" i="8" a="1"/>
  <c r="L484" i="8" s="1"/>
  <c r="L450" i="8" a="1"/>
  <c r="L450" i="8" s="1"/>
  <c r="L482" i="8" a="1"/>
  <c r="L482" i="8" s="1"/>
  <c r="L488" i="8" a="1"/>
  <c r="L488" i="8" s="1"/>
  <c r="L487" i="8" a="1"/>
  <c r="L487" i="8" s="1"/>
  <c r="L486" i="8" a="1"/>
  <c r="L486" i="8" s="1"/>
  <c r="L496" i="8" a="1"/>
  <c r="L496" i="8" s="1"/>
  <c r="L490" i="8" a="1"/>
  <c r="L490" i="8" s="1"/>
  <c r="L491" i="8" a="1"/>
  <c r="L491" i="8" s="1"/>
  <c r="L493" i="8" a="1"/>
  <c r="L493" i="8" s="1"/>
  <c r="L492" i="8" a="1"/>
  <c r="L492" i="8" s="1"/>
  <c r="L483" i="8" a="1"/>
  <c r="L483" i="8" s="1"/>
  <c r="L495" i="8" a="1"/>
  <c r="L495" i="8" s="1"/>
  <c r="L497" i="8" a="1"/>
  <c r="L497" i="8" s="1"/>
  <c r="L498" i="8" a="1"/>
  <c r="L498" i="8" s="1"/>
  <c r="L494" i="8" a="1"/>
  <c r="L494" i="8" s="1"/>
  <c r="L499" i="8" a="1"/>
  <c r="L499" i="8" s="1"/>
  <c r="L504" i="8" a="1"/>
  <c r="L504" i="8" s="1"/>
  <c r="L500" i="8" a="1"/>
  <c r="L500" i="8" s="1"/>
  <c r="L502" i="8" a="1"/>
  <c r="L502" i="8" s="1"/>
  <c r="L503" i="8" a="1"/>
  <c r="L503" i="8" s="1"/>
  <c r="L501" i="8" a="1"/>
  <c r="L501" i="8" s="1"/>
  <c r="L3" i="8" a="1"/>
  <c r="L3" i="8" s="1"/>
  <c r="H2" i="8" a="1"/>
  <c r="H2" i="8" s="1"/>
  <c r="H4" i="8" a="1"/>
  <c r="H4" i="8" s="1"/>
  <c r="H5" i="8" a="1"/>
  <c r="H5" i="8" s="1"/>
  <c r="H6" i="8" a="1"/>
  <c r="H6" i="8" s="1"/>
  <c r="H7" i="8" a="1"/>
  <c r="H7" i="8" s="1"/>
  <c r="H8" i="8" a="1"/>
  <c r="H8" i="8" s="1"/>
  <c r="H10" i="8" a="1"/>
  <c r="H10" i="8" s="1"/>
  <c r="H9" i="8" a="1"/>
  <c r="H9" i="8" s="1"/>
  <c r="H11" i="8" a="1"/>
  <c r="H11" i="8" s="1"/>
  <c r="H13" i="8" a="1"/>
  <c r="H13" i="8" s="1"/>
  <c r="H12" i="8" a="1"/>
  <c r="H12" i="8" s="1"/>
  <c r="H14" i="8" a="1"/>
  <c r="H14" i="8" s="1"/>
  <c r="H15" i="8" a="1"/>
  <c r="H15" i="8" s="1"/>
  <c r="H16" i="8" a="1"/>
  <c r="H16" i="8" s="1"/>
  <c r="H18" i="8" a="1"/>
  <c r="H18" i="8" s="1"/>
  <c r="H17" i="8" a="1"/>
  <c r="H17" i="8" s="1"/>
  <c r="H19" i="8" a="1"/>
  <c r="H19" i="8" s="1"/>
  <c r="H20" i="8" a="1"/>
  <c r="H20" i="8" s="1"/>
  <c r="H21" i="8" a="1"/>
  <c r="H21" i="8" s="1"/>
  <c r="H22" i="8" a="1"/>
  <c r="H22" i="8" s="1"/>
  <c r="H24" i="8" a="1"/>
  <c r="H24" i="8" s="1"/>
  <c r="H27" i="8" a="1"/>
  <c r="H27" i="8" s="1"/>
  <c r="H25" i="8" a="1"/>
  <c r="H25" i="8" s="1"/>
  <c r="H23" i="8" a="1"/>
  <c r="H23" i="8" s="1"/>
  <c r="H26" i="8" a="1"/>
  <c r="H26" i="8" s="1"/>
  <c r="H31" i="8" a="1"/>
  <c r="H31" i="8" s="1"/>
  <c r="H28" i="8" a="1"/>
  <c r="H28" i="8" s="1"/>
  <c r="H29" i="8" a="1"/>
  <c r="H29" i="8" s="1"/>
  <c r="H32" i="8" a="1"/>
  <c r="H32" i="8" s="1"/>
  <c r="H33" i="8" a="1"/>
  <c r="H33" i="8" s="1"/>
  <c r="H30" i="8" a="1"/>
  <c r="H30" i="8" s="1"/>
  <c r="H35" i="8" a="1"/>
  <c r="H35" i="8" s="1"/>
  <c r="H34" i="8" a="1"/>
  <c r="H34" i="8" s="1"/>
  <c r="H38" i="8" a="1"/>
  <c r="H38" i="8" s="1"/>
  <c r="H37" i="8" a="1"/>
  <c r="H37" i="8" s="1"/>
  <c r="H36" i="8" a="1"/>
  <c r="H36" i="8" s="1"/>
  <c r="H40" i="8" a="1"/>
  <c r="H40" i="8" s="1"/>
  <c r="H39" i="8" a="1"/>
  <c r="H39" i="8" s="1"/>
  <c r="H41" i="8" a="1"/>
  <c r="H41" i="8" s="1"/>
  <c r="H44" i="8" a="1"/>
  <c r="H44" i="8" s="1"/>
  <c r="H42" i="8" a="1"/>
  <c r="H42" i="8" s="1"/>
  <c r="H45" i="8" a="1"/>
  <c r="H45" i="8" s="1"/>
  <c r="H46" i="8" a="1"/>
  <c r="H46" i="8" s="1"/>
  <c r="H43" i="8" a="1"/>
  <c r="H43" i="8" s="1"/>
  <c r="H51" i="8" a="1"/>
  <c r="H51" i="8" s="1"/>
  <c r="H50" i="8" a="1"/>
  <c r="H50" i="8" s="1"/>
  <c r="H49" i="8" a="1"/>
  <c r="H49" i="8" s="1"/>
  <c r="H57" i="8" a="1"/>
  <c r="H57" i="8" s="1"/>
  <c r="H64" i="8" a="1"/>
  <c r="H64" i="8" s="1"/>
  <c r="H47" i="8" a="1"/>
  <c r="H47" i="8" s="1"/>
  <c r="H54" i="8" a="1"/>
  <c r="H54" i="8" s="1"/>
  <c r="H59" i="8" a="1"/>
  <c r="H59" i="8" s="1"/>
  <c r="H48" i="8" a="1"/>
  <c r="H48" i="8" s="1"/>
  <c r="H56" i="8" a="1"/>
  <c r="H56" i="8" s="1"/>
  <c r="H58" i="8" a="1"/>
  <c r="H58" i="8" s="1"/>
  <c r="H52" i="8" a="1"/>
  <c r="H52" i="8" s="1"/>
  <c r="H55" i="8" a="1"/>
  <c r="H55" i="8" s="1"/>
  <c r="H53" i="8" a="1"/>
  <c r="H53" i="8" s="1"/>
  <c r="H67" i="8" a="1"/>
  <c r="H67" i="8" s="1"/>
  <c r="H60" i="8" a="1"/>
  <c r="H60" i="8" s="1"/>
  <c r="H61" i="8" a="1"/>
  <c r="H61" i="8" s="1"/>
  <c r="H66" i="8" a="1"/>
  <c r="H66" i="8" s="1"/>
  <c r="H68" i="8" a="1"/>
  <c r="H68" i="8" s="1"/>
  <c r="H62" i="8" a="1"/>
  <c r="H62" i="8" s="1"/>
  <c r="H63" i="8" a="1"/>
  <c r="H63" i="8" s="1"/>
  <c r="H70" i="8" a="1"/>
  <c r="H70" i="8" s="1"/>
  <c r="H65" i="8" a="1"/>
  <c r="H65" i="8" s="1"/>
  <c r="H79" i="8" a="1"/>
  <c r="H79" i="8" s="1"/>
  <c r="H72" i="8" a="1"/>
  <c r="H72" i="8" s="1"/>
  <c r="H74" i="8" a="1"/>
  <c r="H74" i="8" s="1"/>
  <c r="H75" i="8" a="1"/>
  <c r="H75" i="8" s="1"/>
  <c r="H71" i="8" a="1"/>
  <c r="H71" i="8" s="1"/>
  <c r="H73" i="8" a="1"/>
  <c r="H73" i="8" s="1"/>
  <c r="H77" i="8" a="1"/>
  <c r="H77" i="8" s="1"/>
  <c r="H69" i="8" a="1"/>
  <c r="H69" i="8" s="1"/>
  <c r="H78" i="8" a="1"/>
  <c r="H78" i="8" s="1"/>
  <c r="H76" i="8" a="1"/>
  <c r="H76" i="8" s="1"/>
  <c r="H81" i="8" a="1"/>
  <c r="H81" i="8" s="1"/>
  <c r="H85" i="8" a="1"/>
  <c r="H85" i="8" s="1"/>
  <c r="H83" i="8" a="1"/>
  <c r="H83" i="8" s="1"/>
  <c r="H80" i="8" a="1"/>
  <c r="H80" i="8" s="1"/>
  <c r="H87" i="8" a="1"/>
  <c r="H87" i="8" s="1"/>
  <c r="H84" i="8" a="1"/>
  <c r="H84" i="8" s="1"/>
  <c r="H82" i="8" a="1"/>
  <c r="H82" i="8" s="1"/>
  <c r="H89" i="8" a="1"/>
  <c r="H89" i="8" s="1"/>
  <c r="H91" i="8" a="1"/>
  <c r="H91" i="8" s="1"/>
  <c r="H92" i="8" a="1"/>
  <c r="H92" i="8" s="1"/>
  <c r="H96" i="8" a="1"/>
  <c r="H96" i="8" s="1"/>
  <c r="H86" i="8" a="1"/>
  <c r="H86" i="8" s="1"/>
  <c r="H101" i="8" a="1"/>
  <c r="H101" i="8" s="1"/>
  <c r="H94" i="8" a="1"/>
  <c r="H94" i="8" s="1"/>
  <c r="H93" i="8" a="1"/>
  <c r="H93" i="8" s="1"/>
  <c r="H100" i="8" a="1"/>
  <c r="H100" i="8" s="1"/>
  <c r="H98" i="8" a="1"/>
  <c r="H98" i="8" s="1"/>
  <c r="H97" i="8" a="1"/>
  <c r="H97" i="8" s="1"/>
  <c r="H88" i="8" a="1"/>
  <c r="H88" i="8" s="1"/>
  <c r="H90" i="8" a="1"/>
  <c r="H90" i="8" s="1"/>
  <c r="H95" i="8" a="1"/>
  <c r="H95" i="8" s="1"/>
  <c r="H99" i="8" a="1"/>
  <c r="H99" i="8" s="1"/>
  <c r="H102" i="8" a="1"/>
  <c r="H102" i="8" s="1"/>
  <c r="H104" i="8" a="1"/>
  <c r="H104" i="8" s="1"/>
  <c r="H106" i="8" a="1"/>
  <c r="H106" i="8" s="1"/>
  <c r="H103" i="8" a="1"/>
  <c r="H103" i="8" s="1"/>
  <c r="H105" i="8" a="1"/>
  <c r="H105" i="8" s="1"/>
  <c r="H109" i="8" a="1"/>
  <c r="H109" i="8" s="1"/>
  <c r="H110" i="8" a="1"/>
  <c r="H110" i="8" s="1"/>
  <c r="H112" i="8" a="1"/>
  <c r="H112" i="8" s="1"/>
  <c r="H107" i="8" a="1"/>
  <c r="H107" i="8" s="1"/>
  <c r="H114" i="8" a="1"/>
  <c r="H114" i="8" s="1"/>
  <c r="H124" i="8" a="1"/>
  <c r="H124" i="8" s="1"/>
  <c r="H122" i="8" a="1"/>
  <c r="H122" i="8" s="1"/>
  <c r="H113" i="8" a="1"/>
  <c r="H113" i="8" s="1"/>
  <c r="H111" i="8" a="1"/>
  <c r="H111" i="8" s="1"/>
  <c r="H116" i="8" a="1"/>
  <c r="H116" i="8" s="1"/>
  <c r="H115" i="8" a="1"/>
  <c r="H115" i="8" s="1"/>
  <c r="H108" i="8" a="1"/>
  <c r="H108" i="8" s="1"/>
  <c r="H117" i="8" a="1"/>
  <c r="H117" i="8" s="1"/>
  <c r="H120" i="8" a="1"/>
  <c r="H120" i="8" s="1"/>
  <c r="H128" i="8" a="1"/>
  <c r="H128" i="8" s="1"/>
  <c r="H118" i="8" a="1"/>
  <c r="H118" i="8" s="1"/>
  <c r="H119" i="8" a="1"/>
  <c r="H119" i="8" s="1"/>
  <c r="H123" i="8" a="1"/>
  <c r="H123" i="8" s="1"/>
  <c r="H127" i="8" a="1"/>
  <c r="H127" i="8" s="1"/>
  <c r="H121" i="8" a="1"/>
  <c r="H121" i="8" s="1"/>
  <c r="H126" i="8" a="1"/>
  <c r="H126" i="8" s="1"/>
  <c r="H125" i="8" a="1"/>
  <c r="H125" i="8" s="1"/>
  <c r="H133" i="8" a="1"/>
  <c r="H133" i="8" s="1"/>
  <c r="H134" i="8" a="1"/>
  <c r="H134" i="8" s="1"/>
  <c r="H129" i="8" a="1"/>
  <c r="H129" i="8" s="1"/>
  <c r="H130" i="8" a="1"/>
  <c r="H130" i="8" s="1"/>
  <c r="H131" i="8" a="1"/>
  <c r="H131" i="8" s="1"/>
  <c r="H135" i="8" a="1"/>
  <c r="H135" i="8" s="1"/>
  <c r="H136" i="8" a="1"/>
  <c r="H136" i="8" s="1"/>
  <c r="H148" i="8" a="1"/>
  <c r="H148" i="8" s="1"/>
  <c r="H153" i="8" a="1"/>
  <c r="H153" i="8" s="1"/>
  <c r="H139" i="8" a="1"/>
  <c r="H139" i="8" s="1"/>
  <c r="H145" i="8" a="1"/>
  <c r="H145" i="8" s="1"/>
  <c r="H141" i="8" a="1"/>
  <c r="H141" i="8" s="1"/>
  <c r="H132" i="8" a="1"/>
  <c r="H132" i="8" s="1"/>
  <c r="H156" i="8" a="1"/>
  <c r="H156" i="8" s="1"/>
  <c r="H149" i="8" a="1"/>
  <c r="H149" i="8" s="1"/>
  <c r="H146" i="8" a="1"/>
  <c r="H146" i="8" s="1"/>
  <c r="H140" i="8" a="1"/>
  <c r="H140" i="8" s="1"/>
  <c r="H142" i="8" a="1"/>
  <c r="H142" i="8" s="1"/>
  <c r="H137" i="8" a="1"/>
  <c r="H137" i="8" s="1"/>
  <c r="H147" i="8" a="1"/>
  <c r="H147" i="8" s="1"/>
  <c r="H138" i="8" a="1"/>
  <c r="H138" i="8" s="1"/>
  <c r="H144" i="8" a="1"/>
  <c r="H144" i="8" s="1"/>
  <c r="H154" i="8" a="1"/>
  <c r="H154" i="8" s="1"/>
  <c r="H151" i="8" a="1"/>
  <c r="H151" i="8" s="1"/>
  <c r="H143" i="8" a="1"/>
  <c r="H143" i="8" s="1"/>
  <c r="H150" i="8" a="1"/>
  <c r="H150" i="8" s="1"/>
  <c r="H155" i="8" a="1"/>
  <c r="H155" i="8" s="1"/>
  <c r="H157" i="8" a="1"/>
  <c r="H157" i="8" s="1"/>
  <c r="H152" i="8" a="1"/>
  <c r="H152" i="8" s="1"/>
  <c r="H169" i="8" a="1"/>
  <c r="H169" i="8" s="1"/>
  <c r="H163" i="8" a="1"/>
  <c r="H163" i="8" s="1"/>
  <c r="H161" i="8" a="1"/>
  <c r="H161" i="8" s="1"/>
  <c r="H160" i="8" a="1"/>
  <c r="H160" i="8" s="1"/>
  <c r="H162" i="8" a="1"/>
  <c r="H162" i="8" s="1"/>
  <c r="H184" i="8" a="1"/>
  <c r="H184" i="8" s="1"/>
  <c r="H158" i="8" a="1"/>
  <c r="H158" i="8" s="1"/>
  <c r="H159" i="8" a="1"/>
  <c r="H159" i="8" s="1"/>
  <c r="H170" i="8" a="1"/>
  <c r="H170" i="8" s="1"/>
  <c r="H164" i="8" a="1"/>
  <c r="H164" i="8" s="1"/>
  <c r="H176" i="8" a="1"/>
  <c r="H176" i="8" s="1"/>
  <c r="H165" i="8" a="1"/>
  <c r="H165" i="8" s="1"/>
  <c r="H190" i="8" a="1"/>
  <c r="H190" i="8" s="1"/>
  <c r="H172" i="8" a="1"/>
  <c r="H172" i="8" s="1"/>
  <c r="H171" i="8" a="1"/>
  <c r="H171" i="8" s="1"/>
  <c r="H188" i="8" a="1"/>
  <c r="H188" i="8" s="1"/>
  <c r="H173" i="8" a="1"/>
  <c r="H173" i="8" s="1"/>
  <c r="H166" i="8" a="1"/>
  <c r="H166" i="8" s="1"/>
  <c r="H210" i="8" a="1"/>
  <c r="H210" i="8" s="1"/>
  <c r="H168" i="8" a="1"/>
  <c r="H168" i="8" s="1"/>
  <c r="H167" i="8" a="1"/>
  <c r="H167" i="8" s="1"/>
  <c r="H174" i="8" a="1"/>
  <c r="H174" i="8" s="1"/>
  <c r="H175" i="8" a="1"/>
  <c r="H175" i="8" s="1"/>
  <c r="H180" i="8" a="1"/>
  <c r="H180" i="8" s="1"/>
  <c r="H181" i="8" a="1"/>
  <c r="H181" i="8" s="1"/>
  <c r="H232" i="8" a="1"/>
  <c r="H232" i="8" s="1"/>
  <c r="H189" i="8" a="1"/>
  <c r="H189" i="8" s="1"/>
  <c r="H179" i="8" a="1"/>
  <c r="H179" i="8" s="1"/>
  <c r="H177" i="8" a="1"/>
  <c r="H177" i="8" s="1"/>
  <c r="H182" i="8" a="1"/>
  <c r="H182" i="8" s="1"/>
  <c r="H192" i="8" a="1"/>
  <c r="H192" i="8" s="1"/>
  <c r="H186" i="8" a="1"/>
  <c r="H186" i="8" s="1"/>
  <c r="H193" i="8" a="1"/>
  <c r="H193" i="8" s="1"/>
  <c r="H196" i="8" a="1"/>
  <c r="H196" i="8" s="1"/>
  <c r="H200" i="8" a="1"/>
  <c r="H200" i="8" s="1"/>
  <c r="H178" i="8" a="1"/>
  <c r="H178" i="8" s="1"/>
  <c r="H194" i="8" a="1"/>
  <c r="H194" i="8" s="1"/>
  <c r="H202" i="8" a="1"/>
  <c r="H202" i="8" s="1"/>
  <c r="H185" i="8" a="1"/>
  <c r="H185" i="8" s="1"/>
  <c r="H187" i="8" a="1"/>
  <c r="H187" i="8" s="1"/>
  <c r="H198" i="8" a="1"/>
  <c r="H198" i="8" s="1"/>
  <c r="H212" i="8" a="1"/>
  <c r="H212" i="8" s="1"/>
  <c r="H206" i="8" a="1"/>
  <c r="H206" i="8" s="1"/>
  <c r="H183" i="8" a="1"/>
  <c r="H183" i="8" s="1"/>
  <c r="H197" i="8" a="1"/>
  <c r="H197" i="8" s="1"/>
  <c r="H201" i="8" a="1"/>
  <c r="H201" i="8" s="1"/>
  <c r="H191" i="8" a="1"/>
  <c r="H191" i="8" s="1"/>
  <c r="H199" i="8" a="1"/>
  <c r="H199" i="8" s="1"/>
  <c r="H220" i="8" a="1"/>
  <c r="H220" i="8" s="1"/>
  <c r="H203" i="8" a="1"/>
  <c r="H203" i="8" s="1"/>
  <c r="H213" i="8" a="1"/>
  <c r="H213" i="8" s="1"/>
  <c r="H208" i="8" a="1"/>
  <c r="H208" i="8" s="1"/>
  <c r="H207" i="8" a="1"/>
  <c r="H207" i="8" s="1"/>
  <c r="H221" i="8" a="1"/>
  <c r="H221" i="8" s="1"/>
  <c r="H195" i="8" a="1"/>
  <c r="H195" i="8" s="1"/>
  <c r="H211" i="8" a="1"/>
  <c r="H211" i="8" s="1"/>
  <c r="H209" i="8" a="1"/>
  <c r="H209" i="8" s="1"/>
  <c r="H204" i="8" a="1"/>
  <c r="H204" i="8" s="1"/>
  <c r="H215" i="8" a="1"/>
  <c r="H215" i="8" s="1"/>
  <c r="H216" i="8" a="1"/>
  <c r="H216" i="8" s="1"/>
  <c r="H218" i="8" a="1"/>
  <c r="H218" i="8" s="1"/>
  <c r="H223" i="8" a="1"/>
  <c r="H223" i="8" s="1"/>
  <c r="H205" i="8" a="1"/>
  <c r="H205" i="8" s="1"/>
  <c r="H239" i="8" a="1"/>
  <c r="H239" i="8" s="1"/>
  <c r="H227" i="8" a="1"/>
  <c r="H227" i="8" s="1"/>
  <c r="H231" i="8" a="1"/>
  <c r="H231" i="8" s="1"/>
  <c r="H224" i="8" a="1"/>
  <c r="H224" i="8" s="1"/>
  <c r="H226" i="8" a="1"/>
  <c r="H226" i="8" s="1"/>
  <c r="H222" i="8" a="1"/>
  <c r="H222" i="8" s="1"/>
  <c r="H238" i="8" a="1"/>
  <c r="H238" i="8" s="1"/>
  <c r="H233" i="8" a="1"/>
  <c r="H233" i="8" s="1"/>
  <c r="H228" i="8" a="1"/>
  <c r="H228" i="8" s="1"/>
  <c r="H236" i="8" a="1"/>
  <c r="H236" i="8" s="1"/>
  <c r="H217" i="8" a="1"/>
  <c r="H217" i="8" s="1"/>
  <c r="H229" i="8" a="1"/>
  <c r="H229" i="8" s="1"/>
  <c r="H230" i="8" a="1"/>
  <c r="H230" i="8" s="1"/>
  <c r="H225" i="8" a="1"/>
  <c r="H225" i="8" s="1"/>
  <c r="H219" i="8" a="1"/>
  <c r="H219" i="8" s="1"/>
  <c r="H241" i="8" a="1"/>
  <c r="H241" i="8" s="1"/>
  <c r="H237" i="8" a="1"/>
  <c r="H237" i="8" s="1"/>
  <c r="H234" i="8" a="1"/>
  <c r="H234" i="8" s="1"/>
  <c r="H255" i="8" a="1"/>
  <c r="H255" i="8" s="1"/>
  <c r="H214" i="8" a="1"/>
  <c r="H214" i="8" s="1"/>
  <c r="H250" i="8" a="1"/>
  <c r="H250" i="8" s="1"/>
  <c r="H235" i="8" a="1"/>
  <c r="H235" i="8" s="1"/>
  <c r="H245" i="8" a="1"/>
  <c r="H245" i="8" s="1"/>
  <c r="H244" i="8" a="1"/>
  <c r="H244" i="8" s="1"/>
  <c r="H240" i="8" a="1"/>
  <c r="H240" i="8" s="1"/>
  <c r="H246" i="8" a="1"/>
  <c r="H246" i="8" s="1"/>
  <c r="H261" i="8" a="1"/>
  <c r="H261" i="8" s="1"/>
  <c r="H242" i="8" a="1"/>
  <c r="H242" i="8" s="1"/>
  <c r="H248" i="8" a="1"/>
  <c r="H248" i="8" s="1"/>
  <c r="H243" i="8" a="1"/>
  <c r="H243" i="8" s="1"/>
  <c r="H247" i="8" a="1"/>
  <c r="H247" i="8" s="1"/>
  <c r="H254" i="8" a="1"/>
  <c r="H254" i="8" s="1"/>
  <c r="H256" i="8" a="1"/>
  <c r="H256" i="8" s="1"/>
  <c r="H267" i="8" a="1"/>
  <c r="H267" i="8" s="1"/>
  <c r="H252" i="8" a="1"/>
  <c r="H252" i="8" s="1"/>
  <c r="H249" i="8" a="1"/>
  <c r="H249" i="8" s="1"/>
  <c r="H260" i="8" a="1"/>
  <c r="H260" i="8" s="1"/>
  <c r="H257" i="8" a="1"/>
  <c r="H257" i="8" s="1"/>
  <c r="H253" i="8" a="1"/>
  <c r="H253" i="8" s="1"/>
  <c r="H251" i="8" a="1"/>
  <c r="H251" i="8" s="1"/>
  <c r="H263" i="8" a="1"/>
  <c r="H263" i="8" s="1"/>
  <c r="H272" i="8" a="1"/>
  <c r="H272" i="8" s="1"/>
  <c r="H258" i="8" a="1"/>
  <c r="H258" i="8" s="1"/>
  <c r="H276" i="8" a="1"/>
  <c r="H276" i="8" s="1"/>
  <c r="H259" i="8" a="1"/>
  <c r="H259" i="8" s="1"/>
  <c r="H262" i="8" a="1"/>
  <c r="H262" i="8" s="1"/>
  <c r="H275" i="8" a="1"/>
  <c r="H275" i="8" s="1"/>
  <c r="H268" i="8" a="1"/>
  <c r="H268" i="8" s="1"/>
  <c r="H270" i="8" a="1"/>
  <c r="H270" i="8" s="1"/>
  <c r="H269" i="8" a="1"/>
  <c r="H269" i="8" s="1"/>
  <c r="H274" i="8" a="1"/>
  <c r="H274" i="8" s="1"/>
  <c r="H265" i="8" a="1"/>
  <c r="H265" i="8" s="1"/>
  <c r="H271" i="8" a="1"/>
  <c r="H271" i="8" s="1"/>
  <c r="H283" i="8" a="1"/>
  <c r="H283" i="8" s="1"/>
  <c r="H266" i="8" a="1"/>
  <c r="H266" i="8" s="1"/>
  <c r="H264" i="8" a="1"/>
  <c r="H264" i="8" s="1"/>
  <c r="H279" i="8" a="1"/>
  <c r="H279" i="8" s="1"/>
  <c r="H287" i="8" a="1"/>
  <c r="H287" i="8" s="1"/>
  <c r="H284" i="8" a="1"/>
  <c r="H284" i="8" s="1"/>
  <c r="H281" i="8" a="1"/>
  <c r="H281" i="8" s="1"/>
  <c r="H278" i="8" a="1"/>
  <c r="H278" i="8" s="1"/>
  <c r="H277" i="8" a="1"/>
  <c r="H277" i="8" s="1"/>
  <c r="H296" i="8" a="1"/>
  <c r="H296" i="8" s="1"/>
  <c r="H273" i="8" a="1"/>
  <c r="H273" i="8" s="1"/>
  <c r="H282" i="8" a="1"/>
  <c r="H282" i="8" s="1"/>
  <c r="H280" i="8" a="1"/>
  <c r="H280" i="8" s="1"/>
  <c r="H290" i="8" a="1"/>
  <c r="H290" i="8" s="1"/>
  <c r="H293" i="8" a="1"/>
  <c r="H293" i="8" s="1"/>
  <c r="H291" i="8" a="1"/>
  <c r="H291" i="8" s="1"/>
  <c r="H303" i="8" a="1"/>
  <c r="H303" i="8" s="1"/>
  <c r="H286" i="8" a="1"/>
  <c r="H286" i="8" s="1"/>
  <c r="H289" i="8" a="1"/>
  <c r="H289" i="8" s="1"/>
  <c r="H288" i="8" a="1"/>
  <c r="H288" i="8" s="1"/>
  <c r="H294" i="8" a="1"/>
  <c r="H294" i="8" s="1"/>
  <c r="H297" i="8" a="1"/>
  <c r="H297" i="8" s="1"/>
  <c r="H298" i="8" a="1"/>
  <c r="H298" i="8" s="1"/>
  <c r="H302" i="8" a="1"/>
  <c r="H302" i="8" s="1"/>
  <c r="H292" i="8" a="1"/>
  <c r="H292" i="8" s="1"/>
  <c r="H312" i="8" a="1"/>
  <c r="H312" i="8" s="1"/>
  <c r="H295" i="8" a="1"/>
  <c r="H295" i="8" s="1"/>
  <c r="H285" i="8" a="1"/>
  <c r="H285" i="8" s="1"/>
  <c r="H306" i="8" a="1"/>
  <c r="H306" i="8" s="1"/>
  <c r="H304" i="8" a="1"/>
  <c r="H304" i="8" s="1"/>
  <c r="H299" i="8" a="1"/>
  <c r="H299" i="8" s="1"/>
  <c r="H307" i="8" a="1"/>
  <c r="H307" i="8" s="1"/>
  <c r="H326" i="8" a="1"/>
  <c r="H326" i="8" s="1"/>
  <c r="H311" i="8" a="1"/>
  <c r="H311" i="8" s="1"/>
  <c r="H305" i="8" a="1"/>
  <c r="H305" i="8" s="1"/>
  <c r="H313" i="8" a="1"/>
  <c r="H313" i="8" s="1"/>
  <c r="H308" i="8" a="1"/>
  <c r="H308" i="8" s="1"/>
  <c r="H300" i="8" a="1"/>
  <c r="H300" i="8" s="1"/>
  <c r="H309" i="8" a="1"/>
  <c r="H309" i="8" s="1"/>
  <c r="H321" i="8" a="1"/>
  <c r="H321" i="8" s="1"/>
  <c r="H344" i="8" a="1"/>
  <c r="H344" i="8" s="1"/>
  <c r="H310" i="8" a="1"/>
  <c r="H310" i="8" s="1"/>
  <c r="H317" i="8" a="1"/>
  <c r="H317" i="8" s="1"/>
  <c r="H301" i="8" a="1"/>
  <c r="H301" i="8" s="1"/>
  <c r="H328" i="8" a="1"/>
  <c r="H328" i="8" s="1"/>
  <c r="H340" i="8" a="1"/>
  <c r="H340" i="8" s="1"/>
  <c r="H314" i="8" a="1"/>
  <c r="H314" i="8" s="1"/>
  <c r="H315" i="8" a="1"/>
  <c r="H315" i="8" s="1"/>
  <c r="H324" i="8" a="1"/>
  <c r="H324" i="8" s="1"/>
  <c r="H319" i="8" a="1"/>
  <c r="H319" i="8" s="1"/>
  <c r="H318" i="8" a="1"/>
  <c r="H318" i="8" s="1"/>
  <c r="H320" i="8" a="1"/>
  <c r="H320" i="8" s="1"/>
  <c r="H346" i="8" a="1"/>
  <c r="H346" i="8" s="1"/>
  <c r="H333" i="8" a="1"/>
  <c r="H333" i="8" s="1"/>
  <c r="H331" i="8" a="1"/>
  <c r="H331" i="8" s="1"/>
  <c r="H322" i="8" a="1"/>
  <c r="H322" i="8" s="1"/>
  <c r="H329" i="8" a="1"/>
  <c r="H329" i="8" s="1"/>
  <c r="H330" i="8" a="1"/>
  <c r="H330" i="8" s="1"/>
  <c r="H337" i="8" a="1"/>
  <c r="H337" i="8" s="1"/>
  <c r="H335" i="8" a="1"/>
  <c r="H335" i="8" s="1"/>
  <c r="H327" i="8" a="1"/>
  <c r="H327" i="8" s="1"/>
  <c r="H345" i="8" a="1"/>
  <c r="H345" i="8" s="1"/>
  <c r="H323" i="8" a="1"/>
  <c r="H323" i="8" s="1"/>
  <c r="H339" i="8" a="1"/>
  <c r="H339" i="8" s="1"/>
  <c r="H316" i="8" a="1"/>
  <c r="H316" i="8" s="1"/>
  <c r="H334" i="8" a="1"/>
  <c r="H334" i="8" s="1"/>
  <c r="H338" i="8" a="1"/>
  <c r="H338" i="8" s="1"/>
  <c r="H332" i="8" a="1"/>
  <c r="H332" i="8" s="1"/>
  <c r="H349" i="8" a="1"/>
  <c r="H349" i="8" s="1"/>
  <c r="H341" i="8" a="1"/>
  <c r="H341" i="8" s="1"/>
  <c r="H362" i="8" a="1"/>
  <c r="H362" i="8" s="1"/>
  <c r="H336" i="8" a="1"/>
  <c r="H336" i="8" s="1"/>
  <c r="H325" i="8" a="1"/>
  <c r="H325" i="8" s="1"/>
  <c r="H343" i="8" a="1"/>
  <c r="H343" i="8" s="1"/>
  <c r="H364" i="8" a="1"/>
  <c r="H364" i="8" s="1"/>
  <c r="H354" i="8" a="1"/>
  <c r="H354" i="8" s="1"/>
  <c r="H342" i="8" a="1"/>
  <c r="H342" i="8" s="1"/>
  <c r="H357" i="8" a="1"/>
  <c r="H357" i="8" s="1"/>
  <c r="H361" i="8" a="1"/>
  <c r="H361" i="8" s="1"/>
  <c r="H363" i="8" a="1"/>
  <c r="H363" i="8" s="1"/>
  <c r="H347" i="8" a="1"/>
  <c r="H347" i="8" s="1"/>
  <c r="H356" i="8" a="1"/>
  <c r="H356" i="8" s="1"/>
  <c r="H353" i="8" a="1"/>
  <c r="H353" i="8" s="1"/>
  <c r="H355" i="8" a="1"/>
  <c r="H355" i="8" s="1"/>
  <c r="H358" i="8" a="1"/>
  <c r="H358" i="8" s="1"/>
  <c r="H360" i="8" a="1"/>
  <c r="H360" i="8" s="1"/>
  <c r="H409" i="8" a="1"/>
  <c r="H409" i="8" s="1"/>
  <c r="H359" i="8" a="1"/>
  <c r="H359" i="8" s="1"/>
  <c r="H351" i="8" a="1"/>
  <c r="H351" i="8" s="1"/>
  <c r="H348" i="8" a="1"/>
  <c r="H348" i="8" s="1"/>
  <c r="H350" i="8" a="1"/>
  <c r="H350" i="8" s="1"/>
  <c r="H370" i="8" a="1"/>
  <c r="H370" i="8" s="1"/>
  <c r="H371" i="8" a="1"/>
  <c r="H371" i="8" s="1"/>
  <c r="H389" i="8" a="1"/>
  <c r="H389" i="8" s="1"/>
  <c r="H368" i="8" a="1"/>
  <c r="H368" i="8" s="1"/>
  <c r="H381" i="8" a="1"/>
  <c r="H381" i="8" s="1"/>
  <c r="H352" i="8" a="1"/>
  <c r="H352" i="8" s="1"/>
  <c r="H376" i="8" a="1"/>
  <c r="H376" i="8" s="1"/>
  <c r="H388" i="8" a="1"/>
  <c r="H388" i="8" s="1"/>
  <c r="H366" i="8" a="1"/>
  <c r="H366" i="8" s="1"/>
  <c r="H365" i="8" a="1"/>
  <c r="H365" i="8" s="1"/>
  <c r="H369" i="8" a="1"/>
  <c r="H369" i="8" s="1"/>
  <c r="H372" i="8" a="1"/>
  <c r="H372" i="8" s="1"/>
  <c r="H373" i="8" a="1"/>
  <c r="H373" i="8" s="1"/>
  <c r="H412" i="8" a="1"/>
  <c r="H412" i="8" s="1"/>
  <c r="H367" i="8" a="1"/>
  <c r="H367" i="8" s="1"/>
  <c r="H374" i="8" a="1"/>
  <c r="H374" i="8" s="1"/>
  <c r="H383" i="8" a="1"/>
  <c r="H383" i="8" s="1"/>
  <c r="H380" i="8" a="1"/>
  <c r="H380" i="8" s="1"/>
  <c r="H382" i="8" a="1"/>
  <c r="H382" i="8" s="1"/>
  <c r="H379" i="8" a="1"/>
  <c r="H379" i="8" s="1"/>
  <c r="H378" i="8" a="1"/>
  <c r="H378" i="8" s="1"/>
  <c r="H397" i="8" a="1"/>
  <c r="H397" i="8" s="1"/>
  <c r="H375" i="8" a="1"/>
  <c r="H375" i="8" s="1"/>
  <c r="H377" i="8" a="1"/>
  <c r="H377" i="8" s="1"/>
  <c r="H385" i="8" a="1"/>
  <c r="H385" i="8" s="1"/>
  <c r="H384" i="8" a="1"/>
  <c r="H384" i="8" s="1"/>
  <c r="H393" i="8" a="1"/>
  <c r="H393" i="8" s="1"/>
  <c r="H401" i="8" a="1"/>
  <c r="H401" i="8" s="1"/>
  <c r="H391" i="8" a="1"/>
  <c r="H391" i="8" s="1"/>
  <c r="H399" i="8" a="1"/>
  <c r="H399" i="8" s="1"/>
  <c r="H396" i="8" a="1"/>
  <c r="H396" i="8" s="1"/>
  <c r="H386" i="8" a="1"/>
  <c r="H386" i="8" s="1"/>
  <c r="H407" i="8" a="1"/>
  <c r="H407" i="8" s="1"/>
  <c r="H387" i="8" a="1"/>
  <c r="H387" i="8" s="1"/>
  <c r="H400" i="8" a="1"/>
  <c r="H400" i="8" s="1"/>
  <c r="H403" i="8" a="1"/>
  <c r="H403" i="8" s="1"/>
  <c r="H392" i="8" a="1"/>
  <c r="H392" i="8" s="1"/>
  <c r="H395" i="8" a="1"/>
  <c r="H395" i="8" s="1"/>
  <c r="H415" i="8" a="1"/>
  <c r="H415" i="8" s="1"/>
  <c r="H414" i="8" a="1"/>
  <c r="H414" i="8" s="1"/>
  <c r="H413" i="8" a="1"/>
  <c r="H413" i="8" s="1"/>
  <c r="H402" i="8" a="1"/>
  <c r="H402" i="8" s="1"/>
  <c r="H394" i="8" a="1"/>
  <c r="H394" i="8" s="1"/>
  <c r="H427" i="8" a="1"/>
  <c r="H427" i="8" s="1"/>
  <c r="H398" i="8" a="1"/>
  <c r="H398" i="8" s="1"/>
  <c r="H390" i="8" a="1"/>
  <c r="H390" i="8" s="1"/>
  <c r="H405" i="8" a="1"/>
  <c r="H405" i="8" s="1"/>
  <c r="H419" i="8" a="1"/>
  <c r="H419" i="8" s="1"/>
  <c r="H418" i="8" a="1"/>
  <c r="H418" i="8" s="1"/>
  <c r="H404" i="8" a="1"/>
  <c r="H404" i="8" s="1"/>
  <c r="H420" i="8" a="1"/>
  <c r="H420" i="8" s="1"/>
  <c r="H410" i="8" a="1"/>
  <c r="H410" i="8" s="1"/>
  <c r="H430" i="8" a="1"/>
  <c r="H430" i="8" s="1"/>
  <c r="H406" i="8" a="1"/>
  <c r="H406" i="8" s="1"/>
  <c r="H425" i="8" a="1"/>
  <c r="H425" i="8" s="1"/>
  <c r="H411" i="8" a="1"/>
  <c r="H411" i="8" s="1"/>
  <c r="H434" i="8" a="1"/>
  <c r="H434" i="8" s="1"/>
  <c r="H408" i="8" a="1"/>
  <c r="H408" i="8" s="1"/>
  <c r="H431" i="8" a="1"/>
  <c r="H431" i="8" s="1"/>
  <c r="H426" i="8" a="1"/>
  <c r="H426" i="8" s="1"/>
  <c r="H444" i="8" a="1"/>
  <c r="H444" i="8" s="1"/>
  <c r="H422" i="8" a="1"/>
  <c r="H422" i="8" s="1"/>
  <c r="H416" i="8" a="1"/>
  <c r="H416" i="8" s="1"/>
  <c r="H417" i="8" a="1"/>
  <c r="H417" i="8" s="1"/>
  <c r="H423" i="8" a="1"/>
  <c r="H423" i="8" s="1"/>
  <c r="H424" i="8" a="1"/>
  <c r="H424" i="8" s="1"/>
  <c r="H440" i="8" a="1"/>
  <c r="H440" i="8" s="1"/>
  <c r="H429" i="8" a="1"/>
  <c r="H429" i="8" s="1"/>
  <c r="H428" i="8" a="1"/>
  <c r="H428" i="8" s="1"/>
  <c r="H433" i="8" a="1"/>
  <c r="H433" i="8" s="1"/>
  <c r="H435" i="8" a="1"/>
  <c r="H435" i="8" s="1"/>
  <c r="H432" i="8" a="1"/>
  <c r="H432" i="8" s="1"/>
  <c r="H443" i="8" a="1"/>
  <c r="H443" i="8" s="1"/>
  <c r="H439" i="8" a="1"/>
  <c r="H439" i="8" s="1"/>
  <c r="H449" i="8" a="1"/>
  <c r="H449" i="8" s="1"/>
  <c r="H442" i="8" a="1"/>
  <c r="H442" i="8" s="1"/>
  <c r="H421" i="8" a="1"/>
  <c r="H421" i="8" s="1"/>
  <c r="H436" i="8" a="1"/>
  <c r="H436" i="8" s="1"/>
  <c r="H437" i="8" a="1"/>
  <c r="H437" i="8" s="1"/>
  <c r="H446" i="8" a="1"/>
  <c r="H446" i="8" s="1"/>
  <c r="H438" i="8" a="1"/>
  <c r="H438" i="8" s="1"/>
  <c r="H441" i="8" a="1"/>
  <c r="H441" i="8" s="1"/>
  <c r="H452" i="8" a="1"/>
  <c r="H452" i="8" s="1"/>
  <c r="H451" i="8" a="1"/>
  <c r="H451" i="8" s="1"/>
  <c r="H456" i="8" a="1"/>
  <c r="H456" i="8" s="1"/>
  <c r="H467" i="8" a="1"/>
  <c r="H467" i="8" s="1"/>
  <c r="H447" i="8" a="1"/>
  <c r="H447" i="8" s="1"/>
  <c r="H448" i="8" a="1"/>
  <c r="H448" i="8" s="1"/>
  <c r="H459" i="8" a="1"/>
  <c r="H459" i="8" s="1"/>
  <c r="H453" i="8" a="1"/>
  <c r="H453" i="8" s="1"/>
  <c r="H463" i="8" a="1"/>
  <c r="H463" i="8" s="1"/>
  <c r="H454" i="8" a="1"/>
  <c r="H454" i="8" s="1"/>
  <c r="H445" i="8" a="1"/>
  <c r="H445" i="8" s="1"/>
  <c r="H458" i="8" a="1"/>
  <c r="H458" i="8" s="1"/>
  <c r="H455" i="8" a="1"/>
  <c r="H455" i="8" s="1"/>
  <c r="H481" i="8" a="1"/>
  <c r="H481" i="8" s="1"/>
  <c r="H460" i="8" a="1"/>
  <c r="H460" i="8" s="1"/>
  <c r="H469" i="8" a="1"/>
  <c r="H469" i="8" s="1"/>
  <c r="H476" i="8" a="1"/>
  <c r="H476" i="8" s="1"/>
  <c r="H472" i="8" a="1"/>
  <c r="H472" i="8" s="1"/>
  <c r="H461" i="8" a="1"/>
  <c r="H461" i="8" s="1"/>
  <c r="H457" i="8" a="1"/>
  <c r="H457" i="8" s="1"/>
  <c r="H464" i="8" a="1"/>
  <c r="H464" i="8" s="1"/>
  <c r="H468" i="8" a="1"/>
  <c r="H468" i="8" s="1"/>
  <c r="H470" i="8" a="1"/>
  <c r="H470" i="8" s="1"/>
  <c r="H462" i="8" a="1"/>
  <c r="H462" i="8" s="1"/>
  <c r="H471" i="8" a="1"/>
  <c r="H471" i="8" s="1"/>
  <c r="H466" i="8" a="1"/>
  <c r="H466" i="8" s="1"/>
  <c r="H465" i="8" a="1"/>
  <c r="H465" i="8" s="1"/>
  <c r="H473" i="8" a="1"/>
  <c r="H473" i="8" s="1"/>
  <c r="H474" i="8" a="1"/>
  <c r="H474" i="8" s="1"/>
  <c r="H478" i="8" a="1"/>
  <c r="H478" i="8" s="1"/>
  <c r="H485" i="8" a="1"/>
  <c r="H485" i="8" s="1"/>
  <c r="H489" i="8" a="1"/>
  <c r="H489" i="8" s="1"/>
  <c r="H480" i="8" a="1"/>
  <c r="H480" i="8" s="1"/>
  <c r="H477" i="8" a="1"/>
  <c r="H477" i="8" s="1"/>
  <c r="H475" i="8" a="1"/>
  <c r="H475" i="8" s="1"/>
  <c r="H479" i="8" a="1"/>
  <c r="H479" i="8" s="1"/>
  <c r="H484" i="8" a="1"/>
  <c r="H484" i="8" s="1"/>
  <c r="H450" i="8" a="1"/>
  <c r="H450" i="8" s="1"/>
  <c r="H482" i="8" a="1"/>
  <c r="H482" i="8" s="1"/>
  <c r="H488" i="8" a="1"/>
  <c r="H488" i="8" s="1"/>
  <c r="H487" i="8" a="1"/>
  <c r="H487" i="8" s="1"/>
  <c r="H486" i="8" a="1"/>
  <c r="H486" i="8" s="1"/>
  <c r="H496" i="8" a="1"/>
  <c r="H496" i="8" s="1"/>
  <c r="H490" i="8" a="1"/>
  <c r="H490" i="8" s="1"/>
  <c r="H491" i="8" a="1"/>
  <c r="H491" i="8" s="1"/>
  <c r="H493" i="8" a="1"/>
  <c r="H493" i="8" s="1"/>
  <c r="H492" i="8" a="1"/>
  <c r="H492" i="8" s="1"/>
  <c r="H483" i="8" a="1"/>
  <c r="H483" i="8" s="1"/>
  <c r="H495" i="8" a="1"/>
  <c r="H495" i="8" s="1"/>
  <c r="H497" i="8" a="1"/>
  <c r="H497" i="8" s="1"/>
  <c r="H498" i="8" a="1"/>
  <c r="H498" i="8" s="1"/>
  <c r="H494" i="8" a="1"/>
  <c r="H494" i="8" s="1"/>
  <c r="H499" i="8" a="1"/>
  <c r="H499" i="8" s="1"/>
  <c r="H504" i="8" a="1"/>
  <c r="H504" i="8" s="1"/>
  <c r="H500" i="8" a="1"/>
  <c r="H500" i="8" s="1"/>
  <c r="H502" i="8" a="1"/>
  <c r="H502" i="8" s="1"/>
  <c r="H503" i="8" a="1"/>
  <c r="H503" i="8" s="1"/>
  <c r="H501" i="8" a="1"/>
  <c r="H501" i="8" s="1"/>
  <c r="H3" i="8" a="1"/>
  <c r="H3" i="8" s="1"/>
  <c r="B8" i="8" a="1"/>
  <c r="B8" i="8" s="1"/>
  <c r="C8" i="8" a="1"/>
  <c r="C8" i="8" s="1"/>
  <c r="D8" i="8" a="1"/>
  <c r="D8" i="8" s="1"/>
  <c r="E8" i="8" a="1"/>
  <c r="E8" i="8" s="1"/>
  <c r="F8" i="8" a="1"/>
  <c r="F8" i="8" s="1"/>
  <c r="G8" i="8" a="1"/>
  <c r="G8" i="8" s="1"/>
  <c r="P8" i="8"/>
  <c r="B32" i="8" a="1"/>
  <c r="B32" i="8" s="1"/>
  <c r="C32" i="8" a="1"/>
  <c r="C32" i="8" s="1"/>
  <c r="D32" i="8" a="1"/>
  <c r="D32" i="8" s="1"/>
  <c r="E32" i="8" a="1"/>
  <c r="E32" i="8" s="1"/>
  <c r="F32" i="8" a="1"/>
  <c r="F32" i="8" s="1"/>
  <c r="G32" i="8" a="1"/>
  <c r="G32" i="8" s="1"/>
  <c r="P32" i="8"/>
  <c r="B260" i="8" a="1"/>
  <c r="B260" i="8" s="1"/>
  <c r="C260" i="8" a="1"/>
  <c r="C260" i="8" s="1"/>
  <c r="D260" i="8" a="1"/>
  <c r="D260" i="8" s="1"/>
  <c r="E260" i="8" a="1"/>
  <c r="E260" i="8" s="1"/>
  <c r="F260" i="8" a="1"/>
  <c r="F260" i="8" s="1"/>
  <c r="G260" i="8" a="1"/>
  <c r="G260" i="8" s="1"/>
  <c r="P260" i="8"/>
  <c r="B338" i="8" a="1"/>
  <c r="B338" i="8" s="1"/>
  <c r="C338" i="8" a="1"/>
  <c r="C338" i="8" s="1"/>
  <c r="D338" i="8" a="1"/>
  <c r="D338" i="8" s="1"/>
  <c r="E338" i="8" a="1"/>
  <c r="E338" i="8" s="1"/>
  <c r="F338" i="8" a="1"/>
  <c r="F338" i="8" s="1"/>
  <c r="G338" i="8" a="1"/>
  <c r="G338" i="8" s="1"/>
  <c r="P338" i="8"/>
  <c r="B65" i="8" a="1"/>
  <c r="B65" i="8" s="1"/>
  <c r="C65" i="8" a="1"/>
  <c r="C65" i="8" s="1"/>
  <c r="D65" i="8" a="1"/>
  <c r="D65" i="8" s="1"/>
  <c r="E65" i="8" a="1"/>
  <c r="E65" i="8" s="1"/>
  <c r="F65" i="8" a="1"/>
  <c r="F65" i="8" s="1"/>
  <c r="G65" i="8" a="1"/>
  <c r="G65" i="8" s="1"/>
  <c r="P65" i="8"/>
  <c r="B326" i="8" a="1"/>
  <c r="B326" i="8" s="1"/>
  <c r="C326" i="8" a="1"/>
  <c r="C326" i="8" s="1"/>
  <c r="D326" i="8" a="1"/>
  <c r="D326" i="8" s="1"/>
  <c r="E326" i="8" a="1"/>
  <c r="E326" i="8" s="1"/>
  <c r="F326" i="8" a="1"/>
  <c r="F326" i="8" s="1"/>
  <c r="G326" i="8" a="1"/>
  <c r="G326" i="8" s="1"/>
  <c r="P326" i="8"/>
  <c r="B315" i="8" a="1"/>
  <c r="B315" i="8" s="1"/>
  <c r="C315" i="8" a="1"/>
  <c r="C315" i="8" s="1"/>
  <c r="D315" i="8" a="1"/>
  <c r="D315" i="8" s="1"/>
  <c r="E315" i="8" a="1"/>
  <c r="E315" i="8" s="1"/>
  <c r="F315" i="8" a="1"/>
  <c r="F315" i="8" s="1"/>
  <c r="G315" i="8" a="1"/>
  <c r="G315" i="8" s="1"/>
  <c r="P315" i="8"/>
  <c r="B30" i="8" a="1"/>
  <c r="B30" i="8" s="1"/>
  <c r="C30" i="8" a="1"/>
  <c r="C30" i="8" s="1"/>
  <c r="D30" i="8" a="1"/>
  <c r="D30" i="8" s="1"/>
  <c r="E30" i="8" a="1"/>
  <c r="E30" i="8" s="1"/>
  <c r="F30" i="8" a="1"/>
  <c r="F30" i="8" s="1"/>
  <c r="G30" i="8" a="1"/>
  <c r="G30" i="8" s="1"/>
  <c r="P30" i="8"/>
  <c r="B88" i="8" a="1"/>
  <c r="B88" i="8" s="1"/>
  <c r="C88" i="8" a="1"/>
  <c r="C88" i="8" s="1"/>
  <c r="D88" i="8" a="1"/>
  <c r="D88" i="8" s="1"/>
  <c r="E88" i="8" a="1"/>
  <c r="E88" i="8" s="1"/>
  <c r="F88" i="8" a="1"/>
  <c r="F88" i="8" s="1"/>
  <c r="G88" i="8" a="1"/>
  <c r="G88" i="8" s="1"/>
  <c r="P88" i="8"/>
  <c r="B10" i="8" a="1"/>
  <c r="B10" i="8" s="1"/>
  <c r="C10" i="8" a="1"/>
  <c r="C10" i="8" s="1"/>
  <c r="D10" i="8" a="1"/>
  <c r="D10" i="8" s="1"/>
  <c r="E10" i="8" a="1"/>
  <c r="E10" i="8" s="1"/>
  <c r="F10" i="8" a="1"/>
  <c r="F10" i="8" s="1"/>
  <c r="G10" i="8" a="1"/>
  <c r="G10" i="8" s="1"/>
  <c r="P10" i="8"/>
  <c r="B28" i="8" a="1"/>
  <c r="B28" i="8" s="1"/>
  <c r="C28" i="8" a="1"/>
  <c r="C28" i="8" s="1"/>
  <c r="D28" i="8" a="1"/>
  <c r="D28" i="8" s="1"/>
  <c r="E28" i="8" a="1"/>
  <c r="E28" i="8" s="1"/>
  <c r="F28" i="8" a="1"/>
  <c r="F28" i="8" s="1"/>
  <c r="G28" i="8" a="1"/>
  <c r="G28" i="8" s="1"/>
  <c r="P28" i="8"/>
  <c r="B13" i="8" a="1"/>
  <c r="B13" i="8" s="1"/>
  <c r="C13" i="8" a="1"/>
  <c r="C13" i="8" s="1"/>
  <c r="D13" i="8" a="1"/>
  <c r="D13" i="8" s="1"/>
  <c r="E13" i="8" a="1"/>
  <c r="E13" i="8" s="1"/>
  <c r="F13" i="8" a="1"/>
  <c r="F13" i="8" s="1"/>
  <c r="G13" i="8" a="1"/>
  <c r="G13" i="8" s="1"/>
  <c r="P13" i="8"/>
  <c r="B108" i="8" a="1"/>
  <c r="B108" i="8" s="1"/>
  <c r="C108" i="8" a="1"/>
  <c r="C108" i="8" s="1"/>
  <c r="D108" i="8" a="1"/>
  <c r="D108" i="8" s="1"/>
  <c r="E108" i="8" a="1"/>
  <c r="E108" i="8" s="1"/>
  <c r="F108" i="8" a="1"/>
  <c r="F108" i="8" s="1"/>
  <c r="G108" i="8" a="1"/>
  <c r="G108" i="8" s="1"/>
  <c r="P108" i="8"/>
  <c r="B264" i="8" a="1"/>
  <c r="B264" i="8" s="1"/>
  <c r="C264" i="8" a="1"/>
  <c r="C264" i="8" s="1"/>
  <c r="D264" i="8" a="1"/>
  <c r="D264" i="8" s="1"/>
  <c r="E264" i="8" a="1"/>
  <c r="E264" i="8" s="1"/>
  <c r="F264" i="8" a="1"/>
  <c r="F264" i="8" s="1"/>
  <c r="G264" i="8" a="1"/>
  <c r="G264" i="8" s="1"/>
  <c r="P264" i="8"/>
  <c r="B391" i="8" a="1"/>
  <c r="B391" i="8" s="1"/>
  <c r="C391" i="8" a="1"/>
  <c r="C391" i="8" s="1"/>
  <c r="D391" i="8" a="1"/>
  <c r="D391" i="8" s="1"/>
  <c r="E391" i="8" a="1"/>
  <c r="E391" i="8" s="1"/>
  <c r="F391" i="8" a="1"/>
  <c r="F391" i="8" s="1"/>
  <c r="G391" i="8" a="1"/>
  <c r="G391" i="8" s="1"/>
  <c r="P391" i="8"/>
  <c r="B91" i="8" a="1"/>
  <c r="B91" i="8" s="1"/>
  <c r="C91" i="8" a="1"/>
  <c r="C91" i="8" s="1"/>
  <c r="D91" i="8" a="1"/>
  <c r="D91" i="8" s="1"/>
  <c r="E91" i="8" a="1"/>
  <c r="E91" i="8" s="1"/>
  <c r="F91" i="8" a="1"/>
  <c r="F91" i="8" s="1"/>
  <c r="G91" i="8" a="1"/>
  <c r="G91" i="8" s="1"/>
  <c r="P91" i="8"/>
  <c r="B6" i="8" a="1"/>
  <c r="B6" i="8" s="1"/>
  <c r="C6" i="8" a="1"/>
  <c r="C6" i="8" s="1"/>
  <c r="D6" i="8" a="1"/>
  <c r="D6" i="8" s="1"/>
  <c r="E6" i="8" a="1"/>
  <c r="E6" i="8" s="1"/>
  <c r="F6" i="8" a="1"/>
  <c r="F6" i="8" s="1"/>
  <c r="G6" i="8" a="1"/>
  <c r="G6" i="8" s="1"/>
  <c r="P6" i="8"/>
  <c r="B38" i="8" a="1"/>
  <c r="B38" i="8" s="1"/>
  <c r="C38" i="8" a="1"/>
  <c r="C38" i="8" s="1"/>
  <c r="D38" i="8" a="1"/>
  <c r="D38" i="8" s="1"/>
  <c r="E38" i="8" a="1"/>
  <c r="E38" i="8" s="1"/>
  <c r="F38" i="8" a="1"/>
  <c r="F38" i="8" s="1"/>
  <c r="G38" i="8" a="1"/>
  <c r="G38" i="8" s="1"/>
  <c r="P38" i="8"/>
  <c r="B53" i="8" a="1"/>
  <c r="B53" i="8" s="1"/>
  <c r="C53" i="8" a="1"/>
  <c r="C53" i="8" s="1"/>
  <c r="D53" i="8" a="1"/>
  <c r="D53" i="8" s="1"/>
  <c r="E53" i="8" a="1"/>
  <c r="E53" i="8" s="1"/>
  <c r="F53" i="8" a="1"/>
  <c r="F53" i="8" s="1"/>
  <c r="G53" i="8" a="1"/>
  <c r="G53" i="8" s="1"/>
  <c r="P53" i="8"/>
  <c r="B26" i="8" a="1"/>
  <c r="B26" i="8" s="1"/>
  <c r="C26" i="8" a="1"/>
  <c r="C26" i="8" s="1"/>
  <c r="D26" i="8" a="1"/>
  <c r="D26" i="8" s="1"/>
  <c r="E26" i="8" a="1"/>
  <c r="E26" i="8" s="1"/>
  <c r="F26" i="8" a="1"/>
  <c r="F26" i="8" s="1"/>
  <c r="G26" i="8" a="1"/>
  <c r="G26" i="8" s="1"/>
  <c r="P26" i="8"/>
  <c r="B331" i="8" a="1"/>
  <c r="B331" i="8" s="1"/>
  <c r="C331" i="8" a="1"/>
  <c r="C331" i="8" s="1"/>
  <c r="D331" i="8" a="1"/>
  <c r="D331" i="8" s="1"/>
  <c r="E331" i="8" a="1"/>
  <c r="E331" i="8" s="1"/>
  <c r="F331" i="8" a="1"/>
  <c r="F331" i="8" s="1"/>
  <c r="G331" i="8" a="1"/>
  <c r="G331" i="8" s="1"/>
  <c r="P331" i="8"/>
  <c r="B57" i="8" a="1"/>
  <c r="B57" i="8" s="1"/>
  <c r="C57" i="8" a="1"/>
  <c r="C57" i="8" s="1"/>
  <c r="D57" i="8" a="1"/>
  <c r="D57" i="8" s="1"/>
  <c r="E57" i="8" a="1"/>
  <c r="E57" i="8" s="1"/>
  <c r="F57" i="8" a="1"/>
  <c r="F57" i="8" s="1"/>
  <c r="G57" i="8" a="1"/>
  <c r="G57" i="8" s="1"/>
  <c r="P57" i="8"/>
  <c r="B74" i="8" a="1"/>
  <c r="B74" i="8" s="1"/>
  <c r="C74" i="8" a="1"/>
  <c r="C74" i="8" s="1"/>
  <c r="D74" i="8" a="1"/>
  <c r="D74" i="8" s="1"/>
  <c r="E74" i="8" a="1"/>
  <c r="E74" i="8" s="1"/>
  <c r="F74" i="8" a="1"/>
  <c r="F74" i="8" s="1"/>
  <c r="G74" i="8" a="1"/>
  <c r="G74" i="8" s="1"/>
  <c r="P74" i="8"/>
  <c r="B275" i="8" a="1"/>
  <c r="B275" i="8" s="1"/>
  <c r="C275" i="8" a="1"/>
  <c r="C275" i="8" s="1"/>
  <c r="D275" i="8" a="1"/>
  <c r="D275" i="8" s="1"/>
  <c r="E275" i="8" a="1"/>
  <c r="E275" i="8" s="1"/>
  <c r="F275" i="8" a="1"/>
  <c r="F275" i="8" s="1"/>
  <c r="G275" i="8" a="1"/>
  <c r="G275" i="8" s="1"/>
  <c r="P275" i="8"/>
  <c r="B100" i="8" a="1"/>
  <c r="B100" i="8" s="1"/>
  <c r="C100" i="8" a="1"/>
  <c r="C100" i="8" s="1"/>
  <c r="D100" i="8" a="1"/>
  <c r="D100" i="8" s="1"/>
  <c r="E100" i="8" a="1"/>
  <c r="E100" i="8" s="1"/>
  <c r="F100" i="8" a="1"/>
  <c r="F100" i="8" s="1"/>
  <c r="G100" i="8" a="1"/>
  <c r="G100" i="8" s="1"/>
  <c r="P100" i="8"/>
  <c r="B116" i="8" a="1"/>
  <c r="B116" i="8" s="1"/>
  <c r="C116" i="8" a="1"/>
  <c r="C116" i="8" s="1"/>
  <c r="D116" i="8" a="1"/>
  <c r="D116" i="8" s="1"/>
  <c r="E116" i="8" a="1"/>
  <c r="E116" i="8" s="1"/>
  <c r="F116" i="8" a="1"/>
  <c r="F116" i="8" s="1"/>
  <c r="G116" i="8" a="1"/>
  <c r="G116" i="8" s="1"/>
  <c r="P116" i="8"/>
  <c r="B496" i="8" a="1"/>
  <c r="B496" i="8" s="1"/>
  <c r="C496" i="8" a="1"/>
  <c r="C496" i="8" s="1"/>
  <c r="D496" i="8" a="1"/>
  <c r="D496" i="8" s="1"/>
  <c r="E496" i="8" a="1"/>
  <c r="E496" i="8" s="1"/>
  <c r="F496" i="8" a="1"/>
  <c r="F496" i="8" s="1"/>
  <c r="G496" i="8" a="1"/>
  <c r="G496" i="8" s="1"/>
  <c r="P496" i="8"/>
  <c r="B164" i="8" a="1"/>
  <c r="B164" i="8" s="1"/>
  <c r="C164" i="8" a="1"/>
  <c r="C164" i="8" s="1"/>
  <c r="D164" i="8" a="1"/>
  <c r="D164" i="8" s="1"/>
  <c r="E164" i="8" a="1"/>
  <c r="E164" i="8" s="1"/>
  <c r="F164" i="8" a="1"/>
  <c r="F164" i="8" s="1"/>
  <c r="G164" i="8" a="1"/>
  <c r="G164" i="8" s="1"/>
  <c r="P164" i="8"/>
  <c r="B385" i="8" a="1"/>
  <c r="B385" i="8" s="1"/>
  <c r="C385" i="8" a="1"/>
  <c r="C385" i="8" s="1"/>
  <c r="D385" i="8" a="1"/>
  <c r="D385" i="8" s="1"/>
  <c r="E385" i="8" a="1"/>
  <c r="E385" i="8" s="1"/>
  <c r="F385" i="8" a="1"/>
  <c r="F385" i="8" s="1"/>
  <c r="G385" i="8" a="1"/>
  <c r="G385" i="8" s="1"/>
  <c r="P385" i="8"/>
  <c r="B68" i="8" a="1"/>
  <c r="B68" i="8" s="1"/>
  <c r="C68" i="8" a="1"/>
  <c r="C68" i="8" s="1"/>
  <c r="D68" i="8" a="1"/>
  <c r="D68" i="8" s="1"/>
  <c r="E68" i="8" a="1"/>
  <c r="E68" i="8" s="1"/>
  <c r="F68" i="8" a="1"/>
  <c r="F68" i="8" s="1"/>
  <c r="G68" i="8" a="1"/>
  <c r="G68" i="8" s="1"/>
  <c r="P68" i="8"/>
  <c r="B135" i="8" a="1"/>
  <c r="B135" i="8" s="1"/>
  <c r="C135" i="8" a="1"/>
  <c r="C135" i="8" s="1"/>
  <c r="D135" i="8" a="1"/>
  <c r="D135" i="8" s="1"/>
  <c r="E135" i="8" a="1"/>
  <c r="E135" i="8" s="1"/>
  <c r="F135" i="8" a="1"/>
  <c r="F135" i="8" s="1"/>
  <c r="G135" i="8" a="1"/>
  <c r="G135" i="8" s="1"/>
  <c r="P135" i="8"/>
  <c r="B35" i="8" a="1"/>
  <c r="B35" i="8" s="1"/>
  <c r="C35" i="8" a="1"/>
  <c r="C35" i="8" s="1"/>
  <c r="D35" i="8" a="1"/>
  <c r="D35" i="8" s="1"/>
  <c r="E35" i="8" a="1"/>
  <c r="E35" i="8" s="1"/>
  <c r="F35" i="8" a="1"/>
  <c r="F35" i="8" s="1"/>
  <c r="G35" i="8" a="1"/>
  <c r="G35" i="8" s="1"/>
  <c r="P35" i="8"/>
  <c r="B106" i="8" a="1"/>
  <c r="B106" i="8" s="1"/>
  <c r="C106" i="8" a="1"/>
  <c r="C106" i="8" s="1"/>
  <c r="D106" i="8" a="1"/>
  <c r="D106" i="8" s="1"/>
  <c r="E106" i="8" a="1"/>
  <c r="E106" i="8" s="1"/>
  <c r="F106" i="8" a="1"/>
  <c r="F106" i="8" s="1"/>
  <c r="G106" i="8" a="1"/>
  <c r="G106" i="8" s="1"/>
  <c r="P106" i="8"/>
  <c r="B109" i="8" a="1"/>
  <c r="B109" i="8" s="1"/>
  <c r="C109" i="8" a="1"/>
  <c r="C109" i="8" s="1"/>
  <c r="D109" i="8" a="1"/>
  <c r="D109" i="8" s="1"/>
  <c r="E109" i="8" a="1"/>
  <c r="E109" i="8" s="1"/>
  <c r="F109" i="8" a="1"/>
  <c r="F109" i="8" s="1"/>
  <c r="G109" i="8" a="1"/>
  <c r="G109" i="8" s="1"/>
  <c r="P109" i="8"/>
  <c r="B177" i="8" a="1"/>
  <c r="B177" i="8" s="1"/>
  <c r="C177" i="8" a="1"/>
  <c r="C177" i="8" s="1"/>
  <c r="D177" i="8" a="1"/>
  <c r="D177" i="8" s="1"/>
  <c r="E177" i="8" a="1"/>
  <c r="E177" i="8" s="1"/>
  <c r="F177" i="8" a="1"/>
  <c r="F177" i="8" s="1"/>
  <c r="G177" i="8" a="1"/>
  <c r="G177" i="8" s="1"/>
  <c r="P177" i="8"/>
  <c r="B369" i="8" a="1"/>
  <c r="B369" i="8" s="1"/>
  <c r="C369" i="8" a="1"/>
  <c r="C369" i="8" s="1"/>
  <c r="D369" i="8" a="1"/>
  <c r="D369" i="8" s="1"/>
  <c r="E369" i="8" a="1"/>
  <c r="E369" i="8" s="1"/>
  <c r="F369" i="8" a="1"/>
  <c r="F369" i="8" s="1"/>
  <c r="G369" i="8" a="1"/>
  <c r="G369" i="8" s="1"/>
  <c r="P369" i="8"/>
  <c r="B4" i="8" a="1"/>
  <c r="B4" i="8" s="1"/>
  <c r="C4" i="8" a="1"/>
  <c r="C4" i="8" s="1"/>
  <c r="D4" i="8" a="1"/>
  <c r="D4" i="8" s="1"/>
  <c r="E4" i="8" a="1"/>
  <c r="E4" i="8" s="1"/>
  <c r="F4" i="8" a="1"/>
  <c r="F4" i="8" s="1"/>
  <c r="G4" i="8" a="1"/>
  <c r="G4" i="8" s="1"/>
  <c r="P4" i="8"/>
  <c r="B223" i="8" a="1"/>
  <c r="B223" i="8" s="1"/>
  <c r="C223" i="8" a="1"/>
  <c r="C223" i="8" s="1"/>
  <c r="D223" i="8" a="1"/>
  <c r="D223" i="8" s="1"/>
  <c r="E223" i="8" a="1"/>
  <c r="E223" i="8" s="1"/>
  <c r="F223" i="8" a="1"/>
  <c r="F223" i="8" s="1"/>
  <c r="G223" i="8" a="1"/>
  <c r="G223" i="8" s="1"/>
  <c r="P223" i="8"/>
  <c r="B5" i="8" a="1"/>
  <c r="B5" i="8" s="1"/>
  <c r="C5" i="8" a="1"/>
  <c r="C5" i="8" s="1"/>
  <c r="D5" i="8" a="1"/>
  <c r="D5" i="8" s="1"/>
  <c r="E5" i="8" a="1"/>
  <c r="E5" i="8" s="1"/>
  <c r="F5" i="8" a="1"/>
  <c r="F5" i="8" s="1"/>
  <c r="G5" i="8" a="1"/>
  <c r="G5" i="8" s="1"/>
  <c r="P5" i="8"/>
  <c r="B45" i="8" a="1"/>
  <c r="B45" i="8" s="1"/>
  <c r="C45" i="8" a="1"/>
  <c r="C45" i="8" s="1"/>
  <c r="D45" i="8" a="1"/>
  <c r="D45" i="8" s="1"/>
  <c r="E45" i="8" a="1"/>
  <c r="E45" i="8" s="1"/>
  <c r="F45" i="8" a="1"/>
  <c r="F45" i="8" s="1"/>
  <c r="G45" i="8" a="1"/>
  <c r="G45" i="8" s="1"/>
  <c r="P45" i="8"/>
  <c r="B189" i="8" a="1"/>
  <c r="B189" i="8" s="1"/>
  <c r="C189" i="8" a="1"/>
  <c r="C189" i="8" s="1"/>
  <c r="D189" i="8" a="1"/>
  <c r="D189" i="8" s="1"/>
  <c r="E189" i="8" a="1"/>
  <c r="E189" i="8" s="1"/>
  <c r="F189" i="8" a="1"/>
  <c r="F189" i="8" s="1"/>
  <c r="G189" i="8" a="1"/>
  <c r="G189" i="8" s="1"/>
  <c r="P189" i="8"/>
  <c r="B453" i="8" a="1"/>
  <c r="B453" i="8" s="1"/>
  <c r="C453" i="8" a="1"/>
  <c r="C453" i="8" s="1"/>
  <c r="D453" i="8" a="1"/>
  <c r="D453" i="8" s="1"/>
  <c r="E453" i="8" a="1"/>
  <c r="E453" i="8" s="1"/>
  <c r="F453" i="8" a="1"/>
  <c r="F453" i="8" s="1"/>
  <c r="G453" i="8" a="1"/>
  <c r="G453" i="8" s="1"/>
  <c r="P453" i="8"/>
  <c r="B148" i="8" a="1"/>
  <c r="B148" i="8" s="1"/>
  <c r="C148" i="8" a="1"/>
  <c r="C148" i="8" s="1"/>
  <c r="D148" i="8" a="1"/>
  <c r="D148" i="8" s="1"/>
  <c r="E148" i="8" a="1"/>
  <c r="E148" i="8" s="1"/>
  <c r="F148" i="8" a="1"/>
  <c r="F148" i="8" s="1"/>
  <c r="G148" i="8" a="1"/>
  <c r="G148" i="8" s="1"/>
  <c r="P148" i="8"/>
  <c r="B150" i="8" a="1"/>
  <c r="B150" i="8" s="1"/>
  <c r="C150" i="8" a="1"/>
  <c r="C150" i="8" s="1"/>
  <c r="D150" i="8" a="1"/>
  <c r="D150" i="8" s="1"/>
  <c r="E150" i="8" a="1"/>
  <c r="E150" i="8" s="1"/>
  <c r="F150" i="8" a="1"/>
  <c r="F150" i="8" s="1"/>
  <c r="G150" i="8" a="1"/>
  <c r="G150" i="8" s="1"/>
  <c r="P150" i="8"/>
  <c r="B142" i="8" a="1"/>
  <c r="B142" i="8" s="1"/>
  <c r="C142" i="8" a="1"/>
  <c r="C142" i="8" s="1"/>
  <c r="D142" i="8" a="1"/>
  <c r="D142" i="8" s="1"/>
  <c r="E142" i="8" a="1"/>
  <c r="E142" i="8" s="1"/>
  <c r="F142" i="8" a="1"/>
  <c r="F142" i="8" s="1"/>
  <c r="G142" i="8" a="1"/>
  <c r="G142" i="8" s="1"/>
  <c r="P142" i="8"/>
  <c r="B455" i="8" a="1"/>
  <c r="B455" i="8" s="1"/>
  <c r="C455" i="8" a="1"/>
  <c r="C455" i="8" s="1"/>
  <c r="D455" i="8" a="1"/>
  <c r="D455" i="8" s="1"/>
  <c r="E455" i="8" a="1"/>
  <c r="E455" i="8" s="1"/>
  <c r="F455" i="8" a="1"/>
  <c r="F455" i="8" s="1"/>
  <c r="G455" i="8" a="1"/>
  <c r="G455" i="8" s="1"/>
  <c r="P455" i="8"/>
  <c r="B2" i="8" a="1"/>
  <c r="B2" i="8" s="1"/>
  <c r="C2" i="8" a="1"/>
  <c r="C2" i="8" s="1"/>
  <c r="D2" i="8" a="1"/>
  <c r="D2" i="8" s="1"/>
  <c r="E2" i="8" a="1"/>
  <c r="E2" i="8" s="1"/>
  <c r="F2" i="8" a="1"/>
  <c r="F2" i="8" s="1"/>
  <c r="G2" i="8" a="1"/>
  <c r="G2" i="8" s="1"/>
  <c r="P2" i="8"/>
  <c r="B356" i="8" a="1"/>
  <c r="B356" i="8" s="1"/>
  <c r="C356" i="8" a="1"/>
  <c r="C356" i="8" s="1"/>
  <c r="D356" i="8" a="1"/>
  <c r="D356" i="8" s="1"/>
  <c r="E356" i="8" a="1"/>
  <c r="E356" i="8" s="1"/>
  <c r="F356" i="8" a="1"/>
  <c r="F356" i="8" s="1"/>
  <c r="G356" i="8" a="1"/>
  <c r="G356" i="8" s="1"/>
  <c r="P356" i="8"/>
  <c r="B11" i="8" a="1"/>
  <c r="B11" i="8" s="1"/>
  <c r="C11" i="8" a="1"/>
  <c r="C11" i="8" s="1"/>
  <c r="D11" i="8" a="1"/>
  <c r="D11" i="8" s="1"/>
  <c r="E11" i="8" a="1"/>
  <c r="E11" i="8" s="1"/>
  <c r="F11" i="8" a="1"/>
  <c r="F11" i="8" s="1"/>
  <c r="G11" i="8" a="1"/>
  <c r="G11" i="8" s="1"/>
  <c r="P11" i="8"/>
  <c r="B277" i="8" a="1"/>
  <c r="B277" i="8" s="1"/>
  <c r="C277" i="8" a="1"/>
  <c r="C277" i="8" s="1"/>
  <c r="D277" i="8" a="1"/>
  <c r="D277" i="8" s="1"/>
  <c r="E277" i="8" a="1"/>
  <c r="E277" i="8" s="1"/>
  <c r="F277" i="8" a="1"/>
  <c r="F277" i="8" s="1"/>
  <c r="G277" i="8" a="1"/>
  <c r="G277" i="8" s="1"/>
  <c r="P277" i="8"/>
  <c r="B110" i="8" a="1"/>
  <c r="B110" i="8" s="1"/>
  <c r="C110" i="8" a="1"/>
  <c r="C110" i="8" s="1"/>
  <c r="D110" i="8" a="1"/>
  <c r="D110" i="8" s="1"/>
  <c r="E110" i="8" a="1"/>
  <c r="E110" i="8" s="1"/>
  <c r="F110" i="8" a="1"/>
  <c r="F110" i="8" s="1"/>
  <c r="G110" i="8" a="1"/>
  <c r="G110" i="8" s="1"/>
  <c r="P110" i="8"/>
  <c r="B98" i="8" a="1"/>
  <c r="B98" i="8" s="1"/>
  <c r="C98" i="8" a="1"/>
  <c r="C98" i="8" s="1"/>
  <c r="D98" i="8" a="1"/>
  <c r="D98" i="8" s="1"/>
  <c r="E98" i="8" a="1"/>
  <c r="E98" i="8" s="1"/>
  <c r="F98" i="8" a="1"/>
  <c r="F98" i="8" s="1"/>
  <c r="G98" i="8" a="1"/>
  <c r="G98" i="8" s="1"/>
  <c r="P98" i="8"/>
  <c r="B397" i="8" a="1"/>
  <c r="B397" i="8" s="1"/>
  <c r="C397" i="8" a="1"/>
  <c r="C397" i="8" s="1"/>
  <c r="D397" i="8" a="1"/>
  <c r="D397" i="8" s="1"/>
  <c r="E397" i="8" a="1"/>
  <c r="E397" i="8" s="1"/>
  <c r="F397" i="8" a="1"/>
  <c r="F397" i="8" s="1"/>
  <c r="G397" i="8" a="1"/>
  <c r="G397" i="8" s="1"/>
  <c r="P397" i="8"/>
  <c r="B314" i="8" a="1"/>
  <c r="B314" i="8" s="1"/>
  <c r="C314" i="8" a="1"/>
  <c r="C314" i="8" s="1"/>
  <c r="D314" i="8" a="1"/>
  <c r="D314" i="8" s="1"/>
  <c r="E314" i="8" a="1"/>
  <c r="E314" i="8" s="1"/>
  <c r="F314" i="8" a="1"/>
  <c r="F314" i="8" s="1"/>
  <c r="G314" i="8" a="1"/>
  <c r="G314" i="8" s="1"/>
  <c r="P314" i="8"/>
  <c r="B60" i="8" a="1"/>
  <c r="B60" i="8" s="1"/>
  <c r="C60" i="8" a="1"/>
  <c r="C60" i="8" s="1"/>
  <c r="D60" i="8" a="1"/>
  <c r="D60" i="8" s="1"/>
  <c r="E60" i="8" a="1"/>
  <c r="E60" i="8" s="1"/>
  <c r="F60" i="8" a="1"/>
  <c r="F60" i="8" s="1"/>
  <c r="G60" i="8" a="1"/>
  <c r="G60" i="8" s="1"/>
  <c r="P60" i="8"/>
  <c r="B336" i="8" a="1"/>
  <c r="B336" i="8" s="1"/>
  <c r="C336" i="8" a="1"/>
  <c r="C336" i="8" s="1"/>
  <c r="D336" i="8" a="1"/>
  <c r="D336" i="8" s="1"/>
  <c r="E336" i="8" a="1"/>
  <c r="E336" i="8" s="1"/>
  <c r="F336" i="8" a="1"/>
  <c r="F336" i="8" s="1"/>
  <c r="G336" i="8" a="1"/>
  <c r="G336" i="8" s="1"/>
  <c r="P336" i="8"/>
  <c r="B291" i="8" a="1"/>
  <c r="B291" i="8" s="1"/>
  <c r="C291" i="8" a="1"/>
  <c r="C291" i="8" s="1"/>
  <c r="D291" i="8" a="1"/>
  <c r="D291" i="8" s="1"/>
  <c r="E291" i="8" a="1"/>
  <c r="E291" i="8" s="1"/>
  <c r="F291" i="8" a="1"/>
  <c r="F291" i="8" s="1"/>
  <c r="G291" i="8" a="1"/>
  <c r="G291" i="8" s="1"/>
  <c r="P291" i="8"/>
  <c r="B272" i="8" a="1"/>
  <c r="B272" i="8" s="1"/>
  <c r="C272" i="8" a="1"/>
  <c r="C272" i="8" s="1"/>
  <c r="D272" i="8" a="1"/>
  <c r="D272" i="8" s="1"/>
  <c r="E272" i="8" a="1"/>
  <c r="E272" i="8" s="1"/>
  <c r="F272" i="8" a="1"/>
  <c r="F272" i="8" s="1"/>
  <c r="G272" i="8" a="1"/>
  <c r="G272" i="8" s="1"/>
  <c r="P272" i="8"/>
  <c r="B129" i="8" a="1"/>
  <c r="B129" i="8" s="1"/>
  <c r="C129" i="8" a="1"/>
  <c r="C129" i="8" s="1"/>
  <c r="D129" i="8" a="1"/>
  <c r="D129" i="8" s="1"/>
  <c r="E129" i="8" a="1"/>
  <c r="E129" i="8" s="1"/>
  <c r="F129" i="8" a="1"/>
  <c r="F129" i="8" s="1"/>
  <c r="G129" i="8" a="1"/>
  <c r="G129" i="8" s="1"/>
  <c r="P129" i="8"/>
  <c r="B3" i="8" a="1"/>
  <c r="B3" i="8" s="1"/>
  <c r="C3" i="8" a="1"/>
  <c r="C3" i="8" s="1"/>
  <c r="D3" i="8" a="1"/>
  <c r="D3" i="8" s="1"/>
  <c r="E3" i="8" a="1"/>
  <c r="E3" i="8" s="1"/>
  <c r="F3" i="8" a="1"/>
  <c r="F3" i="8" s="1"/>
  <c r="G3" i="8" a="1"/>
  <c r="G3" i="8" s="1"/>
  <c r="P3" i="8"/>
  <c r="B305" i="8" a="1"/>
  <c r="B305" i="8" s="1"/>
  <c r="C305" i="8" a="1"/>
  <c r="C305" i="8" s="1"/>
  <c r="D305" i="8" a="1"/>
  <c r="D305" i="8" s="1"/>
  <c r="E305" i="8" a="1"/>
  <c r="E305" i="8" s="1"/>
  <c r="F305" i="8" a="1"/>
  <c r="F305" i="8" s="1"/>
  <c r="G305" i="8" a="1"/>
  <c r="G305" i="8" s="1"/>
  <c r="P305" i="8"/>
  <c r="B371" i="8" a="1"/>
  <c r="B371" i="8" s="1"/>
  <c r="C371" i="8" a="1"/>
  <c r="C371" i="8" s="1"/>
  <c r="D371" i="8" a="1"/>
  <c r="D371" i="8" s="1"/>
  <c r="E371" i="8" a="1"/>
  <c r="E371" i="8" s="1"/>
  <c r="F371" i="8" a="1"/>
  <c r="F371" i="8" s="1"/>
  <c r="G371" i="8" a="1"/>
  <c r="G371" i="8" s="1"/>
  <c r="P371" i="8"/>
  <c r="B208" i="8" a="1"/>
  <c r="B208" i="8" s="1"/>
  <c r="C208" i="8" a="1"/>
  <c r="C208" i="8" s="1"/>
  <c r="D208" i="8" a="1"/>
  <c r="D208" i="8" s="1"/>
  <c r="E208" i="8" a="1"/>
  <c r="E208" i="8" s="1"/>
  <c r="F208" i="8" a="1"/>
  <c r="F208" i="8" s="1"/>
  <c r="G208" i="8" a="1"/>
  <c r="G208" i="8" s="1"/>
  <c r="P208" i="8"/>
  <c r="B276" i="8" a="1"/>
  <c r="B276" i="8" s="1"/>
  <c r="C276" i="8" a="1"/>
  <c r="C276" i="8" s="1"/>
  <c r="D276" i="8" a="1"/>
  <c r="D276" i="8" s="1"/>
  <c r="E276" i="8" a="1"/>
  <c r="E276" i="8" s="1"/>
  <c r="F276" i="8" a="1"/>
  <c r="F276" i="8" s="1"/>
  <c r="G276" i="8" a="1"/>
  <c r="G276" i="8" s="1"/>
  <c r="P276" i="8"/>
  <c r="B170" i="8" a="1"/>
  <c r="B170" i="8" s="1"/>
  <c r="C170" i="8" a="1"/>
  <c r="C170" i="8" s="1"/>
  <c r="D170" i="8" a="1"/>
  <c r="D170" i="8" s="1"/>
  <c r="E170" i="8" a="1"/>
  <c r="E170" i="8" s="1"/>
  <c r="F170" i="8" a="1"/>
  <c r="F170" i="8" s="1"/>
  <c r="G170" i="8" a="1"/>
  <c r="G170" i="8" s="1"/>
  <c r="P170" i="8"/>
  <c r="B22" i="8" a="1"/>
  <c r="B22" i="8" s="1"/>
  <c r="C22" i="8" a="1"/>
  <c r="C22" i="8" s="1"/>
  <c r="D22" i="8" a="1"/>
  <c r="D22" i="8" s="1"/>
  <c r="E22" i="8" a="1"/>
  <c r="E22" i="8" s="1"/>
  <c r="F22" i="8" a="1"/>
  <c r="F22" i="8" s="1"/>
  <c r="G22" i="8" a="1"/>
  <c r="G22" i="8" s="1"/>
  <c r="P22" i="8"/>
  <c r="B262" i="8" a="1"/>
  <c r="B262" i="8" s="1"/>
  <c r="C262" i="8" a="1"/>
  <c r="C262" i="8" s="1"/>
  <c r="D262" i="8" a="1"/>
  <c r="D262" i="8" s="1"/>
  <c r="E262" i="8" a="1"/>
  <c r="E262" i="8" s="1"/>
  <c r="F262" i="8" a="1"/>
  <c r="F262" i="8" s="1"/>
  <c r="G262" i="8" a="1"/>
  <c r="G262" i="8" s="1"/>
  <c r="P262" i="8"/>
  <c r="B259" i="8" a="1"/>
  <c r="B259" i="8" s="1"/>
  <c r="C259" i="8" a="1"/>
  <c r="C259" i="8" s="1"/>
  <c r="D259" i="8" a="1"/>
  <c r="D259" i="8" s="1"/>
  <c r="E259" i="8" a="1"/>
  <c r="E259" i="8" s="1"/>
  <c r="F259" i="8" a="1"/>
  <c r="F259" i="8" s="1"/>
  <c r="G259" i="8" a="1"/>
  <c r="G259" i="8" s="1"/>
  <c r="P259" i="8"/>
  <c r="B202" i="8" a="1"/>
  <c r="B202" i="8" s="1"/>
  <c r="C202" i="8" a="1"/>
  <c r="C202" i="8" s="1"/>
  <c r="D202" i="8" a="1"/>
  <c r="D202" i="8" s="1"/>
  <c r="E202" i="8" a="1"/>
  <c r="E202" i="8" s="1"/>
  <c r="F202" i="8" a="1"/>
  <c r="F202" i="8" s="1"/>
  <c r="G202" i="8" a="1"/>
  <c r="G202" i="8" s="1"/>
  <c r="P202" i="8"/>
  <c r="B334" i="8" a="1"/>
  <c r="B334" i="8" s="1"/>
  <c r="C334" i="8" a="1"/>
  <c r="C334" i="8" s="1"/>
  <c r="D334" i="8" a="1"/>
  <c r="D334" i="8" s="1"/>
  <c r="E334" i="8" a="1"/>
  <c r="E334" i="8" s="1"/>
  <c r="F334" i="8" a="1"/>
  <c r="F334" i="8" s="1"/>
  <c r="G334" i="8" a="1"/>
  <c r="G334" i="8" s="1"/>
  <c r="P334" i="8"/>
  <c r="B156" i="8" a="1"/>
  <c r="B156" i="8" s="1"/>
  <c r="C156" i="8" a="1"/>
  <c r="C156" i="8" s="1"/>
  <c r="D156" i="8" a="1"/>
  <c r="D156" i="8" s="1"/>
  <c r="E156" i="8" a="1"/>
  <c r="E156" i="8" s="1"/>
  <c r="F156" i="8" a="1"/>
  <c r="F156" i="8" s="1"/>
  <c r="G156" i="8" a="1"/>
  <c r="G156" i="8" s="1"/>
  <c r="P156" i="8"/>
  <c r="B152" i="8" a="1"/>
  <c r="B152" i="8" s="1"/>
  <c r="C152" i="8" a="1"/>
  <c r="C152" i="8" s="1"/>
  <c r="D152" i="8" a="1"/>
  <c r="D152" i="8" s="1"/>
  <c r="E152" i="8" a="1"/>
  <c r="E152" i="8" s="1"/>
  <c r="F152" i="8" a="1"/>
  <c r="F152" i="8" s="1"/>
  <c r="G152" i="8" a="1"/>
  <c r="G152" i="8" s="1"/>
  <c r="P152" i="8"/>
  <c r="B404" i="8" a="1"/>
  <c r="B404" i="8" s="1"/>
  <c r="C404" i="8" a="1"/>
  <c r="C404" i="8" s="1"/>
  <c r="D404" i="8" a="1"/>
  <c r="D404" i="8" s="1"/>
  <c r="E404" i="8" a="1"/>
  <c r="E404" i="8" s="1"/>
  <c r="F404" i="8" a="1"/>
  <c r="F404" i="8" s="1"/>
  <c r="G404" i="8" a="1"/>
  <c r="G404" i="8" s="1"/>
  <c r="P404" i="8"/>
  <c r="B182" i="8" a="1"/>
  <c r="B182" i="8" s="1"/>
  <c r="C182" i="8" a="1"/>
  <c r="C182" i="8" s="1"/>
  <c r="D182" i="8" a="1"/>
  <c r="D182" i="8" s="1"/>
  <c r="E182" i="8" a="1"/>
  <c r="E182" i="8" s="1"/>
  <c r="F182" i="8" a="1"/>
  <c r="F182" i="8" s="1"/>
  <c r="G182" i="8" a="1"/>
  <c r="G182" i="8" s="1"/>
  <c r="P182" i="8"/>
  <c r="B136" i="8" a="1"/>
  <c r="B136" i="8" s="1"/>
  <c r="C136" i="8" a="1"/>
  <c r="C136" i="8" s="1"/>
  <c r="D136" i="8" a="1"/>
  <c r="D136" i="8" s="1"/>
  <c r="E136" i="8" a="1"/>
  <c r="E136" i="8" s="1"/>
  <c r="F136" i="8" a="1"/>
  <c r="F136" i="8" s="1"/>
  <c r="G136" i="8" a="1"/>
  <c r="G136" i="8" s="1"/>
  <c r="P136" i="8"/>
  <c r="B447" i="8" a="1"/>
  <c r="B447" i="8" s="1"/>
  <c r="C447" i="8" a="1"/>
  <c r="C447" i="8" s="1"/>
  <c r="D447" i="8" a="1"/>
  <c r="D447" i="8" s="1"/>
  <c r="E447" i="8" a="1"/>
  <c r="E447" i="8" s="1"/>
  <c r="F447" i="8" a="1"/>
  <c r="F447" i="8" s="1"/>
  <c r="G447" i="8" a="1"/>
  <c r="G447" i="8" s="1"/>
  <c r="P447" i="8"/>
  <c r="B366" i="8" a="1"/>
  <c r="B366" i="8" s="1"/>
  <c r="C366" i="8" a="1"/>
  <c r="C366" i="8" s="1"/>
  <c r="D366" i="8" a="1"/>
  <c r="D366" i="8" s="1"/>
  <c r="E366" i="8" a="1"/>
  <c r="E366" i="8" s="1"/>
  <c r="F366" i="8" a="1"/>
  <c r="F366" i="8" s="1"/>
  <c r="G366" i="8" a="1"/>
  <c r="G366" i="8" s="1"/>
  <c r="P366" i="8"/>
  <c r="B82" i="8" a="1"/>
  <c r="B82" i="8" s="1"/>
  <c r="C82" i="8" a="1"/>
  <c r="C82" i="8" s="1"/>
  <c r="D82" i="8" a="1"/>
  <c r="D82" i="8" s="1"/>
  <c r="E82" i="8" a="1"/>
  <c r="E82" i="8" s="1"/>
  <c r="F82" i="8" a="1"/>
  <c r="F82" i="8" s="1"/>
  <c r="G82" i="8" a="1"/>
  <c r="G82" i="8" s="1"/>
  <c r="P82" i="8"/>
  <c r="B350" i="8" a="1"/>
  <c r="B350" i="8" s="1"/>
  <c r="C350" i="8" a="1"/>
  <c r="C350" i="8" s="1"/>
  <c r="D350" i="8" a="1"/>
  <c r="D350" i="8" s="1"/>
  <c r="E350" i="8" a="1"/>
  <c r="E350" i="8" s="1"/>
  <c r="F350" i="8" a="1"/>
  <c r="F350" i="8" s="1"/>
  <c r="G350" i="8" a="1"/>
  <c r="G350" i="8" s="1"/>
  <c r="P350" i="8"/>
  <c r="B479" i="8" a="1"/>
  <c r="B479" i="8" s="1"/>
  <c r="C479" i="8" a="1"/>
  <c r="C479" i="8" s="1"/>
  <c r="D479" i="8" a="1"/>
  <c r="D479" i="8" s="1"/>
  <c r="E479" i="8" a="1"/>
  <c r="E479" i="8" s="1"/>
  <c r="F479" i="8" a="1"/>
  <c r="F479" i="8" s="1"/>
  <c r="G479" i="8" a="1"/>
  <c r="G479" i="8" s="1"/>
  <c r="P479" i="8"/>
  <c r="B171" i="8" a="1"/>
  <c r="B171" i="8" s="1"/>
  <c r="C171" i="8" a="1"/>
  <c r="C171" i="8" s="1"/>
  <c r="D171" i="8" a="1"/>
  <c r="D171" i="8" s="1"/>
  <c r="E171" i="8" a="1"/>
  <c r="E171" i="8" s="1"/>
  <c r="F171" i="8" a="1"/>
  <c r="F171" i="8" s="1"/>
  <c r="G171" i="8" a="1"/>
  <c r="G171" i="8" s="1"/>
  <c r="P171" i="8"/>
  <c r="B349" i="8" a="1"/>
  <c r="B349" i="8" s="1"/>
  <c r="C349" i="8" a="1"/>
  <c r="C349" i="8" s="1"/>
  <c r="D349" i="8" a="1"/>
  <c r="D349" i="8" s="1"/>
  <c r="E349" i="8" a="1"/>
  <c r="E349" i="8" s="1"/>
  <c r="F349" i="8" a="1"/>
  <c r="F349" i="8" s="1"/>
  <c r="G349" i="8" a="1"/>
  <c r="G349" i="8" s="1"/>
  <c r="P349" i="8"/>
  <c r="B123" i="8" a="1"/>
  <c r="B123" i="8" s="1"/>
  <c r="C123" i="8" a="1"/>
  <c r="C123" i="8" s="1"/>
  <c r="D123" i="8" a="1"/>
  <c r="D123" i="8" s="1"/>
  <c r="E123" i="8" a="1"/>
  <c r="E123" i="8" s="1"/>
  <c r="F123" i="8" a="1"/>
  <c r="F123" i="8" s="1"/>
  <c r="G123" i="8" a="1"/>
  <c r="G123" i="8" s="1"/>
  <c r="P123" i="8"/>
  <c r="B374" i="8" a="1"/>
  <c r="B374" i="8" s="1"/>
  <c r="C374" i="8" a="1"/>
  <c r="C374" i="8" s="1"/>
  <c r="D374" i="8" a="1"/>
  <c r="D374" i="8" s="1"/>
  <c r="E374" i="8" a="1"/>
  <c r="E374" i="8" s="1"/>
  <c r="F374" i="8" a="1"/>
  <c r="F374" i="8" s="1"/>
  <c r="G374" i="8" a="1"/>
  <c r="G374" i="8" s="1"/>
  <c r="P374" i="8"/>
  <c r="B306" i="8" a="1"/>
  <c r="B306" i="8" s="1"/>
  <c r="C306" i="8" a="1"/>
  <c r="C306" i="8" s="1"/>
  <c r="D306" i="8" a="1"/>
  <c r="D306" i="8" s="1"/>
  <c r="E306" i="8" a="1"/>
  <c r="E306" i="8" s="1"/>
  <c r="F306" i="8" a="1"/>
  <c r="F306" i="8" s="1"/>
  <c r="G306" i="8" a="1"/>
  <c r="G306" i="8" s="1"/>
  <c r="P306" i="8"/>
  <c r="B168" i="8" a="1"/>
  <c r="B168" i="8" s="1"/>
  <c r="C168" i="8" a="1"/>
  <c r="C168" i="8" s="1"/>
  <c r="D168" i="8" a="1"/>
  <c r="D168" i="8" s="1"/>
  <c r="E168" i="8" a="1"/>
  <c r="E168" i="8" s="1"/>
  <c r="F168" i="8" a="1"/>
  <c r="F168" i="8" s="1"/>
  <c r="G168" i="8" a="1"/>
  <c r="G168" i="8" s="1"/>
  <c r="P168" i="8"/>
  <c r="B233" i="8" a="1"/>
  <c r="B233" i="8" s="1"/>
  <c r="C233" i="8" a="1"/>
  <c r="C233" i="8" s="1"/>
  <c r="D233" i="8" a="1"/>
  <c r="D233" i="8" s="1"/>
  <c r="E233" i="8" a="1"/>
  <c r="E233" i="8" s="1"/>
  <c r="F233" i="8" a="1"/>
  <c r="F233" i="8" s="1"/>
  <c r="G233" i="8" a="1"/>
  <c r="G233" i="8" s="1"/>
  <c r="P233" i="8"/>
  <c r="B484" i="8" a="1"/>
  <c r="B484" i="8" s="1"/>
  <c r="C484" i="8" a="1"/>
  <c r="C484" i="8" s="1"/>
  <c r="D484" i="8" a="1"/>
  <c r="D484" i="8" s="1"/>
  <c r="E484" i="8" a="1"/>
  <c r="E484" i="8" s="1"/>
  <c r="F484" i="8" a="1"/>
  <c r="F484" i="8" s="1"/>
  <c r="G484" i="8" a="1"/>
  <c r="G484" i="8" s="1"/>
  <c r="P484" i="8"/>
  <c r="B165" i="8" a="1"/>
  <c r="B165" i="8" s="1"/>
  <c r="C165" i="8" a="1"/>
  <c r="C165" i="8" s="1"/>
  <c r="D165" i="8" a="1"/>
  <c r="D165" i="8" s="1"/>
  <c r="E165" i="8" a="1"/>
  <c r="E165" i="8" s="1"/>
  <c r="F165" i="8" a="1"/>
  <c r="F165" i="8" s="1"/>
  <c r="G165" i="8" a="1"/>
  <c r="G165" i="8" s="1"/>
  <c r="P165" i="8"/>
  <c r="B64" i="8" a="1"/>
  <c r="B64" i="8" s="1"/>
  <c r="C64" i="8" a="1"/>
  <c r="C64" i="8" s="1"/>
  <c r="D64" i="8" a="1"/>
  <c r="D64" i="8" s="1"/>
  <c r="E64" i="8" a="1"/>
  <c r="E64" i="8" s="1"/>
  <c r="F64" i="8" a="1"/>
  <c r="F64" i="8" s="1"/>
  <c r="G64" i="8" a="1"/>
  <c r="G64" i="8" s="1"/>
  <c r="P64" i="8"/>
  <c r="B318" i="8" a="1"/>
  <c r="B318" i="8" s="1"/>
  <c r="C318" i="8" a="1"/>
  <c r="C318" i="8" s="1"/>
  <c r="D318" i="8" a="1"/>
  <c r="D318" i="8" s="1"/>
  <c r="E318" i="8" a="1"/>
  <c r="E318" i="8" s="1"/>
  <c r="F318" i="8" a="1"/>
  <c r="F318" i="8" s="1"/>
  <c r="G318" i="8" a="1"/>
  <c r="G318" i="8" s="1"/>
  <c r="P318" i="8"/>
  <c r="B196" i="8" a="1"/>
  <c r="B196" i="8" s="1"/>
  <c r="C196" i="8" a="1"/>
  <c r="C196" i="8" s="1"/>
  <c r="D196" i="8" a="1"/>
  <c r="D196" i="8" s="1"/>
  <c r="E196" i="8" a="1"/>
  <c r="E196" i="8" s="1"/>
  <c r="F196" i="8" a="1"/>
  <c r="F196" i="8" s="1"/>
  <c r="G196" i="8" a="1"/>
  <c r="G196" i="8" s="1"/>
  <c r="P196" i="8"/>
  <c r="B151" i="8" a="1"/>
  <c r="B151" i="8" s="1"/>
  <c r="C151" i="8" a="1"/>
  <c r="C151" i="8" s="1"/>
  <c r="D151" i="8" a="1"/>
  <c r="D151" i="8" s="1"/>
  <c r="E151" i="8" a="1"/>
  <c r="E151" i="8" s="1"/>
  <c r="F151" i="8" a="1"/>
  <c r="F151" i="8" s="1"/>
  <c r="G151" i="8" a="1"/>
  <c r="G151" i="8" s="1"/>
  <c r="P151" i="8"/>
  <c r="B423" i="8" a="1"/>
  <c r="B423" i="8" s="1"/>
  <c r="C423" i="8" a="1"/>
  <c r="C423" i="8" s="1"/>
  <c r="D423" i="8" a="1"/>
  <c r="D423" i="8" s="1"/>
  <c r="E423" i="8" a="1"/>
  <c r="E423" i="8" s="1"/>
  <c r="F423" i="8" a="1"/>
  <c r="F423" i="8" s="1"/>
  <c r="G423" i="8" a="1"/>
  <c r="G423" i="8" s="1"/>
  <c r="P423" i="8"/>
  <c r="B206" i="8" a="1"/>
  <c r="B206" i="8" s="1"/>
  <c r="C206" i="8" a="1"/>
  <c r="C206" i="8" s="1"/>
  <c r="D206" i="8" a="1"/>
  <c r="D206" i="8" s="1"/>
  <c r="E206" i="8" a="1"/>
  <c r="E206" i="8" s="1"/>
  <c r="F206" i="8" a="1"/>
  <c r="F206" i="8" s="1"/>
  <c r="G206" i="8" a="1"/>
  <c r="G206" i="8" s="1"/>
  <c r="P206" i="8"/>
  <c r="B207" i="8" a="1"/>
  <c r="B207" i="8" s="1"/>
  <c r="C207" i="8" a="1"/>
  <c r="C207" i="8" s="1"/>
  <c r="D207" i="8" a="1"/>
  <c r="D207" i="8" s="1"/>
  <c r="K207" i="8" s="1"/>
  <c r="E207" i="8" a="1"/>
  <c r="E207" i="8" s="1"/>
  <c r="F207" i="8" a="1"/>
  <c r="F207" i="8" s="1"/>
  <c r="G207" i="8" a="1"/>
  <c r="G207" i="8" s="1"/>
  <c r="P207" i="8"/>
  <c r="B255" i="8" a="1"/>
  <c r="B255" i="8" s="1"/>
  <c r="C255" i="8" a="1"/>
  <c r="C255" i="8" s="1"/>
  <c r="D255" i="8" a="1"/>
  <c r="D255" i="8" s="1"/>
  <c r="E255" i="8" a="1"/>
  <c r="E255" i="8" s="1"/>
  <c r="F255" i="8" a="1"/>
  <c r="F255" i="8" s="1"/>
  <c r="G255" i="8" a="1"/>
  <c r="G255" i="8" s="1"/>
  <c r="P255" i="8"/>
  <c r="B243" i="8" a="1"/>
  <c r="B243" i="8" s="1"/>
  <c r="C243" i="8" a="1"/>
  <c r="C243" i="8" s="1"/>
  <c r="D243" i="8" a="1"/>
  <c r="D243" i="8" s="1"/>
  <c r="E243" i="8" a="1"/>
  <c r="E243" i="8" s="1"/>
  <c r="F243" i="8" a="1"/>
  <c r="F243" i="8" s="1"/>
  <c r="G243" i="8" a="1"/>
  <c r="G243" i="8" s="1"/>
  <c r="P243" i="8"/>
  <c r="B236" i="8" a="1"/>
  <c r="B236" i="8" s="1"/>
  <c r="C236" i="8" a="1"/>
  <c r="C236" i="8" s="1"/>
  <c r="D236" i="8" a="1"/>
  <c r="D236" i="8" s="1"/>
  <c r="E236" i="8" a="1"/>
  <c r="E236" i="8" s="1"/>
  <c r="F236" i="8" a="1"/>
  <c r="F236" i="8" s="1"/>
  <c r="G236" i="8" a="1"/>
  <c r="G236" i="8" s="1"/>
  <c r="P236" i="8"/>
  <c r="B104" i="8" a="1"/>
  <c r="B104" i="8" s="1"/>
  <c r="C104" i="8" a="1"/>
  <c r="C104" i="8" s="1"/>
  <c r="D104" i="8" a="1"/>
  <c r="D104" i="8" s="1"/>
  <c r="E104" i="8" a="1"/>
  <c r="E104" i="8" s="1"/>
  <c r="F104" i="8" a="1"/>
  <c r="F104" i="8" s="1"/>
  <c r="G104" i="8" a="1"/>
  <c r="G104" i="8" s="1"/>
  <c r="P104" i="8"/>
  <c r="B245" i="8" a="1"/>
  <c r="B245" i="8" s="1"/>
  <c r="C245" i="8" a="1"/>
  <c r="C245" i="8" s="1"/>
  <c r="D245" i="8" a="1"/>
  <c r="D245" i="8" s="1"/>
  <c r="E245" i="8" a="1"/>
  <c r="E245" i="8" s="1"/>
  <c r="F245" i="8" a="1"/>
  <c r="F245" i="8" s="1"/>
  <c r="G245" i="8" a="1"/>
  <c r="G245" i="8" s="1"/>
  <c r="P245" i="8"/>
  <c r="B242" i="8" a="1"/>
  <c r="B242" i="8" s="1"/>
  <c r="C242" i="8" a="1"/>
  <c r="C242" i="8" s="1"/>
  <c r="D242" i="8" a="1"/>
  <c r="D242" i="8" s="1"/>
  <c r="E242" i="8" a="1"/>
  <c r="E242" i="8" s="1"/>
  <c r="F242" i="8" a="1"/>
  <c r="F242" i="8" s="1"/>
  <c r="G242" i="8" a="1"/>
  <c r="G242" i="8" s="1"/>
  <c r="P242" i="8"/>
  <c r="B486" i="8" a="1"/>
  <c r="B486" i="8" s="1"/>
  <c r="C486" i="8" a="1"/>
  <c r="C486" i="8" s="1"/>
  <c r="D486" i="8" a="1"/>
  <c r="D486" i="8" s="1"/>
  <c r="E486" i="8" a="1"/>
  <c r="E486" i="8" s="1"/>
  <c r="F486" i="8" a="1"/>
  <c r="F486" i="8" s="1"/>
  <c r="G486" i="8" a="1"/>
  <c r="G486" i="8" s="1"/>
  <c r="P486" i="8"/>
  <c r="B419" i="8" a="1"/>
  <c r="B419" i="8" s="1"/>
  <c r="C419" i="8" a="1"/>
  <c r="C419" i="8" s="1"/>
  <c r="D419" i="8" a="1"/>
  <c r="D419" i="8" s="1"/>
  <c r="E419" i="8" a="1"/>
  <c r="E419" i="8" s="1"/>
  <c r="F419" i="8" a="1"/>
  <c r="F419" i="8" s="1"/>
  <c r="G419" i="8" a="1"/>
  <c r="G419" i="8" s="1"/>
  <c r="P419" i="8"/>
  <c r="B107" i="8" a="1"/>
  <c r="B107" i="8" s="1"/>
  <c r="C107" i="8" a="1"/>
  <c r="C107" i="8" s="1"/>
  <c r="D107" i="8" a="1"/>
  <c r="D107" i="8" s="1"/>
  <c r="E107" i="8" a="1"/>
  <c r="E107" i="8" s="1"/>
  <c r="F107" i="8" a="1"/>
  <c r="F107" i="8" s="1"/>
  <c r="G107" i="8" a="1"/>
  <c r="G107" i="8" s="1"/>
  <c r="P107" i="8"/>
  <c r="B285" i="8" a="1"/>
  <c r="B285" i="8" s="1"/>
  <c r="C285" i="8" a="1"/>
  <c r="C285" i="8" s="1"/>
  <c r="D285" i="8" a="1"/>
  <c r="D285" i="8" s="1"/>
  <c r="E285" i="8" a="1"/>
  <c r="E285" i="8" s="1"/>
  <c r="F285" i="8" a="1"/>
  <c r="F285" i="8" s="1"/>
  <c r="G285" i="8" a="1"/>
  <c r="G285" i="8" s="1"/>
  <c r="P285" i="8"/>
  <c r="B139" i="8" a="1"/>
  <c r="B139" i="8" s="1"/>
  <c r="C139" i="8" a="1"/>
  <c r="C139" i="8" s="1"/>
  <c r="D139" i="8" a="1"/>
  <c r="D139" i="8" s="1"/>
  <c r="E139" i="8" a="1"/>
  <c r="E139" i="8" s="1"/>
  <c r="F139" i="8" a="1"/>
  <c r="F139" i="8" s="1"/>
  <c r="G139" i="8" a="1"/>
  <c r="G139" i="8" s="1"/>
  <c r="P139" i="8"/>
  <c r="B222" i="8" a="1"/>
  <c r="B222" i="8" s="1"/>
  <c r="C222" i="8" a="1"/>
  <c r="C222" i="8" s="1"/>
  <c r="D222" i="8" a="1"/>
  <c r="D222" i="8" s="1"/>
  <c r="K222" i="8" s="1"/>
  <c r="E222" i="8" a="1"/>
  <c r="E222" i="8" s="1"/>
  <c r="F222" i="8" a="1"/>
  <c r="F222" i="8" s="1"/>
  <c r="G222" i="8" a="1"/>
  <c r="G222" i="8" s="1"/>
  <c r="P222" i="8"/>
  <c r="B112" i="8" a="1"/>
  <c r="B112" i="8" s="1"/>
  <c r="C112" i="8" a="1"/>
  <c r="C112" i="8" s="1"/>
  <c r="D112" i="8" a="1"/>
  <c r="D112" i="8" s="1"/>
  <c r="E112" i="8" a="1"/>
  <c r="E112" i="8" s="1"/>
  <c r="F112" i="8" a="1"/>
  <c r="F112" i="8" s="1"/>
  <c r="G112" i="8" a="1"/>
  <c r="G112" i="8" s="1"/>
  <c r="P112" i="8"/>
  <c r="B329" i="8" a="1"/>
  <c r="B329" i="8" s="1"/>
  <c r="C329" i="8" a="1"/>
  <c r="C329" i="8" s="1"/>
  <c r="D329" i="8" a="1"/>
  <c r="D329" i="8" s="1"/>
  <c r="E329" i="8" a="1"/>
  <c r="E329" i="8" s="1"/>
  <c r="F329" i="8" a="1"/>
  <c r="F329" i="8" s="1"/>
  <c r="G329" i="8" a="1"/>
  <c r="G329" i="8" s="1"/>
  <c r="P329" i="8"/>
  <c r="B413" i="8" a="1"/>
  <c r="B413" i="8" s="1"/>
  <c r="C413" i="8" a="1"/>
  <c r="C413" i="8" s="1"/>
  <c r="D413" i="8" a="1"/>
  <c r="D413" i="8" s="1"/>
  <c r="E413" i="8" a="1"/>
  <c r="E413" i="8" s="1"/>
  <c r="F413" i="8" a="1"/>
  <c r="F413" i="8" s="1"/>
  <c r="G413" i="8" a="1"/>
  <c r="G413" i="8" s="1"/>
  <c r="P413" i="8"/>
  <c r="B424" i="8" a="1"/>
  <c r="B424" i="8" s="1"/>
  <c r="C424" i="8" a="1"/>
  <c r="C424" i="8" s="1"/>
  <c r="D424" i="8" a="1"/>
  <c r="D424" i="8" s="1"/>
  <c r="E424" i="8" a="1"/>
  <c r="E424" i="8" s="1"/>
  <c r="F424" i="8" a="1"/>
  <c r="F424" i="8" s="1"/>
  <c r="G424" i="8" a="1"/>
  <c r="G424" i="8" s="1"/>
  <c r="P424" i="8"/>
  <c r="B418" i="8" a="1"/>
  <c r="B418" i="8" s="1"/>
  <c r="C418" i="8" a="1"/>
  <c r="C418" i="8" s="1"/>
  <c r="D418" i="8" a="1"/>
  <c r="D418" i="8" s="1"/>
  <c r="E418" i="8" a="1"/>
  <c r="E418" i="8" s="1"/>
  <c r="F418" i="8" a="1"/>
  <c r="F418" i="8" s="1"/>
  <c r="G418" i="8" a="1"/>
  <c r="G418" i="8" s="1"/>
  <c r="P418" i="8"/>
  <c r="B50" i="8" a="1"/>
  <c r="B50" i="8" s="1"/>
  <c r="C50" i="8" a="1"/>
  <c r="C50" i="8" s="1"/>
  <c r="D50" i="8" a="1"/>
  <c r="D50" i="8" s="1"/>
  <c r="E50" i="8" a="1"/>
  <c r="E50" i="8" s="1"/>
  <c r="F50" i="8" a="1"/>
  <c r="F50" i="8" s="1"/>
  <c r="G50" i="8" a="1"/>
  <c r="G50" i="8" s="1"/>
  <c r="P50" i="8"/>
  <c r="B146" i="8" a="1"/>
  <c r="B146" i="8" s="1"/>
  <c r="C146" i="8" a="1"/>
  <c r="C146" i="8" s="1"/>
  <c r="D146" i="8" a="1"/>
  <c r="D146" i="8" s="1"/>
  <c r="E146" i="8" a="1"/>
  <c r="E146" i="8" s="1"/>
  <c r="F146" i="8" a="1"/>
  <c r="F146" i="8" s="1"/>
  <c r="G146" i="8" a="1"/>
  <c r="G146" i="8" s="1"/>
  <c r="P146" i="8"/>
  <c r="B24" i="8" a="1"/>
  <c r="B24" i="8" s="1"/>
  <c r="C24" i="8" a="1"/>
  <c r="C24" i="8" s="1"/>
  <c r="D24" i="8" a="1"/>
  <c r="D24" i="8" s="1"/>
  <c r="E24" i="8" a="1"/>
  <c r="E24" i="8" s="1"/>
  <c r="F24" i="8" a="1"/>
  <c r="F24" i="8" s="1"/>
  <c r="G24" i="8" a="1"/>
  <c r="G24" i="8" s="1"/>
  <c r="P24" i="8"/>
  <c r="B162" i="8" a="1"/>
  <c r="B162" i="8" s="1"/>
  <c r="C162" i="8" a="1"/>
  <c r="C162" i="8" s="1"/>
  <c r="D162" i="8" a="1"/>
  <c r="D162" i="8" s="1"/>
  <c r="E162" i="8" a="1"/>
  <c r="E162" i="8" s="1"/>
  <c r="F162" i="8" a="1"/>
  <c r="F162" i="8" s="1"/>
  <c r="G162" i="8" a="1"/>
  <c r="G162" i="8" s="1"/>
  <c r="P162" i="8"/>
  <c r="B61" i="8" a="1"/>
  <c r="B61" i="8" s="1"/>
  <c r="C61" i="8" a="1"/>
  <c r="C61" i="8" s="1"/>
  <c r="D61" i="8" a="1"/>
  <c r="D61" i="8" s="1"/>
  <c r="E61" i="8" a="1"/>
  <c r="E61" i="8" s="1"/>
  <c r="F61" i="8" a="1"/>
  <c r="F61" i="8" s="1"/>
  <c r="G61" i="8" a="1"/>
  <c r="G61" i="8" s="1"/>
  <c r="P61" i="8"/>
  <c r="B144" i="8" a="1"/>
  <c r="B144" i="8" s="1"/>
  <c r="C144" i="8" a="1"/>
  <c r="C144" i="8" s="1"/>
  <c r="D144" i="8" a="1"/>
  <c r="D144" i="8" s="1"/>
  <c r="E144" i="8" a="1"/>
  <c r="E144" i="8" s="1"/>
  <c r="F144" i="8" a="1"/>
  <c r="F144" i="8" s="1"/>
  <c r="G144" i="8" a="1"/>
  <c r="G144" i="8" s="1"/>
  <c r="P144" i="8"/>
  <c r="B337" i="8" a="1"/>
  <c r="B337" i="8" s="1"/>
  <c r="C337" i="8" a="1"/>
  <c r="C337" i="8" s="1"/>
  <c r="D337" i="8" a="1"/>
  <c r="D337" i="8" s="1"/>
  <c r="E337" i="8" a="1"/>
  <c r="E337" i="8" s="1"/>
  <c r="F337" i="8" a="1"/>
  <c r="F337" i="8" s="1"/>
  <c r="G337" i="8" a="1"/>
  <c r="G337" i="8" s="1"/>
  <c r="P337" i="8"/>
  <c r="B149" i="8" a="1"/>
  <c r="B149" i="8" s="1"/>
  <c r="C149" i="8" a="1"/>
  <c r="C149" i="8" s="1"/>
  <c r="D149" i="8" a="1"/>
  <c r="D149" i="8" s="1"/>
  <c r="E149" i="8" a="1"/>
  <c r="E149" i="8" s="1"/>
  <c r="F149" i="8" a="1"/>
  <c r="F149" i="8" s="1"/>
  <c r="G149" i="8" a="1"/>
  <c r="G149" i="8" s="1"/>
  <c r="P149" i="8"/>
  <c r="B373" i="8" a="1"/>
  <c r="B373" i="8" s="1"/>
  <c r="C373" i="8" a="1"/>
  <c r="C373" i="8" s="1"/>
  <c r="D373" i="8" a="1"/>
  <c r="D373" i="8" s="1"/>
  <c r="E373" i="8" a="1"/>
  <c r="E373" i="8" s="1"/>
  <c r="F373" i="8" a="1"/>
  <c r="F373" i="8" s="1"/>
  <c r="G373" i="8" a="1"/>
  <c r="G373" i="8" s="1"/>
  <c r="P373" i="8"/>
  <c r="B271" i="8" a="1"/>
  <c r="B271" i="8" s="1"/>
  <c r="C271" i="8" a="1"/>
  <c r="C271" i="8" s="1"/>
  <c r="D271" i="8" a="1"/>
  <c r="D271" i="8" s="1"/>
  <c r="E271" i="8" a="1"/>
  <c r="E271" i="8" s="1"/>
  <c r="F271" i="8" a="1"/>
  <c r="F271" i="8" s="1"/>
  <c r="G271" i="8" a="1"/>
  <c r="G271" i="8" s="1"/>
  <c r="P271" i="8"/>
  <c r="B188" i="8" a="1"/>
  <c r="B188" i="8" s="1"/>
  <c r="C188" i="8" a="1"/>
  <c r="C188" i="8" s="1"/>
  <c r="D188" i="8" a="1"/>
  <c r="D188" i="8" s="1"/>
  <c r="E188" i="8" a="1"/>
  <c r="E188" i="8" s="1"/>
  <c r="F188" i="8" a="1"/>
  <c r="F188" i="8" s="1"/>
  <c r="G188" i="8" a="1"/>
  <c r="G188" i="8" s="1"/>
  <c r="P188" i="8"/>
  <c r="B497" i="8" a="1"/>
  <c r="B497" i="8" s="1"/>
  <c r="C497" i="8" a="1"/>
  <c r="C497" i="8" s="1"/>
  <c r="D497" i="8" a="1"/>
  <c r="D497" i="8" s="1"/>
  <c r="E497" i="8" a="1"/>
  <c r="E497" i="8" s="1"/>
  <c r="F497" i="8" a="1"/>
  <c r="F497" i="8" s="1"/>
  <c r="G497" i="8" a="1"/>
  <c r="G497" i="8" s="1"/>
  <c r="P497" i="8"/>
  <c r="B411" i="8" a="1"/>
  <c r="B411" i="8" s="1"/>
  <c r="C411" i="8" a="1"/>
  <c r="C411" i="8" s="1"/>
  <c r="D411" i="8" a="1"/>
  <c r="D411" i="8" s="1"/>
  <c r="E411" i="8" a="1"/>
  <c r="E411" i="8" s="1"/>
  <c r="F411" i="8" a="1"/>
  <c r="F411" i="8" s="1"/>
  <c r="G411" i="8" a="1"/>
  <c r="G411" i="8" s="1"/>
  <c r="P411" i="8"/>
  <c r="B249" i="8" a="1"/>
  <c r="B249" i="8" s="1"/>
  <c r="C249" i="8" a="1"/>
  <c r="C249" i="8" s="1"/>
  <c r="D249" i="8" a="1"/>
  <c r="D249" i="8" s="1"/>
  <c r="E249" i="8" a="1"/>
  <c r="E249" i="8" s="1"/>
  <c r="F249" i="8" a="1"/>
  <c r="F249" i="8" s="1"/>
  <c r="G249" i="8" a="1"/>
  <c r="G249" i="8" s="1"/>
  <c r="P249" i="8"/>
  <c r="B122" i="8" a="1"/>
  <c r="B122" i="8" s="1"/>
  <c r="C122" i="8" a="1"/>
  <c r="C122" i="8" s="1"/>
  <c r="D122" i="8" a="1"/>
  <c r="D122" i="8" s="1"/>
  <c r="E122" i="8" a="1"/>
  <c r="E122" i="8" s="1"/>
  <c r="F122" i="8" a="1"/>
  <c r="F122" i="8" s="1"/>
  <c r="G122" i="8" a="1"/>
  <c r="G122" i="8" s="1"/>
  <c r="P122" i="8"/>
  <c r="B270" i="8" a="1"/>
  <c r="B270" i="8" s="1"/>
  <c r="C270" i="8" a="1"/>
  <c r="C270" i="8" s="1"/>
  <c r="D270" i="8" a="1"/>
  <c r="D270" i="8" s="1"/>
  <c r="E270" i="8" a="1"/>
  <c r="E270" i="8" s="1"/>
  <c r="F270" i="8" a="1"/>
  <c r="F270" i="8" s="1"/>
  <c r="G270" i="8" a="1"/>
  <c r="G270" i="8" s="1"/>
  <c r="P270" i="8"/>
  <c r="B310" i="8" a="1"/>
  <c r="B310" i="8" s="1"/>
  <c r="C310" i="8" a="1"/>
  <c r="C310" i="8" s="1"/>
  <c r="D310" i="8" a="1"/>
  <c r="D310" i="8" s="1"/>
  <c r="E310" i="8" a="1"/>
  <c r="E310" i="8" s="1"/>
  <c r="F310" i="8" a="1"/>
  <c r="F310" i="8" s="1"/>
  <c r="G310" i="8" a="1"/>
  <c r="G310" i="8" s="1"/>
  <c r="P310" i="8"/>
  <c r="B69" i="8" a="1"/>
  <c r="B69" i="8" s="1"/>
  <c r="C69" i="8" a="1"/>
  <c r="C69" i="8" s="1"/>
  <c r="D69" i="8" a="1"/>
  <c r="D69" i="8" s="1"/>
  <c r="E69" i="8" a="1"/>
  <c r="E69" i="8" s="1"/>
  <c r="F69" i="8" a="1"/>
  <c r="F69" i="8" s="1"/>
  <c r="G69" i="8" a="1"/>
  <c r="G69" i="8" s="1"/>
  <c r="P69" i="8"/>
  <c r="B159" i="8" a="1"/>
  <c r="B159" i="8" s="1"/>
  <c r="C159" i="8" a="1"/>
  <c r="C159" i="8" s="1"/>
  <c r="D159" i="8" a="1"/>
  <c r="D159" i="8" s="1"/>
  <c r="E159" i="8" a="1"/>
  <c r="E159" i="8" s="1"/>
  <c r="F159" i="8" a="1"/>
  <c r="F159" i="8" s="1"/>
  <c r="G159" i="8" a="1"/>
  <c r="G159" i="8" s="1"/>
  <c r="P159" i="8"/>
  <c r="B405" i="8" a="1"/>
  <c r="B405" i="8" s="1"/>
  <c r="C405" i="8" a="1"/>
  <c r="C405" i="8" s="1"/>
  <c r="D405" i="8" a="1"/>
  <c r="D405" i="8" s="1"/>
  <c r="E405" i="8" a="1"/>
  <c r="E405" i="8" s="1"/>
  <c r="F405" i="8" a="1"/>
  <c r="F405" i="8" s="1"/>
  <c r="G405" i="8" a="1"/>
  <c r="G405" i="8" s="1"/>
  <c r="P405" i="8"/>
  <c r="B40" i="8" a="1"/>
  <c r="B40" i="8" s="1"/>
  <c r="C40" i="8" a="1"/>
  <c r="C40" i="8" s="1"/>
  <c r="D40" i="8" a="1"/>
  <c r="D40" i="8" s="1"/>
  <c r="E40" i="8" a="1"/>
  <c r="E40" i="8" s="1"/>
  <c r="F40" i="8" a="1"/>
  <c r="F40" i="8" s="1"/>
  <c r="G40" i="8" a="1"/>
  <c r="G40" i="8" s="1"/>
  <c r="P40" i="8"/>
  <c r="B42" i="8" a="1"/>
  <c r="B42" i="8" s="1"/>
  <c r="C42" i="8" a="1"/>
  <c r="C42" i="8" s="1"/>
  <c r="D42" i="8" a="1"/>
  <c r="D42" i="8" s="1"/>
  <c r="E42" i="8" a="1"/>
  <c r="E42" i="8" s="1"/>
  <c r="F42" i="8" a="1"/>
  <c r="F42" i="8" s="1"/>
  <c r="G42" i="8" a="1"/>
  <c r="G42" i="8" s="1"/>
  <c r="P42" i="8"/>
  <c r="B459" i="8" a="1"/>
  <c r="B459" i="8" s="1"/>
  <c r="C459" i="8" a="1"/>
  <c r="C459" i="8" s="1"/>
  <c r="D459" i="8" a="1"/>
  <c r="D459" i="8" s="1"/>
  <c r="E459" i="8" a="1"/>
  <c r="E459" i="8" s="1"/>
  <c r="F459" i="8" a="1"/>
  <c r="F459" i="8" s="1"/>
  <c r="G459" i="8" a="1"/>
  <c r="G459" i="8" s="1"/>
  <c r="P459" i="8"/>
  <c r="B147" i="8" a="1"/>
  <c r="B147" i="8" s="1"/>
  <c r="C147" i="8" a="1"/>
  <c r="C147" i="8" s="1"/>
  <c r="D147" i="8" a="1"/>
  <c r="D147" i="8" s="1"/>
  <c r="E147" i="8" a="1"/>
  <c r="E147" i="8" s="1"/>
  <c r="F147" i="8" a="1"/>
  <c r="F147" i="8" s="1"/>
  <c r="G147" i="8" a="1"/>
  <c r="G147" i="8" s="1"/>
  <c r="P147" i="8"/>
  <c r="B62" i="8" a="1"/>
  <c r="B62" i="8" s="1"/>
  <c r="C62" i="8" a="1"/>
  <c r="C62" i="8" s="1"/>
  <c r="D62" i="8" a="1"/>
  <c r="D62" i="8" s="1"/>
  <c r="E62" i="8" a="1"/>
  <c r="E62" i="8" s="1"/>
  <c r="F62" i="8" a="1"/>
  <c r="F62" i="8" s="1"/>
  <c r="G62" i="8" a="1"/>
  <c r="G62" i="8" s="1"/>
  <c r="P62" i="8"/>
  <c r="B265" i="8" a="1"/>
  <c r="B265" i="8" s="1"/>
  <c r="C265" i="8" a="1"/>
  <c r="C265" i="8" s="1"/>
  <c r="D265" i="8" a="1"/>
  <c r="D265" i="8" s="1"/>
  <c r="E265" i="8" a="1"/>
  <c r="E265" i="8" s="1"/>
  <c r="F265" i="8" a="1"/>
  <c r="F265" i="8" s="1"/>
  <c r="G265" i="8" a="1"/>
  <c r="G265" i="8" s="1"/>
  <c r="P265" i="8"/>
  <c r="B303" i="8" a="1"/>
  <c r="B303" i="8" s="1"/>
  <c r="C303" i="8" a="1"/>
  <c r="C303" i="8" s="1"/>
  <c r="D303" i="8" a="1"/>
  <c r="D303" i="8" s="1"/>
  <c r="K303" i="8" s="1"/>
  <c r="E303" i="8" a="1"/>
  <c r="E303" i="8" s="1"/>
  <c r="F303" i="8" a="1"/>
  <c r="F303" i="8" s="1"/>
  <c r="G303" i="8" a="1"/>
  <c r="G303" i="8" s="1"/>
  <c r="P303" i="8"/>
  <c r="B14" i="8" a="1"/>
  <c r="B14" i="8" s="1"/>
  <c r="C14" i="8" a="1"/>
  <c r="C14" i="8" s="1"/>
  <c r="D14" i="8" a="1"/>
  <c r="D14" i="8" s="1"/>
  <c r="E14" i="8" a="1"/>
  <c r="E14" i="8" s="1"/>
  <c r="F14" i="8" a="1"/>
  <c r="F14" i="8" s="1"/>
  <c r="G14" i="8" a="1"/>
  <c r="G14" i="8" s="1"/>
  <c r="P14" i="8"/>
  <c r="B468" i="8" a="1"/>
  <c r="B468" i="8" s="1"/>
  <c r="C468" i="8" a="1"/>
  <c r="C468" i="8" s="1"/>
  <c r="D468" i="8" a="1"/>
  <c r="D468" i="8" s="1"/>
  <c r="E468" i="8" a="1"/>
  <c r="E468" i="8" s="1"/>
  <c r="F468" i="8" a="1"/>
  <c r="F468" i="8" s="1"/>
  <c r="G468" i="8" a="1"/>
  <c r="G468" i="8" s="1"/>
  <c r="P468" i="8"/>
  <c r="B364" i="8" a="1"/>
  <c r="B364" i="8" s="1"/>
  <c r="C364" i="8" a="1"/>
  <c r="C364" i="8" s="1"/>
  <c r="D364" i="8" a="1"/>
  <c r="D364" i="8" s="1"/>
  <c r="E364" i="8" a="1"/>
  <c r="E364" i="8" s="1"/>
  <c r="F364" i="8" a="1"/>
  <c r="F364" i="8" s="1"/>
  <c r="G364" i="8" a="1"/>
  <c r="G364" i="8" s="1"/>
  <c r="P364" i="8"/>
  <c r="B12" i="8" a="1"/>
  <c r="B12" i="8" s="1"/>
  <c r="C12" i="8" a="1"/>
  <c r="C12" i="8" s="1"/>
  <c r="D12" i="8" a="1"/>
  <c r="D12" i="8" s="1"/>
  <c r="E12" i="8" a="1"/>
  <c r="E12" i="8" s="1"/>
  <c r="F12" i="8" a="1"/>
  <c r="F12" i="8" s="1"/>
  <c r="G12" i="8" a="1"/>
  <c r="G12" i="8" s="1"/>
  <c r="P12" i="8"/>
  <c r="B476" i="8" a="1"/>
  <c r="B476" i="8" s="1"/>
  <c r="C476" i="8" a="1"/>
  <c r="C476" i="8" s="1"/>
  <c r="D476" i="8" a="1"/>
  <c r="D476" i="8" s="1"/>
  <c r="E476" i="8" a="1"/>
  <c r="E476" i="8" s="1"/>
  <c r="F476" i="8" a="1"/>
  <c r="F476" i="8" s="1"/>
  <c r="G476" i="8" a="1"/>
  <c r="G476" i="8" s="1"/>
  <c r="P476" i="8"/>
  <c r="B360" i="8" a="1"/>
  <c r="B360" i="8" s="1"/>
  <c r="C360" i="8" a="1"/>
  <c r="C360" i="8" s="1"/>
  <c r="D360" i="8" a="1"/>
  <c r="D360" i="8" s="1"/>
  <c r="E360" i="8" a="1"/>
  <c r="E360" i="8" s="1"/>
  <c r="F360" i="8" a="1"/>
  <c r="F360" i="8" s="1"/>
  <c r="G360" i="8" a="1"/>
  <c r="G360" i="8" s="1"/>
  <c r="P360" i="8"/>
  <c r="B389" i="8" a="1"/>
  <c r="B389" i="8" s="1"/>
  <c r="C389" i="8" a="1"/>
  <c r="C389" i="8" s="1"/>
  <c r="D389" i="8" a="1"/>
  <c r="D389" i="8" s="1"/>
  <c r="E389" i="8" a="1"/>
  <c r="E389" i="8" s="1"/>
  <c r="F389" i="8" a="1"/>
  <c r="F389" i="8" s="1"/>
  <c r="G389" i="8" a="1"/>
  <c r="G389" i="8" s="1"/>
  <c r="P389" i="8"/>
  <c r="B325" i="8" a="1"/>
  <c r="B325" i="8" s="1"/>
  <c r="C325" i="8" a="1"/>
  <c r="C325" i="8" s="1"/>
  <c r="D325" i="8" a="1"/>
  <c r="D325" i="8" s="1"/>
  <c r="E325" i="8" a="1"/>
  <c r="E325" i="8" s="1"/>
  <c r="F325" i="8" a="1"/>
  <c r="F325" i="8" s="1"/>
  <c r="G325" i="8" a="1"/>
  <c r="G325" i="8" s="1"/>
  <c r="P325" i="8"/>
  <c r="B393" i="8" a="1"/>
  <c r="B393" i="8" s="1"/>
  <c r="C393" i="8" a="1"/>
  <c r="C393" i="8" s="1"/>
  <c r="D393" i="8" a="1"/>
  <c r="D393" i="8" s="1"/>
  <c r="E393" i="8" a="1"/>
  <c r="E393" i="8" s="1"/>
  <c r="F393" i="8" a="1"/>
  <c r="F393" i="8" s="1"/>
  <c r="G393" i="8" a="1"/>
  <c r="G393" i="8" s="1"/>
  <c r="P393" i="8"/>
  <c r="B426" i="8" a="1"/>
  <c r="B426" i="8" s="1"/>
  <c r="C426" i="8" a="1"/>
  <c r="C426" i="8" s="1"/>
  <c r="D426" i="8" a="1"/>
  <c r="D426" i="8" s="1"/>
  <c r="E426" i="8" a="1"/>
  <c r="E426" i="8" s="1"/>
  <c r="F426" i="8" a="1"/>
  <c r="F426" i="8" s="1"/>
  <c r="G426" i="8" a="1"/>
  <c r="G426" i="8" s="1"/>
  <c r="P426" i="8"/>
  <c r="B212" i="8" a="1"/>
  <c r="B212" i="8" s="1"/>
  <c r="C212" i="8" a="1"/>
  <c r="C212" i="8" s="1"/>
  <c r="D212" i="8" a="1"/>
  <c r="D212" i="8" s="1"/>
  <c r="E212" i="8" a="1"/>
  <c r="E212" i="8" s="1"/>
  <c r="F212" i="8" a="1"/>
  <c r="F212" i="8" s="1"/>
  <c r="G212" i="8" a="1"/>
  <c r="G212" i="8" s="1"/>
  <c r="P212" i="8"/>
  <c r="B120" i="8" a="1"/>
  <c r="B120" i="8" s="1"/>
  <c r="C120" i="8" a="1"/>
  <c r="C120" i="8" s="1"/>
  <c r="D120" i="8" a="1"/>
  <c r="D120" i="8" s="1"/>
  <c r="E120" i="8" a="1"/>
  <c r="E120" i="8" s="1"/>
  <c r="F120" i="8" a="1"/>
  <c r="F120" i="8" s="1"/>
  <c r="G120" i="8" a="1"/>
  <c r="G120" i="8" s="1"/>
  <c r="P120" i="8"/>
  <c r="B195" i="8" a="1"/>
  <c r="B195" i="8" s="1"/>
  <c r="C195" i="8" a="1"/>
  <c r="C195" i="8" s="1"/>
  <c r="D195" i="8" a="1"/>
  <c r="D195" i="8" s="1"/>
  <c r="E195" i="8" a="1"/>
  <c r="E195" i="8" s="1"/>
  <c r="F195" i="8" a="1"/>
  <c r="F195" i="8" s="1"/>
  <c r="G195" i="8" a="1"/>
  <c r="G195" i="8" s="1"/>
  <c r="P195" i="8"/>
  <c r="B111" i="8" a="1"/>
  <c r="B111" i="8" s="1"/>
  <c r="C111" i="8" a="1"/>
  <c r="C111" i="8" s="1"/>
  <c r="D111" i="8" a="1"/>
  <c r="D111" i="8" s="1"/>
  <c r="E111" i="8" a="1"/>
  <c r="E111" i="8" s="1"/>
  <c r="F111" i="8" a="1"/>
  <c r="F111" i="8" s="1"/>
  <c r="G111" i="8" a="1"/>
  <c r="G111" i="8" s="1"/>
  <c r="P111" i="8"/>
  <c r="B17" i="8" a="1"/>
  <c r="B17" i="8" s="1"/>
  <c r="C17" i="8" a="1"/>
  <c r="C17" i="8" s="1"/>
  <c r="D17" i="8" a="1"/>
  <c r="D17" i="8" s="1"/>
  <c r="E17" i="8" a="1"/>
  <c r="E17" i="8" s="1"/>
  <c r="F17" i="8" a="1"/>
  <c r="F17" i="8" s="1"/>
  <c r="G17" i="8" a="1"/>
  <c r="G17" i="8" s="1"/>
  <c r="P17" i="8"/>
  <c r="B76" i="8" a="1"/>
  <c r="B76" i="8" s="1"/>
  <c r="C76" i="8" a="1"/>
  <c r="C76" i="8" s="1"/>
  <c r="D76" i="8" a="1"/>
  <c r="D76" i="8" s="1"/>
  <c r="E76" i="8" a="1"/>
  <c r="E76" i="8" s="1"/>
  <c r="F76" i="8" a="1"/>
  <c r="F76" i="8" s="1"/>
  <c r="G76" i="8" a="1"/>
  <c r="G76" i="8" s="1"/>
  <c r="P76" i="8"/>
  <c r="B95" i="8" a="1"/>
  <c r="B95" i="8" s="1"/>
  <c r="C95" i="8" a="1"/>
  <c r="C95" i="8" s="1"/>
  <c r="D95" i="8" a="1"/>
  <c r="D95" i="8" s="1"/>
  <c r="E95" i="8" a="1"/>
  <c r="E95" i="8" s="1"/>
  <c r="F95" i="8" a="1"/>
  <c r="F95" i="8" s="1"/>
  <c r="G95" i="8" a="1"/>
  <c r="G95" i="8" s="1"/>
  <c r="P95" i="8"/>
  <c r="B178" i="8" a="1"/>
  <c r="B178" i="8" s="1"/>
  <c r="C178" i="8" a="1"/>
  <c r="C178" i="8" s="1"/>
  <c r="D178" i="8" a="1"/>
  <c r="D178" i="8" s="1"/>
  <c r="E178" i="8" a="1"/>
  <c r="E178" i="8" s="1"/>
  <c r="F178" i="8" a="1"/>
  <c r="F178" i="8" s="1"/>
  <c r="G178" i="8" a="1"/>
  <c r="G178" i="8" s="1"/>
  <c r="P178" i="8"/>
  <c r="B56" i="8" a="1"/>
  <c r="B56" i="8" s="1"/>
  <c r="C56" i="8" a="1"/>
  <c r="C56" i="8" s="1"/>
  <c r="D56" i="8" a="1"/>
  <c r="D56" i="8" s="1"/>
  <c r="E56" i="8" a="1"/>
  <c r="E56" i="8" s="1"/>
  <c r="F56" i="8" a="1"/>
  <c r="F56" i="8" s="1"/>
  <c r="G56" i="8" a="1"/>
  <c r="G56" i="8" s="1"/>
  <c r="P56" i="8"/>
  <c r="B179" i="8" a="1"/>
  <c r="B179" i="8" s="1"/>
  <c r="C179" i="8" a="1"/>
  <c r="C179" i="8" s="1"/>
  <c r="D179" i="8" a="1"/>
  <c r="D179" i="8" s="1"/>
  <c r="E179" i="8" a="1"/>
  <c r="E179" i="8" s="1"/>
  <c r="F179" i="8" a="1"/>
  <c r="F179" i="8" s="1"/>
  <c r="G179" i="8" a="1"/>
  <c r="G179" i="8" s="1"/>
  <c r="P179" i="8"/>
  <c r="B132" i="8" a="1"/>
  <c r="B132" i="8" s="1"/>
  <c r="C132" i="8" a="1"/>
  <c r="C132" i="8" s="1"/>
  <c r="D132" i="8" a="1"/>
  <c r="D132" i="8" s="1"/>
  <c r="E132" i="8" a="1"/>
  <c r="E132" i="8" s="1"/>
  <c r="F132" i="8" a="1"/>
  <c r="F132" i="8" s="1"/>
  <c r="G132" i="8" a="1"/>
  <c r="G132" i="8" s="1"/>
  <c r="P132" i="8"/>
  <c r="B198" i="8" a="1"/>
  <c r="B198" i="8" s="1"/>
  <c r="C198" i="8" a="1"/>
  <c r="C198" i="8" s="1"/>
  <c r="D198" i="8" a="1"/>
  <c r="D198" i="8" s="1"/>
  <c r="E198" i="8" a="1"/>
  <c r="E198" i="8" s="1"/>
  <c r="F198" i="8" a="1"/>
  <c r="F198" i="8" s="1"/>
  <c r="G198" i="8" a="1"/>
  <c r="G198" i="8" s="1"/>
  <c r="P198" i="8"/>
  <c r="B105" i="8" a="1"/>
  <c r="B105" i="8" s="1"/>
  <c r="C105" i="8" a="1"/>
  <c r="C105" i="8" s="1"/>
  <c r="D105" i="8" a="1"/>
  <c r="D105" i="8" s="1"/>
  <c r="E105" i="8" a="1"/>
  <c r="E105" i="8" s="1"/>
  <c r="F105" i="8" a="1"/>
  <c r="F105" i="8" s="1"/>
  <c r="G105" i="8" a="1"/>
  <c r="G105" i="8" s="1"/>
  <c r="P105" i="8"/>
  <c r="B224" i="8" a="1"/>
  <c r="B224" i="8" s="1"/>
  <c r="C224" i="8" a="1"/>
  <c r="C224" i="8" s="1"/>
  <c r="D224" i="8" a="1"/>
  <c r="D224" i="8" s="1"/>
  <c r="E224" i="8" a="1"/>
  <c r="E224" i="8" s="1"/>
  <c r="F224" i="8" a="1"/>
  <c r="F224" i="8" s="1"/>
  <c r="G224" i="8" a="1"/>
  <c r="G224" i="8" s="1"/>
  <c r="P224" i="8"/>
  <c r="B158" i="8" a="1"/>
  <c r="B158" i="8" s="1"/>
  <c r="C158" i="8" a="1"/>
  <c r="C158" i="8" s="1"/>
  <c r="D158" i="8" a="1"/>
  <c r="D158" i="8" s="1"/>
  <c r="E158" i="8" a="1"/>
  <c r="E158" i="8" s="1"/>
  <c r="F158" i="8" a="1"/>
  <c r="F158" i="8" s="1"/>
  <c r="G158" i="8" a="1"/>
  <c r="G158" i="8" s="1"/>
  <c r="P158" i="8"/>
  <c r="B101" i="8" a="1"/>
  <c r="B101" i="8" s="1"/>
  <c r="C101" i="8" a="1"/>
  <c r="C101" i="8" s="1"/>
  <c r="D101" i="8" a="1"/>
  <c r="D101" i="8" s="1"/>
  <c r="E101" i="8" a="1"/>
  <c r="E101" i="8" s="1"/>
  <c r="F101" i="8" a="1"/>
  <c r="F101" i="8" s="1"/>
  <c r="G101" i="8" a="1"/>
  <c r="G101" i="8" s="1"/>
  <c r="P101" i="8"/>
  <c r="B469" i="8" a="1"/>
  <c r="B469" i="8" s="1"/>
  <c r="C469" i="8" a="1"/>
  <c r="C469" i="8" s="1"/>
  <c r="D469" i="8" a="1"/>
  <c r="D469" i="8" s="1"/>
  <c r="E469" i="8" a="1"/>
  <c r="E469" i="8" s="1"/>
  <c r="F469" i="8" a="1"/>
  <c r="F469" i="8" s="1"/>
  <c r="G469" i="8" a="1"/>
  <c r="G469" i="8" s="1"/>
  <c r="P469" i="8"/>
  <c r="B244" i="8" a="1"/>
  <c r="B244" i="8" s="1"/>
  <c r="C244" i="8" a="1"/>
  <c r="C244" i="8" s="1"/>
  <c r="D244" i="8" a="1"/>
  <c r="D244" i="8" s="1"/>
  <c r="E244" i="8" a="1"/>
  <c r="E244" i="8" s="1"/>
  <c r="F244" i="8" a="1"/>
  <c r="F244" i="8" s="1"/>
  <c r="G244" i="8" a="1"/>
  <c r="G244" i="8" s="1"/>
  <c r="P244" i="8"/>
  <c r="B287" i="8" a="1"/>
  <c r="B287" i="8" s="1"/>
  <c r="C287" i="8" a="1"/>
  <c r="C287" i="8" s="1"/>
  <c r="D287" i="8" a="1"/>
  <c r="D287" i="8" s="1"/>
  <c r="E287" i="8" a="1"/>
  <c r="E287" i="8" s="1"/>
  <c r="F287" i="8" a="1"/>
  <c r="F287" i="8" s="1"/>
  <c r="G287" i="8" a="1"/>
  <c r="G287" i="8" s="1"/>
  <c r="P287" i="8"/>
  <c r="B44" i="8" a="1"/>
  <c r="B44" i="8" s="1"/>
  <c r="C44" i="8" a="1"/>
  <c r="C44" i="8" s="1"/>
  <c r="D44" i="8" a="1"/>
  <c r="D44" i="8" s="1"/>
  <c r="E44" i="8" a="1"/>
  <c r="E44" i="8" s="1"/>
  <c r="F44" i="8" a="1"/>
  <c r="F44" i="8" s="1"/>
  <c r="G44" i="8" a="1"/>
  <c r="G44" i="8" s="1"/>
  <c r="P44" i="8"/>
  <c r="B438" i="8" a="1"/>
  <c r="B438" i="8" s="1"/>
  <c r="C438" i="8" a="1"/>
  <c r="C438" i="8" s="1"/>
  <c r="D438" i="8" a="1"/>
  <c r="D438" i="8" s="1"/>
  <c r="E438" i="8" a="1"/>
  <c r="E438" i="8" s="1"/>
  <c r="F438" i="8" a="1"/>
  <c r="F438" i="8" s="1"/>
  <c r="G438" i="8" a="1"/>
  <c r="G438" i="8" s="1"/>
  <c r="P438" i="8"/>
  <c r="B320" i="8" a="1"/>
  <c r="B320" i="8" s="1"/>
  <c r="C320" i="8" a="1"/>
  <c r="C320" i="8" s="1"/>
  <c r="D320" i="8" a="1"/>
  <c r="D320" i="8" s="1"/>
  <c r="E320" i="8" a="1"/>
  <c r="E320" i="8" s="1"/>
  <c r="F320" i="8" a="1"/>
  <c r="F320" i="8" s="1"/>
  <c r="G320" i="8" a="1"/>
  <c r="G320" i="8" s="1"/>
  <c r="P320" i="8"/>
  <c r="B114" i="8" a="1"/>
  <c r="B114" i="8" s="1"/>
  <c r="C114" i="8" a="1"/>
  <c r="C114" i="8" s="1"/>
  <c r="D114" i="8" a="1"/>
  <c r="D114" i="8" s="1"/>
  <c r="E114" i="8" a="1"/>
  <c r="E114" i="8" s="1"/>
  <c r="F114" i="8" a="1"/>
  <c r="F114" i="8" s="1"/>
  <c r="G114" i="8" a="1"/>
  <c r="G114" i="8" s="1"/>
  <c r="P114" i="8"/>
  <c r="B296" i="8" a="1"/>
  <c r="B296" i="8" s="1"/>
  <c r="C296" i="8" a="1"/>
  <c r="C296" i="8" s="1"/>
  <c r="D296" i="8" a="1"/>
  <c r="D296" i="8" s="1"/>
  <c r="E296" i="8" a="1"/>
  <c r="E296" i="8" s="1"/>
  <c r="F296" i="8" a="1"/>
  <c r="F296" i="8" s="1"/>
  <c r="G296" i="8" a="1"/>
  <c r="G296" i="8" s="1"/>
  <c r="P296" i="8"/>
  <c r="B464" i="8" a="1"/>
  <c r="B464" i="8" s="1"/>
  <c r="C464" i="8" a="1"/>
  <c r="C464" i="8" s="1"/>
  <c r="D464" i="8" a="1"/>
  <c r="D464" i="8" s="1"/>
  <c r="E464" i="8" a="1"/>
  <c r="E464" i="8" s="1"/>
  <c r="F464" i="8" a="1"/>
  <c r="F464" i="8" s="1"/>
  <c r="G464" i="8" a="1"/>
  <c r="G464" i="8" s="1"/>
  <c r="P464" i="8"/>
  <c r="B408" i="8" a="1"/>
  <c r="B408" i="8" s="1"/>
  <c r="C408" i="8" a="1"/>
  <c r="C408" i="8" s="1"/>
  <c r="D408" i="8" a="1"/>
  <c r="D408" i="8" s="1"/>
  <c r="E408" i="8" a="1"/>
  <c r="E408" i="8" s="1"/>
  <c r="F408" i="8" a="1"/>
  <c r="F408" i="8" s="1"/>
  <c r="G408" i="8" a="1"/>
  <c r="G408" i="8" s="1"/>
  <c r="P408" i="8"/>
  <c r="B246" i="8" a="1"/>
  <c r="B246" i="8" s="1"/>
  <c r="C246" i="8" a="1"/>
  <c r="C246" i="8" s="1"/>
  <c r="D246" i="8" a="1"/>
  <c r="D246" i="8" s="1"/>
  <c r="E246" i="8" a="1"/>
  <c r="E246" i="8" s="1"/>
  <c r="F246" i="8" a="1"/>
  <c r="F246" i="8" s="1"/>
  <c r="G246" i="8" a="1"/>
  <c r="G246" i="8" s="1"/>
  <c r="P246" i="8"/>
  <c r="B167" i="8" a="1"/>
  <c r="B167" i="8" s="1"/>
  <c r="C167" i="8" a="1"/>
  <c r="C167" i="8" s="1"/>
  <c r="D167" i="8" a="1"/>
  <c r="D167" i="8" s="1"/>
  <c r="K167" i="8" s="1"/>
  <c r="E167" i="8" a="1"/>
  <c r="E167" i="8" s="1"/>
  <c r="F167" i="8" a="1"/>
  <c r="F167" i="8" s="1"/>
  <c r="G167" i="8" a="1"/>
  <c r="G167" i="8" s="1"/>
  <c r="P167" i="8"/>
  <c r="B488" i="8" a="1"/>
  <c r="B488" i="8" s="1"/>
  <c r="C488" i="8" a="1"/>
  <c r="C488" i="8" s="1"/>
  <c r="D488" i="8" a="1"/>
  <c r="D488" i="8" s="1"/>
  <c r="E488" i="8" a="1"/>
  <c r="E488" i="8" s="1"/>
  <c r="F488" i="8" a="1"/>
  <c r="F488" i="8" s="1"/>
  <c r="G488" i="8" a="1"/>
  <c r="G488" i="8" s="1"/>
  <c r="P488" i="8"/>
  <c r="B361" i="8" a="1"/>
  <c r="B361" i="8" s="1"/>
  <c r="C361" i="8" a="1"/>
  <c r="C361" i="8" s="1"/>
  <c r="D361" i="8" a="1"/>
  <c r="D361" i="8" s="1"/>
  <c r="E361" i="8" a="1"/>
  <c r="E361" i="8" s="1"/>
  <c r="F361" i="8" a="1"/>
  <c r="F361" i="8" s="1"/>
  <c r="G361" i="8" a="1"/>
  <c r="G361" i="8" s="1"/>
  <c r="P361" i="8"/>
  <c r="B394" i="8" a="1"/>
  <c r="B394" i="8" s="1"/>
  <c r="C394" i="8" a="1"/>
  <c r="C394" i="8" s="1"/>
  <c r="D394" i="8" a="1"/>
  <c r="D394" i="8" s="1"/>
  <c r="E394" i="8" a="1"/>
  <c r="E394" i="8" s="1"/>
  <c r="F394" i="8" a="1"/>
  <c r="F394" i="8" s="1"/>
  <c r="G394" i="8" a="1"/>
  <c r="G394" i="8" s="1"/>
  <c r="P394" i="8"/>
  <c r="B58" i="8" a="1"/>
  <c r="B58" i="8" s="1"/>
  <c r="C58" i="8" a="1"/>
  <c r="C58" i="8" s="1"/>
  <c r="D58" i="8" a="1"/>
  <c r="D58" i="8" s="1"/>
  <c r="E58" i="8" a="1"/>
  <c r="E58" i="8" s="1"/>
  <c r="F58" i="8" a="1"/>
  <c r="F58" i="8" s="1"/>
  <c r="G58" i="8" a="1"/>
  <c r="G58" i="8" s="1"/>
  <c r="P58" i="8"/>
  <c r="B327" i="8" a="1"/>
  <c r="B327" i="8" s="1"/>
  <c r="C327" i="8" a="1"/>
  <c r="C327" i="8" s="1"/>
  <c r="D327" i="8" a="1"/>
  <c r="D327" i="8" s="1"/>
  <c r="E327" i="8" a="1"/>
  <c r="E327" i="8" s="1"/>
  <c r="F327" i="8" a="1"/>
  <c r="F327" i="8" s="1"/>
  <c r="G327" i="8" a="1"/>
  <c r="G327" i="8" s="1"/>
  <c r="P327" i="8"/>
  <c r="B273" i="8" a="1"/>
  <c r="B273" i="8" s="1"/>
  <c r="C273" i="8" a="1"/>
  <c r="C273" i="8" s="1"/>
  <c r="D273" i="8" a="1"/>
  <c r="D273" i="8" s="1"/>
  <c r="E273" i="8" a="1"/>
  <c r="E273" i="8" s="1"/>
  <c r="F273" i="8" a="1"/>
  <c r="F273" i="8" s="1"/>
  <c r="G273" i="8" a="1"/>
  <c r="G273" i="8" s="1"/>
  <c r="P273" i="8"/>
  <c r="B186" i="8" a="1"/>
  <c r="B186" i="8" s="1"/>
  <c r="C186" i="8" a="1"/>
  <c r="C186" i="8" s="1"/>
  <c r="D186" i="8" a="1"/>
  <c r="D186" i="8" s="1"/>
  <c r="E186" i="8" a="1"/>
  <c r="E186" i="8" s="1"/>
  <c r="F186" i="8" a="1"/>
  <c r="F186" i="8" s="1"/>
  <c r="G186" i="8" a="1"/>
  <c r="G186" i="8" s="1"/>
  <c r="P186" i="8"/>
  <c r="B226" i="8" a="1"/>
  <c r="B226" i="8" s="1"/>
  <c r="C226" i="8" a="1"/>
  <c r="C226" i="8" s="1"/>
  <c r="D226" i="8" a="1"/>
  <c r="D226" i="8" s="1"/>
  <c r="E226" i="8" a="1"/>
  <c r="E226" i="8" s="1"/>
  <c r="F226" i="8" a="1"/>
  <c r="F226" i="8" s="1"/>
  <c r="G226" i="8" a="1"/>
  <c r="G226" i="8" s="1"/>
  <c r="P226" i="8"/>
  <c r="B75" i="8" a="1"/>
  <c r="B75" i="8" s="1"/>
  <c r="C75" i="8" a="1"/>
  <c r="C75" i="8" s="1"/>
  <c r="D75" i="8" a="1"/>
  <c r="D75" i="8" s="1"/>
  <c r="E75" i="8" a="1"/>
  <c r="E75" i="8" s="1"/>
  <c r="F75" i="8" a="1"/>
  <c r="F75" i="8" s="1"/>
  <c r="G75" i="8" a="1"/>
  <c r="G75" i="8" s="1"/>
  <c r="P75" i="8"/>
  <c r="B90" i="8" a="1"/>
  <c r="B90" i="8" s="1"/>
  <c r="C90" i="8" a="1"/>
  <c r="C90" i="8" s="1"/>
  <c r="D90" i="8" a="1"/>
  <c r="D90" i="8" s="1"/>
  <c r="E90" i="8" a="1"/>
  <c r="E90" i="8" s="1"/>
  <c r="F90" i="8" a="1"/>
  <c r="F90" i="8" s="1"/>
  <c r="G90" i="8" a="1"/>
  <c r="G90" i="8" s="1"/>
  <c r="P90" i="8"/>
  <c r="B398" i="8" a="1"/>
  <c r="B398" i="8" s="1"/>
  <c r="C398" i="8" a="1"/>
  <c r="C398" i="8" s="1"/>
  <c r="D398" i="8" a="1"/>
  <c r="D398" i="8" s="1"/>
  <c r="E398" i="8" a="1"/>
  <c r="E398" i="8" s="1"/>
  <c r="F398" i="8" a="1"/>
  <c r="F398" i="8" s="1"/>
  <c r="G398" i="8" a="1"/>
  <c r="G398" i="8" s="1"/>
  <c r="P398" i="8"/>
  <c r="B354" i="8" a="1"/>
  <c r="B354" i="8" s="1"/>
  <c r="C354" i="8" a="1"/>
  <c r="C354" i="8" s="1"/>
  <c r="D354" i="8" a="1"/>
  <c r="D354" i="8" s="1"/>
  <c r="E354" i="8" a="1"/>
  <c r="E354" i="8" s="1"/>
  <c r="F354" i="8" a="1"/>
  <c r="F354" i="8" s="1"/>
  <c r="G354" i="8" a="1"/>
  <c r="G354" i="8" s="1"/>
  <c r="P354" i="8"/>
  <c r="B372" i="8" a="1"/>
  <c r="B372" i="8" s="1"/>
  <c r="C372" i="8" a="1"/>
  <c r="C372" i="8" s="1"/>
  <c r="D372" i="8" a="1"/>
  <c r="D372" i="8" s="1"/>
  <c r="E372" i="8" a="1"/>
  <c r="E372" i="8" s="1"/>
  <c r="F372" i="8" a="1"/>
  <c r="F372" i="8" s="1"/>
  <c r="G372" i="8" a="1"/>
  <c r="G372" i="8" s="1"/>
  <c r="P372" i="8"/>
  <c r="B293" i="8" a="1"/>
  <c r="B293" i="8" s="1"/>
  <c r="C293" i="8" a="1"/>
  <c r="C293" i="8" s="1"/>
  <c r="D293" i="8" a="1"/>
  <c r="D293" i="8" s="1"/>
  <c r="E293" i="8" a="1"/>
  <c r="E293" i="8" s="1"/>
  <c r="F293" i="8" a="1"/>
  <c r="F293" i="8" s="1"/>
  <c r="G293" i="8" a="1"/>
  <c r="G293" i="8" s="1"/>
  <c r="P293" i="8"/>
  <c r="B263" i="8" a="1"/>
  <c r="B263" i="8" s="1"/>
  <c r="C263" i="8" a="1"/>
  <c r="C263" i="8" s="1"/>
  <c r="D263" i="8" a="1"/>
  <c r="D263" i="8" s="1"/>
  <c r="E263" i="8" a="1"/>
  <c r="E263" i="8" s="1"/>
  <c r="F263" i="8" a="1"/>
  <c r="F263" i="8" s="1"/>
  <c r="G263" i="8" a="1"/>
  <c r="G263" i="8" s="1"/>
  <c r="P263" i="8"/>
  <c r="B345" i="8" a="1"/>
  <c r="B345" i="8" s="1"/>
  <c r="C345" i="8" a="1"/>
  <c r="C345" i="8" s="1"/>
  <c r="D345" i="8" a="1"/>
  <c r="D345" i="8" s="1"/>
  <c r="E345" i="8" a="1"/>
  <c r="E345" i="8" s="1"/>
  <c r="F345" i="8" a="1"/>
  <c r="F345" i="8" s="1"/>
  <c r="G345" i="8" a="1"/>
  <c r="G345" i="8" s="1"/>
  <c r="P345" i="8"/>
  <c r="B261" i="8" a="1"/>
  <c r="B261" i="8" s="1"/>
  <c r="C261" i="8" a="1"/>
  <c r="C261" i="8" s="1"/>
  <c r="D261" i="8" a="1"/>
  <c r="D261" i="8" s="1"/>
  <c r="E261" i="8" a="1"/>
  <c r="E261" i="8" s="1"/>
  <c r="F261" i="8" a="1"/>
  <c r="F261" i="8" s="1"/>
  <c r="G261" i="8" a="1"/>
  <c r="G261" i="8" s="1"/>
  <c r="P261" i="8"/>
  <c r="B335" i="8" a="1"/>
  <c r="B335" i="8" s="1"/>
  <c r="C335" i="8" a="1"/>
  <c r="C335" i="8" s="1"/>
  <c r="D335" i="8" a="1"/>
  <c r="D335" i="8" s="1"/>
  <c r="E335" i="8" a="1"/>
  <c r="E335" i="8" s="1"/>
  <c r="F335" i="8" a="1"/>
  <c r="F335" i="8" s="1"/>
  <c r="G335" i="8" a="1"/>
  <c r="G335" i="8" s="1"/>
  <c r="P335" i="8"/>
  <c r="B403" i="8" a="1"/>
  <c r="B403" i="8" s="1"/>
  <c r="C403" i="8" a="1"/>
  <c r="C403" i="8" s="1"/>
  <c r="D403" i="8" a="1"/>
  <c r="D403" i="8" s="1"/>
  <c r="E403" i="8" a="1"/>
  <c r="E403" i="8" s="1"/>
  <c r="F403" i="8" a="1"/>
  <c r="F403" i="8" s="1"/>
  <c r="G403" i="8" a="1"/>
  <c r="G403" i="8" s="1"/>
  <c r="P403" i="8"/>
  <c r="B9" i="8" a="1"/>
  <c r="B9" i="8" s="1"/>
  <c r="C9" i="8" a="1"/>
  <c r="C9" i="8" s="1"/>
  <c r="D9" i="8" a="1"/>
  <c r="D9" i="8" s="1"/>
  <c r="E9" i="8" a="1"/>
  <c r="E9" i="8" s="1"/>
  <c r="F9" i="8" a="1"/>
  <c r="F9" i="8" s="1"/>
  <c r="G9" i="8" a="1"/>
  <c r="G9" i="8" s="1"/>
  <c r="P9" i="8"/>
  <c r="B84" i="8" a="1"/>
  <c r="B84" i="8" s="1"/>
  <c r="C84" i="8" a="1"/>
  <c r="C84" i="8" s="1"/>
  <c r="D84" i="8" a="1"/>
  <c r="D84" i="8" s="1"/>
  <c r="E84" i="8" a="1"/>
  <c r="E84" i="8" s="1"/>
  <c r="F84" i="8" a="1"/>
  <c r="F84" i="8" s="1"/>
  <c r="G84" i="8" a="1"/>
  <c r="G84" i="8" s="1"/>
  <c r="P84" i="8"/>
  <c r="B392" i="8" a="1"/>
  <c r="B392" i="8" s="1"/>
  <c r="C392" i="8" a="1"/>
  <c r="C392" i="8" s="1"/>
  <c r="D392" i="8" a="1"/>
  <c r="D392" i="8" s="1"/>
  <c r="E392" i="8" a="1"/>
  <c r="E392" i="8" s="1"/>
  <c r="F392" i="8" a="1"/>
  <c r="F392" i="8" s="1"/>
  <c r="G392" i="8" a="1"/>
  <c r="G392" i="8" s="1"/>
  <c r="P392" i="8"/>
  <c r="B407" i="8" a="1"/>
  <c r="B407" i="8" s="1"/>
  <c r="C407" i="8" a="1"/>
  <c r="C407" i="8" s="1"/>
  <c r="D407" i="8" a="1"/>
  <c r="D407" i="8" s="1"/>
  <c r="E407" i="8" a="1"/>
  <c r="E407" i="8" s="1"/>
  <c r="F407" i="8" a="1"/>
  <c r="F407" i="8" s="1"/>
  <c r="G407" i="8" a="1"/>
  <c r="G407" i="8" s="1"/>
  <c r="P407" i="8"/>
  <c r="B52" i="8" a="1"/>
  <c r="B52" i="8" s="1"/>
  <c r="C52" i="8" a="1"/>
  <c r="C52" i="8" s="1"/>
  <c r="D52" i="8" a="1"/>
  <c r="D52" i="8" s="1"/>
  <c r="E52" i="8" a="1"/>
  <c r="E52" i="8" s="1"/>
  <c r="F52" i="8" a="1"/>
  <c r="F52" i="8" s="1"/>
  <c r="G52" i="8" a="1"/>
  <c r="G52" i="8" s="1"/>
  <c r="P52" i="8"/>
  <c r="B279" i="8" a="1"/>
  <c r="B279" i="8" s="1"/>
  <c r="C279" i="8" a="1"/>
  <c r="C279" i="8" s="1"/>
  <c r="D279" i="8" a="1"/>
  <c r="D279" i="8" s="1"/>
  <c r="E279" i="8" a="1"/>
  <c r="E279" i="8" s="1"/>
  <c r="F279" i="8" a="1"/>
  <c r="F279" i="8" s="1"/>
  <c r="G279" i="8" a="1"/>
  <c r="G279" i="8" s="1"/>
  <c r="P279" i="8"/>
  <c r="B301" i="8" a="1"/>
  <c r="B301" i="8" s="1"/>
  <c r="C301" i="8" a="1"/>
  <c r="C301" i="8" s="1"/>
  <c r="D301" i="8" a="1"/>
  <c r="D301" i="8" s="1"/>
  <c r="E301" i="8" a="1"/>
  <c r="E301" i="8" s="1"/>
  <c r="F301" i="8" a="1"/>
  <c r="F301" i="8" s="1"/>
  <c r="G301" i="8" a="1"/>
  <c r="G301" i="8" s="1"/>
  <c r="P301" i="8"/>
  <c r="B241" i="8" a="1"/>
  <c r="B241" i="8" s="1"/>
  <c r="C241" i="8" a="1"/>
  <c r="C241" i="8" s="1"/>
  <c r="D241" i="8" a="1"/>
  <c r="D241" i="8" s="1"/>
  <c r="E241" i="8" a="1"/>
  <c r="E241" i="8" s="1"/>
  <c r="F241" i="8" a="1"/>
  <c r="F241" i="8" s="1"/>
  <c r="G241" i="8" a="1"/>
  <c r="G241" i="8" s="1"/>
  <c r="P241" i="8"/>
  <c r="B381" i="8" a="1"/>
  <c r="B381" i="8" s="1"/>
  <c r="C381" i="8" a="1"/>
  <c r="C381" i="8" s="1"/>
  <c r="D381" i="8" a="1"/>
  <c r="D381" i="8" s="1"/>
  <c r="E381" i="8" a="1"/>
  <c r="E381" i="8" s="1"/>
  <c r="F381" i="8" a="1"/>
  <c r="F381" i="8" s="1"/>
  <c r="G381" i="8" a="1"/>
  <c r="G381" i="8" s="1"/>
  <c r="P381" i="8"/>
  <c r="B400" i="8" a="1"/>
  <c r="B400" i="8" s="1"/>
  <c r="C400" i="8" a="1"/>
  <c r="C400" i="8" s="1"/>
  <c r="D400" i="8" a="1"/>
  <c r="D400" i="8" s="1"/>
  <c r="E400" i="8" a="1"/>
  <c r="E400" i="8" s="1"/>
  <c r="F400" i="8" a="1"/>
  <c r="F400" i="8" s="1"/>
  <c r="G400" i="8" a="1"/>
  <c r="G400" i="8" s="1"/>
  <c r="P400" i="8"/>
  <c r="B99" i="8" a="1"/>
  <c r="B99" i="8" s="1"/>
  <c r="C99" i="8" a="1"/>
  <c r="C99" i="8" s="1"/>
  <c r="D99" i="8" a="1"/>
  <c r="D99" i="8" s="1"/>
  <c r="E99" i="8" a="1"/>
  <c r="E99" i="8" s="1"/>
  <c r="F99" i="8" a="1"/>
  <c r="F99" i="8" s="1"/>
  <c r="G99" i="8" a="1"/>
  <c r="G99" i="8" s="1"/>
  <c r="P99" i="8"/>
  <c r="B278" i="8" a="1"/>
  <c r="B278" i="8" s="1"/>
  <c r="C278" i="8" a="1"/>
  <c r="C278" i="8" s="1"/>
  <c r="D278" i="8" a="1"/>
  <c r="D278" i="8" s="1"/>
  <c r="E278" i="8" a="1"/>
  <c r="E278" i="8" s="1"/>
  <c r="F278" i="8" a="1"/>
  <c r="F278" i="8" s="1"/>
  <c r="G278" i="8" a="1"/>
  <c r="G278" i="8" s="1"/>
  <c r="P278" i="8"/>
  <c r="B297" i="8" a="1"/>
  <c r="B297" i="8" s="1"/>
  <c r="C297" i="8" a="1"/>
  <c r="C297" i="8" s="1"/>
  <c r="D297" i="8" a="1"/>
  <c r="D297" i="8" s="1"/>
  <c r="E297" i="8" a="1"/>
  <c r="E297" i="8" s="1"/>
  <c r="F297" i="8" a="1"/>
  <c r="F297" i="8" s="1"/>
  <c r="G297" i="8" a="1"/>
  <c r="G297" i="8" s="1"/>
  <c r="P297" i="8"/>
  <c r="B77" i="8" a="1"/>
  <c r="B77" i="8" s="1"/>
  <c r="C77" i="8" a="1"/>
  <c r="C77" i="8" s="1"/>
  <c r="D77" i="8" a="1"/>
  <c r="D77" i="8" s="1"/>
  <c r="E77" i="8" a="1"/>
  <c r="E77" i="8" s="1"/>
  <c r="F77" i="8" a="1"/>
  <c r="F77" i="8" s="1"/>
  <c r="G77" i="8" a="1"/>
  <c r="G77" i="8" s="1"/>
  <c r="P77" i="8"/>
  <c r="B174" i="8" a="1"/>
  <c r="B174" i="8" s="1"/>
  <c r="C174" i="8" a="1"/>
  <c r="C174" i="8" s="1"/>
  <c r="D174" i="8" a="1"/>
  <c r="D174" i="8" s="1"/>
  <c r="E174" i="8" a="1"/>
  <c r="E174" i="8" s="1"/>
  <c r="F174" i="8" a="1"/>
  <c r="F174" i="8" s="1"/>
  <c r="G174" i="8" a="1"/>
  <c r="G174" i="8" s="1"/>
  <c r="P174" i="8"/>
  <c r="B250" i="8" a="1"/>
  <c r="B250" i="8" s="1"/>
  <c r="C250" i="8" a="1"/>
  <c r="C250" i="8" s="1"/>
  <c r="D250" i="8" a="1"/>
  <c r="D250" i="8" s="1"/>
  <c r="E250" i="8" a="1"/>
  <c r="E250" i="8" s="1"/>
  <c r="F250" i="8" a="1"/>
  <c r="F250" i="8" s="1"/>
  <c r="G250" i="8" a="1"/>
  <c r="G250" i="8" s="1"/>
  <c r="P250" i="8"/>
  <c r="B204" i="8" a="1"/>
  <c r="B204" i="8" s="1"/>
  <c r="C204" i="8" a="1"/>
  <c r="C204" i="8" s="1"/>
  <c r="D204" i="8" a="1"/>
  <c r="D204" i="8" s="1"/>
  <c r="E204" i="8" a="1"/>
  <c r="E204" i="8" s="1"/>
  <c r="F204" i="8" a="1"/>
  <c r="F204" i="8" s="1"/>
  <c r="G204" i="8" a="1"/>
  <c r="G204" i="8" s="1"/>
  <c r="P204" i="8"/>
  <c r="B333" i="8" a="1"/>
  <c r="B333" i="8" s="1"/>
  <c r="C333" i="8" a="1"/>
  <c r="C333" i="8" s="1"/>
  <c r="D333" i="8" a="1"/>
  <c r="D333" i="8" s="1"/>
  <c r="E333" i="8" a="1"/>
  <c r="E333" i="8" s="1"/>
  <c r="F333" i="8" a="1"/>
  <c r="F333" i="8" s="1"/>
  <c r="G333" i="8" a="1"/>
  <c r="G333" i="8" s="1"/>
  <c r="P333" i="8"/>
  <c r="B351" i="8" a="1"/>
  <c r="B351" i="8" s="1"/>
  <c r="C351" i="8" a="1"/>
  <c r="C351" i="8" s="1"/>
  <c r="D351" i="8" a="1"/>
  <c r="D351" i="8" s="1"/>
  <c r="E351" i="8" a="1"/>
  <c r="E351" i="8" s="1"/>
  <c r="F351" i="8" a="1"/>
  <c r="F351" i="8" s="1"/>
  <c r="G351" i="8" a="1"/>
  <c r="G351" i="8" s="1"/>
  <c r="P351" i="8"/>
  <c r="B440" i="8" a="1"/>
  <c r="B440" i="8" s="1"/>
  <c r="C440" i="8" a="1"/>
  <c r="C440" i="8" s="1"/>
  <c r="D440" i="8" a="1"/>
  <c r="D440" i="8" s="1"/>
  <c r="E440" i="8" a="1"/>
  <c r="E440" i="8" s="1"/>
  <c r="F440" i="8" a="1"/>
  <c r="F440" i="8" s="1"/>
  <c r="G440" i="8" a="1"/>
  <c r="G440" i="8" s="1"/>
  <c r="P440" i="8"/>
  <c r="B143" i="8" a="1"/>
  <c r="B143" i="8" s="1"/>
  <c r="C143" i="8" a="1"/>
  <c r="C143" i="8" s="1"/>
  <c r="D143" i="8" a="1"/>
  <c r="D143" i="8" s="1"/>
  <c r="E143" i="8" a="1"/>
  <c r="E143" i="8" s="1"/>
  <c r="F143" i="8" a="1"/>
  <c r="F143" i="8" s="1"/>
  <c r="G143" i="8" a="1"/>
  <c r="G143" i="8" s="1"/>
  <c r="P143" i="8"/>
  <c r="B118" i="8" a="1"/>
  <c r="B118" i="8" s="1"/>
  <c r="C118" i="8" a="1"/>
  <c r="C118" i="8" s="1"/>
  <c r="D118" i="8" a="1"/>
  <c r="D118" i="8" s="1"/>
  <c r="E118" i="8" a="1"/>
  <c r="E118" i="8" s="1"/>
  <c r="F118" i="8" a="1"/>
  <c r="F118" i="8" s="1"/>
  <c r="G118" i="8" a="1"/>
  <c r="G118" i="8" s="1"/>
  <c r="P118" i="8"/>
  <c r="B230" i="8" a="1"/>
  <c r="B230" i="8" s="1"/>
  <c r="C230" i="8" a="1"/>
  <c r="C230" i="8" s="1"/>
  <c r="D230" i="8" a="1"/>
  <c r="D230" i="8" s="1"/>
  <c r="E230" i="8" a="1"/>
  <c r="E230" i="8" s="1"/>
  <c r="F230" i="8" a="1"/>
  <c r="F230" i="8" s="1"/>
  <c r="G230" i="8" a="1"/>
  <c r="G230" i="8" s="1"/>
  <c r="P230" i="8"/>
  <c r="B154" i="8" a="1"/>
  <c r="B154" i="8" s="1"/>
  <c r="C154" i="8" a="1"/>
  <c r="C154" i="8" s="1"/>
  <c r="D154" i="8" a="1"/>
  <c r="D154" i="8" s="1"/>
  <c r="E154" i="8" a="1"/>
  <c r="E154" i="8" s="1"/>
  <c r="F154" i="8" a="1"/>
  <c r="F154" i="8" s="1"/>
  <c r="G154" i="8" a="1"/>
  <c r="G154" i="8" s="1"/>
  <c r="P154" i="8"/>
  <c r="B425" i="8" a="1"/>
  <c r="B425" i="8" s="1"/>
  <c r="C425" i="8" a="1"/>
  <c r="C425" i="8" s="1"/>
  <c r="D425" i="8" a="1"/>
  <c r="D425" i="8" s="1"/>
  <c r="E425" i="8" a="1"/>
  <c r="E425" i="8" s="1"/>
  <c r="F425" i="8" a="1"/>
  <c r="F425" i="8" s="1"/>
  <c r="G425" i="8" a="1"/>
  <c r="G425" i="8" s="1"/>
  <c r="P425" i="8"/>
  <c r="B478" i="8" a="1"/>
  <c r="B478" i="8" s="1"/>
  <c r="C478" i="8" a="1"/>
  <c r="C478" i="8" s="1"/>
  <c r="D478" i="8" a="1"/>
  <c r="D478" i="8" s="1"/>
  <c r="E478" i="8" a="1"/>
  <c r="E478" i="8" s="1"/>
  <c r="F478" i="8" a="1"/>
  <c r="F478" i="8" s="1"/>
  <c r="G478" i="8" a="1"/>
  <c r="G478" i="8" s="1"/>
  <c r="P478" i="8"/>
  <c r="B117" i="8" a="1"/>
  <c r="B117" i="8" s="1"/>
  <c r="C117" i="8" a="1"/>
  <c r="C117" i="8" s="1"/>
  <c r="D117" i="8" a="1"/>
  <c r="D117" i="8" s="1"/>
  <c r="E117" i="8" a="1"/>
  <c r="E117" i="8" s="1"/>
  <c r="F117" i="8" a="1"/>
  <c r="F117" i="8" s="1"/>
  <c r="G117" i="8" a="1"/>
  <c r="G117" i="8" s="1"/>
  <c r="P117" i="8"/>
  <c r="B487" i="8" a="1"/>
  <c r="B487" i="8" s="1"/>
  <c r="C487" i="8" a="1"/>
  <c r="C487" i="8" s="1"/>
  <c r="D487" i="8" a="1"/>
  <c r="D487" i="8" s="1"/>
  <c r="E487" i="8" a="1"/>
  <c r="E487" i="8" s="1"/>
  <c r="F487" i="8" a="1"/>
  <c r="F487" i="8" s="1"/>
  <c r="G487" i="8" a="1"/>
  <c r="G487" i="8" s="1"/>
  <c r="P487" i="8"/>
  <c r="B94" i="8" a="1"/>
  <c r="B94" i="8" s="1"/>
  <c r="C94" i="8" a="1"/>
  <c r="C94" i="8" s="1"/>
  <c r="D94" i="8" a="1"/>
  <c r="D94" i="8" s="1"/>
  <c r="E94" i="8" a="1"/>
  <c r="E94" i="8" s="1"/>
  <c r="F94" i="8" a="1"/>
  <c r="F94" i="8" s="1"/>
  <c r="G94" i="8" a="1"/>
  <c r="G94" i="8" s="1"/>
  <c r="P94" i="8"/>
  <c r="B274" i="8" a="1"/>
  <c r="B274" i="8" s="1"/>
  <c r="C274" i="8" a="1"/>
  <c r="C274" i="8" s="1"/>
  <c r="D274" i="8" a="1"/>
  <c r="D274" i="8" s="1"/>
  <c r="E274" i="8" a="1"/>
  <c r="E274" i="8" s="1"/>
  <c r="F274" i="8" a="1"/>
  <c r="F274" i="8" s="1"/>
  <c r="G274" i="8" a="1"/>
  <c r="G274" i="8" s="1"/>
  <c r="P274" i="8"/>
  <c r="B220" i="8" a="1"/>
  <c r="B220" i="8" s="1"/>
  <c r="C220" i="8" a="1"/>
  <c r="C220" i="8" s="1"/>
  <c r="D220" i="8" a="1"/>
  <c r="D220" i="8" s="1"/>
  <c r="E220" i="8" a="1"/>
  <c r="E220" i="8" s="1"/>
  <c r="F220" i="8" a="1"/>
  <c r="F220" i="8" s="1"/>
  <c r="G220" i="8" a="1"/>
  <c r="G220" i="8" s="1"/>
  <c r="P220" i="8"/>
  <c r="B70" i="8" a="1"/>
  <c r="B70" i="8" s="1"/>
  <c r="C70" i="8" a="1"/>
  <c r="C70" i="8" s="1"/>
  <c r="D70" i="8" a="1"/>
  <c r="D70" i="8" s="1"/>
  <c r="E70" i="8" a="1"/>
  <c r="E70" i="8" s="1"/>
  <c r="F70" i="8" a="1"/>
  <c r="F70" i="8" s="1"/>
  <c r="G70" i="8" a="1"/>
  <c r="G70" i="8" s="1"/>
  <c r="P70" i="8"/>
  <c r="B376" i="8" a="1"/>
  <c r="B376" i="8" s="1"/>
  <c r="C376" i="8" a="1"/>
  <c r="C376" i="8" s="1"/>
  <c r="D376" i="8" a="1"/>
  <c r="D376" i="8" s="1"/>
  <c r="E376" i="8" a="1"/>
  <c r="E376" i="8" s="1"/>
  <c r="F376" i="8" a="1"/>
  <c r="F376" i="8" s="1"/>
  <c r="G376" i="8" a="1"/>
  <c r="G376" i="8" s="1"/>
  <c r="P376" i="8"/>
  <c r="B125" i="8" a="1"/>
  <c r="B125" i="8" s="1"/>
  <c r="C125" i="8" a="1"/>
  <c r="C125" i="8" s="1"/>
  <c r="D125" i="8" a="1"/>
  <c r="D125" i="8" s="1"/>
  <c r="E125" i="8" a="1"/>
  <c r="E125" i="8" s="1"/>
  <c r="F125" i="8" a="1"/>
  <c r="F125" i="8" s="1"/>
  <c r="G125" i="8" a="1"/>
  <c r="G125" i="8" s="1"/>
  <c r="P125" i="8"/>
  <c r="B153" i="8" a="1"/>
  <c r="B153" i="8" s="1"/>
  <c r="C153" i="8" a="1"/>
  <c r="C153" i="8" s="1"/>
  <c r="D153" i="8" a="1"/>
  <c r="D153" i="8" s="1"/>
  <c r="E153" i="8" a="1"/>
  <c r="E153" i="8" s="1"/>
  <c r="F153" i="8" a="1"/>
  <c r="F153" i="8" s="1"/>
  <c r="G153" i="8" a="1"/>
  <c r="G153" i="8" s="1"/>
  <c r="P153" i="8"/>
  <c r="B396" i="8" a="1"/>
  <c r="B396" i="8" s="1"/>
  <c r="C396" i="8" a="1"/>
  <c r="C396" i="8" s="1"/>
  <c r="D396" i="8" a="1"/>
  <c r="D396" i="8" s="1"/>
  <c r="E396" i="8" a="1"/>
  <c r="E396" i="8" s="1"/>
  <c r="F396" i="8" a="1"/>
  <c r="F396" i="8" s="1"/>
  <c r="G396" i="8" a="1"/>
  <c r="G396" i="8" s="1"/>
  <c r="P396" i="8"/>
  <c r="B41" i="8" a="1"/>
  <c r="B41" i="8" s="1"/>
  <c r="C41" i="8" a="1"/>
  <c r="C41" i="8" s="1"/>
  <c r="D41" i="8" a="1"/>
  <c r="D41" i="8" s="1"/>
  <c r="E41" i="8" a="1"/>
  <c r="E41" i="8" s="1"/>
  <c r="F41" i="8" a="1"/>
  <c r="F41" i="8" s="1"/>
  <c r="G41" i="8" a="1"/>
  <c r="G41" i="8" s="1"/>
  <c r="P41" i="8"/>
  <c r="B473" i="8" a="1"/>
  <c r="B473" i="8" s="1"/>
  <c r="C473" i="8" a="1"/>
  <c r="C473" i="8" s="1"/>
  <c r="D473" i="8" a="1"/>
  <c r="D473" i="8" s="1"/>
  <c r="E473" i="8" a="1"/>
  <c r="E473" i="8" s="1"/>
  <c r="F473" i="8" a="1"/>
  <c r="F473" i="8" s="1"/>
  <c r="G473" i="8" a="1"/>
  <c r="G473" i="8" s="1"/>
  <c r="P473" i="8"/>
  <c r="B72" i="8" a="1"/>
  <c r="B72" i="8" s="1"/>
  <c r="C72" i="8" a="1"/>
  <c r="C72" i="8" s="1"/>
  <c r="D72" i="8" a="1"/>
  <c r="D72" i="8" s="1"/>
  <c r="E72" i="8" a="1"/>
  <c r="E72" i="8" s="1"/>
  <c r="F72" i="8" a="1"/>
  <c r="F72" i="8" s="1"/>
  <c r="G72" i="8" a="1"/>
  <c r="G72" i="8" s="1"/>
  <c r="P72" i="8"/>
  <c r="B302" i="8" a="1"/>
  <c r="B302" i="8" s="1"/>
  <c r="C302" i="8" a="1"/>
  <c r="C302" i="8" s="1"/>
  <c r="D302" i="8" a="1"/>
  <c r="D302" i="8" s="1"/>
  <c r="E302" i="8" a="1"/>
  <c r="E302" i="8" s="1"/>
  <c r="F302" i="8" a="1"/>
  <c r="F302" i="8" s="1"/>
  <c r="G302" i="8" a="1"/>
  <c r="G302" i="8" s="1"/>
  <c r="P302" i="8"/>
  <c r="B341" i="8" a="1"/>
  <c r="B341" i="8" s="1"/>
  <c r="C341" i="8" a="1"/>
  <c r="C341" i="8" s="1"/>
  <c r="D341" i="8" a="1"/>
  <c r="D341" i="8" s="1"/>
  <c r="E341" i="8" a="1"/>
  <c r="E341" i="8" s="1"/>
  <c r="F341" i="8" a="1"/>
  <c r="F341" i="8" s="1"/>
  <c r="G341" i="8" a="1"/>
  <c r="G341" i="8" s="1"/>
  <c r="P341" i="8"/>
  <c r="B34" i="8" a="1"/>
  <c r="B34" i="8" s="1"/>
  <c r="C34" i="8" a="1"/>
  <c r="C34" i="8" s="1"/>
  <c r="D34" i="8" a="1"/>
  <c r="D34" i="8" s="1"/>
  <c r="E34" i="8" a="1"/>
  <c r="E34" i="8" s="1"/>
  <c r="F34" i="8" a="1"/>
  <c r="F34" i="8" s="1"/>
  <c r="G34" i="8" a="1"/>
  <c r="G34" i="8" s="1"/>
  <c r="P34" i="8"/>
  <c r="B494" i="8" a="1"/>
  <c r="B494" i="8" s="1"/>
  <c r="C494" i="8" a="1"/>
  <c r="C494" i="8" s="1"/>
  <c r="D494" i="8" a="1"/>
  <c r="D494" i="8" s="1"/>
  <c r="K494" i="8" s="1"/>
  <c r="E494" i="8" a="1"/>
  <c r="E494" i="8" s="1"/>
  <c r="F494" i="8" a="1"/>
  <c r="F494" i="8" s="1"/>
  <c r="G494" i="8" a="1"/>
  <c r="G494" i="8" s="1"/>
  <c r="P494" i="8"/>
  <c r="B16" i="8" a="1"/>
  <c r="B16" i="8" s="1"/>
  <c r="C16" i="8" a="1"/>
  <c r="C16" i="8" s="1"/>
  <c r="D16" i="8" a="1"/>
  <c r="D16" i="8" s="1"/>
  <c r="E16" i="8" a="1"/>
  <c r="E16" i="8" s="1"/>
  <c r="F16" i="8" a="1"/>
  <c r="F16" i="8" s="1"/>
  <c r="G16" i="8" a="1"/>
  <c r="G16" i="8" s="1"/>
  <c r="P16" i="8"/>
  <c r="B20" i="8" a="1"/>
  <c r="B20" i="8" s="1"/>
  <c r="C20" i="8" a="1"/>
  <c r="C20" i="8" s="1"/>
  <c r="D20" i="8" a="1"/>
  <c r="D20" i="8" s="1"/>
  <c r="E20" i="8" a="1"/>
  <c r="E20" i="8" s="1"/>
  <c r="F20" i="8" a="1"/>
  <c r="F20" i="8" s="1"/>
  <c r="G20" i="8" a="1"/>
  <c r="G20" i="8" s="1"/>
  <c r="P20" i="8"/>
  <c r="B137" i="8" a="1"/>
  <c r="B137" i="8" s="1"/>
  <c r="C137" i="8" a="1"/>
  <c r="C137" i="8" s="1"/>
  <c r="D137" i="8" a="1"/>
  <c r="D137" i="8" s="1"/>
  <c r="E137" i="8" a="1"/>
  <c r="E137" i="8" s="1"/>
  <c r="F137" i="8" a="1"/>
  <c r="F137" i="8" s="1"/>
  <c r="G137" i="8" a="1"/>
  <c r="G137" i="8" s="1"/>
  <c r="P137" i="8"/>
  <c r="B470" i="8" a="1"/>
  <c r="B470" i="8" s="1"/>
  <c r="C470" i="8" a="1"/>
  <c r="C470" i="8" s="1"/>
  <c r="D470" i="8" a="1"/>
  <c r="D470" i="8" s="1"/>
  <c r="E470" i="8" a="1"/>
  <c r="E470" i="8" s="1"/>
  <c r="F470" i="8" a="1"/>
  <c r="F470" i="8" s="1"/>
  <c r="G470" i="8" a="1"/>
  <c r="G470" i="8" s="1"/>
  <c r="P470" i="8"/>
  <c r="B257" i="8" a="1"/>
  <c r="B257" i="8" s="1"/>
  <c r="C257" i="8" a="1"/>
  <c r="C257" i="8" s="1"/>
  <c r="D257" i="8" a="1"/>
  <c r="D257" i="8" s="1"/>
  <c r="E257" i="8" a="1"/>
  <c r="E257" i="8" s="1"/>
  <c r="F257" i="8" a="1"/>
  <c r="F257" i="8" s="1"/>
  <c r="G257" i="8" a="1"/>
  <c r="G257" i="8" s="1"/>
  <c r="P257" i="8"/>
  <c r="B420" i="8" a="1"/>
  <c r="B420" i="8" s="1"/>
  <c r="C420" i="8" a="1"/>
  <c r="C420" i="8" s="1"/>
  <c r="D420" i="8" a="1"/>
  <c r="D420" i="8" s="1"/>
  <c r="E420" i="8" a="1"/>
  <c r="E420" i="8" s="1"/>
  <c r="F420" i="8" a="1"/>
  <c r="F420" i="8" s="1"/>
  <c r="G420" i="8" a="1"/>
  <c r="G420" i="8" s="1"/>
  <c r="P420" i="8"/>
  <c r="B465" i="8" a="1"/>
  <c r="B465" i="8" s="1"/>
  <c r="C465" i="8" a="1"/>
  <c r="C465" i="8" s="1"/>
  <c r="D465" i="8" a="1"/>
  <c r="D465" i="8" s="1"/>
  <c r="E465" i="8" a="1"/>
  <c r="E465" i="8" s="1"/>
  <c r="F465" i="8" a="1"/>
  <c r="F465" i="8" s="1"/>
  <c r="G465" i="8" a="1"/>
  <c r="G465" i="8" s="1"/>
  <c r="P465" i="8"/>
  <c r="B227" i="8" a="1"/>
  <c r="B227" i="8" s="1"/>
  <c r="C227" i="8" a="1"/>
  <c r="C227" i="8" s="1"/>
  <c r="D227" i="8" a="1"/>
  <c r="D227" i="8" s="1"/>
  <c r="E227" i="8" a="1"/>
  <c r="E227" i="8" s="1"/>
  <c r="F227" i="8" a="1"/>
  <c r="F227" i="8" s="1"/>
  <c r="G227" i="8" a="1"/>
  <c r="G227" i="8" s="1"/>
  <c r="P227" i="8"/>
  <c r="B280" i="8" a="1"/>
  <c r="B280" i="8" s="1"/>
  <c r="C280" i="8" a="1"/>
  <c r="C280" i="8" s="1"/>
  <c r="D280" i="8" a="1"/>
  <c r="D280" i="8" s="1"/>
  <c r="E280" i="8" a="1"/>
  <c r="E280" i="8" s="1"/>
  <c r="F280" i="8" a="1"/>
  <c r="F280" i="8" s="1"/>
  <c r="G280" i="8" a="1"/>
  <c r="G280" i="8" s="1"/>
  <c r="P280" i="8"/>
  <c r="B59" i="8" a="1"/>
  <c r="B59" i="8" s="1"/>
  <c r="C59" i="8" a="1"/>
  <c r="C59" i="8" s="1"/>
  <c r="D59" i="8" a="1"/>
  <c r="D59" i="8" s="1"/>
  <c r="E59" i="8" a="1"/>
  <c r="E59" i="8" s="1"/>
  <c r="F59" i="8" a="1"/>
  <c r="F59" i="8" s="1"/>
  <c r="G59" i="8" a="1"/>
  <c r="G59" i="8" s="1"/>
  <c r="P59" i="8"/>
  <c r="B462" i="8" a="1"/>
  <c r="B462" i="8" s="1"/>
  <c r="C462" i="8" a="1"/>
  <c r="C462" i="8" s="1"/>
  <c r="D462" i="8" a="1"/>
  <c r="D462" i="8" s="1"/>
  <c r="E462" i="8" a="1"/>
  <c r="E462" i="8" s="1"/>
  <c r="F462" i="8" a="1"/>
  <c r="F462" i="8" s="1"/>
  <c r="G462" i="8" a="1"/>
  <c r="G462" i="8" s="1"/>
  <c r="P462" i="8"/>
  <c r="B316" i="8" a="1"/>
  <c r="B316" i="8" s="1"/>
  <c r="C316" i="8" a="1"/>
  <c r="C316" i="8" s="1"/>
  <c r="D316" i="8" a="1"/>
  <c r="D316" i="8" s="1"/>
  <c r="K316" i="8" s="1"/>
  <c r="E316" i="8" a="1"/>
  <c r="E316" i="8" s="1"/>
  <c r="F316" i="8" a="1"/>
  <c r="F316" i="8" s="1"/>
  <c r="G316" i="8" a="1"/>
  <c r="G316" i="8" s="1"/>
  <c r="P316" i="8"/>
  <c r="B467" i="8" a="1"/>
  <c r="B467" i="8" s="1"/>
  <c r="C467" i="8" a="1"/>
  <c r="C467" i="8" s="1"/>
  <c r="D467" i="8" a="1"/>
  <c r="D467" i="8" s="1"/>
  <c r="E467" i="8" a="1"/>
  <c r="E467" i="8" s="1"/>
  <c r="F467" i="8" a="1"/>
  <c r="F467" i="8" s="1"/>
  <c r="G467" i="8" a="1"/>
  <c r="G467" i="8" s="1"/>
  <c r="P467" i="8"/>
  <c r="B332" i="8" a="1"/>
  <c r="B332" i="8" s="1"/>
  <c r="C332" i="8" a="1"/>
  <c r="C332" i="8" s="1"/>
  <c r="D332" i="8" a="1"/>
  <c r="D332" i="8" s="1"/>
  <c r="E332" i="8" a="1"/>
  <c r="E332" i="8" s="1"/>
  <c r="F332" i="8" a="1"/>
  <c r="F332" i="8" s="1"/>
  <c r="G332" i="8" a="1"/>
  <c r="G332" i="8" s="1"/>
  <c r="P332" i="8"/>
  <c r="B232" i="8" a="1"/>
  <c r="B232" i="8" s="1"/>
  <c r="C232" i="8" a="1"/>
  <c r="C232" i="8" s="1"/>
  <c r="D232" i="8" a="1"/>
  <c r="D232" i="8" s="1"/>
  <c r="E232" i="8" a="1"/>
  <c r="E232" i="8" s="1"/>
  <c r="F232" i="8" a="1"/>
  <c r="F232" i="8" s="1"/>
  <c r="G232" i="8" a="1"/>
  <c r="G232" i="8" s="1"/>
  <c r="P232" i="8"/>
  <c r="B48" i="8" a="1"/>
  <c r="B48" i="8" s="1"/>
  <c r="C48" i="8" a="1"/>
  <c r="C48" i="8" s="1"/>
  <c r="D48" i="8" a="1"/>
  <c r="D48" i="8" s="1"/>
  <c r="E48" i="8" a="1"/>
  <c r="E48" i="8" s="1"/>
  <c r="F48" i="8" a="1"/>
  <c r="F48" i="8" s="1"/>
  <c r="G48" i="8" a="1"/>
  <c r="G48" i="8" s="1"/>
  <c r="P48" i="8"/>
  <c r="B410" i="8" a="1"/>
  <c r="B410" i="8" s="1"/>
  <c r="C410" i="8" a="1"/>
  <c r="C410" i="8" s="1"/>
  <c r="D410" i="8" a="1"/>
  <c r="D410" i="8" s="1"/>
  <c r="E410" i="8" a="1"/>
  <c r="E410" i="8" s="1"/>
  <c r="F410" i="8" a="1"/>
  <c r="F410" i="8" s="1"/>
  <c r="G410" i="8" a="1"/>
  <c r="G410" i="8" s="1"/>
  <c r="P410" i="8"/>
  <c r="B175" i="8" a="1"/>
  <c r="B175" i="8" s="1"/>
  <c r="C175" i="8" a="1"/>
  <c r="C175" i="8" s="1"/>
  <c r="D175" i="8" a="1"/>
  <c r="D175" i="8" s="1"/>
  <c r="E175" i="8" a="1"/>
  <c r="E175" i="8" s="1"/>
  <c r="F175" i="8" a="1"/>
  <c r="F175" i="8" s="1"/>
  <c r="G175" i="8" a="1"/>
  <c r="G175" i="8" s="1"/>
  <c r="P175" i="8"/>
  <c r="B340" i="8" a="1"/>
  <c r="B340" i="8" s="1"/>
  <c r="C340" i="8" a="1"/>
  <c r="C340" i="8" s="1"/>
  <c r="D340" i="8" a="1"/>
  <c r="D340" i="8" s="1"/>
  <c r="E340" i="8" a="1"/>
  <c r="E340" i="8" s="1"/>
  <c r="F340" i="8" a="1"/>
  <c r="F340" i="8" s="1"/>
  <c r="G340" i="8" a="1"/>
  <c r="G340" i="8" s="1"/>
  <c r="P340" i="8"/>
  <c r="B172" i="8" a="1"/>
  <c r="B172" i="8" s="1"/>
  <c r="C172" i="8" a="1"/>
  <c r="C172" i="8" s="1"/>
  <c r="D172" i="8" a="1"/>
  <c r="D172" i="8" s="1"/>
  <c r="E172" i="8" a="1"/>
  <c r="E172" i="8" s="1"/>
  <c r="F172" i="8" a="1"/>
  <c r="F172" i="8" s="1"/>
  <c r="G172" i="8" a="1"/>
  <c r="G172" i="8" s="1"/>
  <c r="P172" i="8"/>
  <c r="B93" i="8" a="1"/>
  <c r="B93" i="8" s="1"/>
  <c r="C93" i="8" a="1"/>
  <c r="C93" i="8" s="1"/>
  <c r="D93" i="8" a="1"/>
  <c r="D93" i="8" s="1"/>
  <c r="E93" i="8" a="1"/>
  <c r="E93" i="8" s="1"/>
  <c r="F93" i="8" a="1"/>
  <c r="F93" i="8" s="1"/>
  <c r="G93" i="8" a="1"/>
  <c r="G93" i="8" s="1"/>
  <c r="P93" i="8"/>
  <c r="B201" i="8" a="1"/>
  <c r="B201" i="8" s="1"/>
  <c r="C201" i="8" a="1"/>
  <c r="C201" i="8" s="1"/>
  <c r="D201" i="8" a="1"/>
  <c r="D201" i="8" s="1"/>
  <c r="E201" i="8" a="1"/>
  <c r="E201" i="8" s="1"/>
  <c r="F201" i="8" a="1"/>
  <c r="F201" i="8" s="1"/>
  <c r="G201" i="8" a="1"/>
  <c r="G201" i="8" s="1"/>
  <c r="P201" i="8"/>
  <c r="B213" i="8" a="1"/>
  <c r="B213" i="8" s="1"/>
  <c r="C213" i="8" a="1"/>
  <c r="C213" i="8" s="1"/>
  <c r="D213" i="8" a="1"/>
  <c r="D213" i="8" s="1"/>
  <c r="E213" i="8" a="1"/>
  <c r="E213" i="8" s="1"/>
  <c r="F213" i="8" a="1"/>
  <c r="F213" i="8" s="1"/>
  <c r="G213" i="8" a="1"/>
  <c r="G213" i="8" s="1"/>
  <c r="P213" i="8"/>
  <c r="B390" i="8" a="1"/>
  <c r="B390" i="8" s="1"/>
  <c r="C390" i="8" a="1"/>
  <c r="C390" i="8" s="1"/>
  <c r="D390" i="8" a="1"/>
  <c r="D390" i="8" s="1"/>
  <c r="E390" i="8" a="1"/>
  <c r="E390" i="8" s="1"/>
  <c r="F390" i="8" a="1"/>
  <c r="F390" i="8" s="1"/>
  <c r="G390" i="8" a="1"/>
  <c r="G390" i="8" s="1"/>
  <c r="P390" i="8"/>
  <c r="B386" i="8" a="1"/>
  <c r="B386" i="8" s="1"/>
  <c r="C386" i="8" a="1"/>
  <c r="C386" i="8" s="1"/>
  <c r="D386" i="8" a="1"/>
  <c r="D386" i="8" s="1"/>
  <c r="E386" i="8" a="1"/>
  <c r="E386" i="8" s="1"/>
  <c r="F386" i="8" a="1"/>
  <c r="F386" i="8" s="1"/>
  <c r="G386" i="8" a="1"/>
  <c r="G386" i="8" s="1"/>
  <c r="P386" i="8"/>
  <c r="B451" i="8" a="1"/>
  <c r="B451" i="8" s="1"/>
  <c r="C451" i="8" a="1"/>
  <c r="C451" i="8" s="1"/>
  <c r="D451" i="8" a="1"/>
  <c r="D451" i="8" s="1"/>
  <c r="E451" i="8" a="1"/>
  <c r="E451" i="8" s="1"/>
  <c r="F451" i="8" a="1"/>
  <c r="F451" i="8" s="1"/>
  <c r="G451" i="8" a="1"/>
  <c r="G451" i="8" s="1"/>
  <c r="P451" i="8"/>
  <c r="B256" i="8" a="1"/>
  <c r="B256" i="8" s="1"/>
  <c r="C256" i="8" a="1"/>
  <c r="C256" i="8" s="1"/>
  <c r="D256" i="8" a="1"/>
  <c r="D256" i="8" s="1"/>
  <c r="E256" i="8" a="1"/>
  <c r="E256" i="8" s="1"/>
  <c r="F256" i="8" a="1"/>
  <c r="F256" i="8" s="1"/>
  <c r="G256" i="8" a="1"/>
  <c r="G256" i="8" s="1"/>
  <c r="P256" i="8"/>
  <c r="B160" i="8" a="1"/>
  <c r="B160" i="8" s="1"/>
  <c r="C160" i="8" a="1"/>
  <c r="C160" i="8" s="1"/>
  <c r="D160" i="8" a="1"/>
  <c r="D160" i="8" s="1"/>
  <c r="E160" i="8" a="1"/>
  <c r="E160" i="8" s="1"/>
  <c r="F160" i="8" a="1"/>
  <c r="F160" i="8" s="1"/>
  <c r="G160" i="8" a="1"/>
  <c r="G160" i="8" s="1"/>
  <c r="P160" i="8"/>
  <c r="B190" i="8" a="1"/>
  <c r="B190" i="8" s="1"/>
  <c r="C190" i="8" a="1"/>
  <c r="C190" i="8" s="1"/>
  <c r="D190" i="8" a="1"/>
  <c r="D190" i="8" s="1"/>
  <c r="E190" i="8" a="1"/>
  <c r="E190" i="8" s="1"/>
  <c r="F190" i="8" a="1"/>
  <c r="F190" i="8" s="1"/>
  <c r="G190" i="8" a="1"/>
  <c r="G190" i="8" s="1"/>
  <c r="P190" i="8"/>
  <c r="B180" i="8" a="1"/>
  <c r="B180" i="8" s="1"/>
  <c r="C180" i="8" a="1"/>
  <c r="C180" i="8" s="1"/>
  <c r="D180" i="8" a="1"/>
  <c r="D180" i="8" s="1"/>
  <c r="E180" i="8" a="1"/>
  <c r="E180" i="8" s="1"/>
  <c r="F180" i="8" a="1"/>
  <c r="F180" i="8" s="1"/>
  <c r="G180" i="8" a="1"/>
  <c r="G180" i="8" s="1"/>
  <c r="P180" i="8"/>
  <c r="B437" i="8" a="1"/>
  <c r="B437" i="8" s="1"/>
  <c r="C437" i="8" a="1"/>
  <c r="C437" i="8" s="1"/>
  <c r="D437" i="8" a="1"/>
  <c r="D437" i="8" s="1"/>
  <c r="E437" i="8" a="1"/>
  <c r="E437" i="8" s="1"/>
  <c r="F437" i="8" a="1"/>
  <c r="F437" i="8" s="1"/>
  <c r="G437" i="8" a="1"/>
  <c r="G437" i="8" s="1"/>
  <c r="P437" i="8"/>
  <c r="B185" i="8" a="1"/>
  <c r="B185" i="8" s="1"/>
  <c r="C185" i="8" a="1"/>
  <c r="C185" i="8" s="1"/>
  <c r="D185" i="8" a="1"/>
  <c r="D185" i="8" s="1"/>
  <c r="E185" i="8" a="1"/>
  <c r="E185" i="8" s="1"/>
  <c r="F185" i="8" a="1"/>
  <c r="F185" i="8" s="1"/>
  <c r="G185" i="8" a="1"/>
  <c r="G185" i="8" s="1"/>
  <c r="P185" i="8"/>
  <c r="B328" i="8" a="1"/>
  <c r="B328" i="8" s="1"/>
  <c r="C328" i="8" a="1"/>
  <c r="C328" i="8" s="1"/>
  <c r="D328" i="8" a="1"/>
  <c r="D328" i="8" s="1"/>
  <c r="E328" i="8" a="1"/>
  <c r="E328" i="8" s="1"/>
  <c r="F328" i="8" a="1"/>
  <c r="F328" i="8" s="1"/>
  <c r="G328" i="8" a="1"/>
  <c r="G328" i="8" s="1"/>
  <c r="P328" i="8"/>
  <c r="B375" i="8" a="1"/>
  <c r="B375" i="8" s="1"/>
  <c r="C375" i="8" a="1"/>
  <c r="C375" i="8" s="1"/>
  <c r="D375" i="8" a="1"/>
  <c r="D375" i="8" s="1"/>
  <c r="E375" i="8" a="1"/>
  <c r="E375" i="8" s="1"/>
  <c r="F375" i="8" a="1"/>
  <c r="F375" i="8" s="1"/>
  <c r="G375" i="8" a="1"/>
  <c r="G375" i="8" s="1"/>
  <c r="P375" i="8"/>
  <c r="B80" i="8" a="1"/>
  <c r="B80" i="8" s="1"/>
  <c r="C80" i="8" a="1"/>
  <c r="C80" i="8" s="1"/>
  <c r="D80" i="8" a="1"/>
  <c r="D80" i="8" s="1"/>
  <c r="E80" i="8" a="1"/>
  <c r="E80" i="8" s="1"/>
  <c r="F80" i="8" a="1"/>
  <c r="F80" i="8" s="1"/>
  <c r="G80" i="8" a="1"/>
  <c r="G80" i="8" s="1"/>
  <c r="P80" i="8"/>
  <c r="B37" i="8" a="1"/>
  <c r="B37" i="8" s="1"/>
  <c r="C37" i="8" a="1"/>
  <c r="C37" i="8" s="1"/>
  <c r="D37" i="8" a="1"/>
  <c r="D37" i="8" s="1"/>
  <c r="E37" i="8" a="1"/>
  <c r="E37" i="8" s="1"/>
  <c r="F37" i="8" a="1"/>
  <c r="F37" i="8" s="1"/>
  <c r="G37" i="8" a="1"/>
  <c r="G37" i="8" s="1"/>
  <c r="P37" i="8"/>
  <c r="B444" i="8" a="1"/>
  <c r="B444" i="8" s="1"/>
  <c r="C444" i="8" a="1"/>
  <c r="C444" i="8" s="1"/>
  <c r="D444" i="8" a="1"/>
  <c r="D444" i="8" s="1"/>
  <c r="E444" i="8" a="1"/>
  <c r="E444" i="8" s="1"/>
  <c r="F444" i="8" a="1"/>
  <c r="F444" i="8" s="1"/>
  <c r="G444" i="8" a="1"/>
  <c r="G444" i="8" s="1"/>
  <c r="P444" i="8"/>
  <c r="B311" i="8" a="1"/>
  <c r="B311" i="8" s="1"/>
  <c r="C311" i="8" a="1"/>
  <c r="C311" i="8" s="1"/>
  <c r="D311" i="8" a="1"/>
  <c r="D311" i="8" s="1"/>
  <c r="E311" i="8" a="1"/>
  <c r="E311" i="8" s="1"/>
  <c r="F311" i="8" a="1"/>
  <c r="F311" i="8" s="1"/>
  <c r="G311" i="8" a="1"/>
  <c r="G311" i="8" s="1"/>
  <c r="P311" i="8"/>
  <c r="B299" i="8" a="1"/>
  <c r="B299" i="8" s="1"/>
  <c r="C299" i="8" a="1"/>
  <c r="C299" i="8" s="1"/>
  <c r="D299" i="8" a="1"/>
  <c r="D299" i="8" s="1"/>
  <c r="E299" i="8" a="1"/>
  <c r="E299" i="8" s="1"/>
  <c r="F299" i="8" a="1"/>
  <c r="F299" i="8" s="1"/>
  <c r="G299" i="8" a="1"/>
  <c r="G299" i="8" s="1"/>
  <c r="P299" i="8"/>
  <c r="B357" i="8" a="1"/>
  <c r="B357" i="8" s="1"/>
  <c r="C357" i="8" a="1"/>
  <c r="C357" i="8" s="1"/>
  <c r="D357" i="8" a="1"/>
  <c r="D357" i="8" s="1"/>
  <c r="E357" i="8" a="1"/>
  <c r="E357" i="8" s="1"/>
  <c r="F357" i="8" a="1"/>
  <c r="F357" i="8" s="1"/>
  <c r="G357" i="8" a="1"/>
  <c r="G357" i="8" s="1"/>
  <c r="P357" i="8"/>
  <c r="B460" i="8" a="1"/>
  <c r="B460" i="8" s="1"/>
  <c r="C460" i="8" a="1"/>
  <c r="C460" i="8" s="1"/>
  <c r="D460" i="8" a="1"/>
  <c r="D460" i="8" s="1"/>
  <c r="E460" i="8" a="1"/>
  <c r="E460" i="8" s="1"/>
  <c r="F460" i="8" a="1"/>
  <c r="F460" i="8" s="1"/>
  <c r="G460" i="8" a="1"/>
  <c r="G460" i="8" s="1"/>
  <c r="P460" i="8"/>
  <c r="B43" i="8" a="1"/>
  <c r="B43" i="8" s="1"/>
  <c r="C43" i="8" a="1"/>
  <c r="C43" i="8" s="1"/>
  <c r="D43" i="8" a="1"/>
  <c r="D43" i="8" s="1"/>
  <c r="E43" i="8" a="1"/>
  <c r="E43" i="8" s="1"/>
  <c r="F43" i="8" a="1"/>
  <c r="F43" i="8" s="1"/>
  <c r="G43" i="8" a="1"/>
  <c r="G43" i="8" s="1"/>
  <c r="P43" i="8"/>
  <c r="B313" i="8" a="1"/>
  <c r="B313" i="8" s="1"/>
  <c r="C313" i="8" a="1"/>
  <c r="C313" i="8" s="1"/>
  <c r="D313" i="8" a="1"/>
  <c r="D313" i="8" s="1"/>
  <c r="E313" i="8" a="1"/>
  <c r="E313" i="8" s="1"/>
  <c r="F313" i="8" a="1"/>
  <c r="F313" i="8" s="1"/>
  <c r="G313" i="8" a="1"/>
  <c r="G313" i="8" s="1"/>
  <c r="P313" i="8"/>
  <c r="B471" i="8" a="1"/>
  <c r="B471" i="8" s="1"/>
  <c r="C471" i="8" a="1"/>
  <c r="C471" i="8" s="1"/>
  <c r="D471" i="8" a="1"/>
  <c r="D471" i="8" s="1"/>
  <c r="E471" i="8" a="1"/>
  <c r="E471" i="8" s="1"/>
  <c r="F471" i="8" a="1"/>
  <c r="F471" i="8" s="1"/>
  <c r="G471" i="8" a="1"/>
  <c r="G471" i="8" s="1"/>
  <c r="P471" i="8"/>
  <c r="B194" i="8" a="1"/>
  <c r="B194" i="8" s="1"/>
  <c r="C194" i="8" a="1"/>
  <c r="C194" i="8" s="1"/>
  <c r="D194" i="8" a="1"/>
  <c r="D194" i="8" s="1"/>
  <c r="K194" i="8" s="1"/>
  <c r="E194" i="8" a="1"/>
  <c r="E194" i="8" s="1"/>
  <c r="F194" i="8" a="1"/>
  <c r="F194" i="8" s="1"/>
  <c r="G194" i="8" a="1"/>
  <c r="G194" i="8" s="1"/>
  <c r="P194" i="8"/>
  <c r="B228" i="8" a="1"/>
  <c r="B228" i="8" s="1"/>
  <c r="C228" i="8" a="1"/>
  <c r="C228" i="8" s="1"/>
  <c r="D228" i="8" a="1"/>
  <c r="D228" i="8" s="1"/>
  <c r="E228" i="8" a="1"/>
  <c r="E228" i="8" s="1"/>
  <c r="F228" i="8" a="1"/>
  <c r="F228" i="8" s="1"/>
  <c r="G228" i="8" a="1"/>
  <c r="G228" i="8" s="1"/>
  <c r="P228" i="8"/>
  <c r="B197" i="8" a="1"/>
  <c r="B197" i="8" s="1"/>
  <c r="C197" i="8" a="1"/>
  <c r="C197" i="8" s="1"/>
  <c r="D197" i="8" a="1"/>
  <c r="D197" i="8" s="1"/>
  <c r="E197" i="8" a="1"/>
  <c r="E197" i="8" s="1"/>
  <c r="F197" i="8" a="1"/>
  <c r="F197" i="8" s="1"/>
  <c r="G197" i="8" a="1"/>
  <c r="G197" i="8" s="1"/>
  <c r="P197" i="8"/>
  <c r="B443" i="8" a="1"/>
  <c r="B443" i="8" s="1"/>
  <c r="C443" i="8" a="1"/>
  <c r="C443" i="8" s="1"/>
  <c r="D443" i="8" a="1"/>
  <c r="D443" i="8" s="1"/>
  <c r="E443" i="8" a="1"/>
  <c r="E443" i="8" s="1"/>
  <c r="F443" i="8" a="1"/>
  <c r="F443" i="8" s="1"/>
  <c r="G443" i="8" a="1"/>
  <c r="G443" i="8" s="1"/>
  <c r="P443" i="8"/>
  <c r="B308" i="8" a="1"/>
  <c r="B308" i="8" s="1"/>
  <c r="C308" i="8" a="1"/>
  <c r="C308" i="8" s="1"/>
  <c r="D308" i="8" a="1"/>
  <c r="D308" i="8" s="1"/>
  <c r="E308" i="8" a="1"/>
  <c r="E308" i="8" s="1"/>
  <c r="F308" i="8" a="1"/>
  <c r="F308" i="8" s="1"/>
  <c r="G308" i="8" a="1"/>
  <c r="G308" i="8" s="1"/>
  <c r="P308" i="8"/>
  <c r="B200" i="8" a="1"/>
  <c r="B200" i="8" s="1"/>
  <c r="C200" i="8" a="1"/>
  <c r="C200" i="8" s="1"/>
  <c r="D200" i="8" a="1"/>
  <c r="D200" i="8" s="1"/>
  <c r="E200" i="8" a="1"/>
  <c r="E200" i="8" s="1"/>
  <c r="F200" i="8" a="1"/>
  <c r="F200" i="8" s="1"/>
  <c r="G200" i="8" a="1"/>
  <c r="G200" i="8" s="1"/>
  <c r="P200" i="8"/>
  <c r="B472" i="8" a="1"/>
  <c r="B472" i="8" s="1"/>
  <c r="C472" i="8" a="1"/>
  <c r="C472" i="8" s="1"/>
  <c r="D472" i="8" a="1"/>
  <c r="D472" i="8" s="1"/>
  <c r="E472" i="8" a="1"/>
  <c r="E472" i="8" s="1"/>
  <c r="F472" i="8" a="1"/>
  <c r="F472" i="8" s="1"/>
  <c r="G472" i="8" a="1"/>
  <c r="G472" i="8" s="1"/>
  <c r="P472" i="8"/>
  <c r="B491" i="8" a="1"/>
  <c r="B491" i="8" s="1"/>
  <c r="C491" i="8" a="1"/>
  <c r="C491" i="8" s="1"/>
  <c r="D491" i="8" a="1"/>
  <c r="D491" i="8" s="1"/>
  <c r="E491" i="8" a="1"/>
  <c r="E491" i="8" s="1"/>
  <c r="F491" i="8" a="1"/>
  <c r="F491" i="8" s="1"/>
  <c r="G491" i="8" a="1"/>
  <c r="G491" i="8" s="1"/>
  <c r="P491" i="8"/>
  <c r="B428" i="8" a="1"/>
  <c r="B428" i="8" s="1"/>
  <c r="C428" i="8" a="1"/>
  <c r="C428" i="8" s="1"/>
  <c r="D428" i="8" a="1"/>
  <c r="D428" i="8" s="1"/>
  <c r="E428" i="8" a="1"/>
  <c r="E428" i="8" s="1"/>
  <c r="F428" i="8" a="1"/>
  <c r="F428" i="8" s="1"/>
  <c r="G428" i="8" a="1"/>
  <c r="G428" i="8" s="1"/>
  <c r="P428" i="8"/>
  <c r="B183" i="8" a="1"/>
  <c r="B183" i="8" s="1"/>
  <c r="C183" i="8" a="1"/>
  <c r="C183" i="8" s="1"/>
  <c r="D183" i="8" a="1"/>
  <c r="D183" i="8" s="1"/>
  <c r="E183" i="8" a="1"/>
  <c r="E183" i="8" s="1"/>
  <c r="F183" i="8" a="1"/>
  <c r="F183" i="8" s="1"/>
  <c r="G183" i="8" a="1"/>
  <c r="G183" i="8" s="1"/>
  <c r="P183" i="8"/>
  <c r="B378" i="8" a="1"/>
  <c r="B378" i="8" s="1"/>
  <c r="C378" i="8" a="1"/>
  <c r="C378" i="8" s="1"/>
  <c r="D378" i="8" a="1"/>
  <c r="D378" i="8" s="1"/>
  <c r="E378" i="8" a="1"/>
  <c r="E378" i="8" s="1"/>
  <c r="F378" i="8" a="1"/>
  <c r="F378" i="8" s="1"/>
  <c r="G378" i="8" a="1"/>
  <c r="G378" i="8" s="1"/>
  <c r="P378" i="8"/>
  <c r="B126" i="8" a="1"/>
  <c r="B126" i="8" s="1"/>
  <c r="C126" i="8" a="1"/>
  <c r="C126" i="8" s="1"/>
  <c r="D126" i="8" a="1"/>
  <c r="D126" i="8" s="1"/>
  <c r="E126" i="8" a="1"/>
  <c r="E126" i="8" s="1"/>
  <c r="F126" i="8" a="1"/>
  <c r="F126" i="8" s="1"/>
  <c r="G126" i="8" a="1"/>
  <c r="G126" i="8" s="1"/>
  <c r="P126" i="8"/>
  <c r="B406" i="8" a="1"/>
  <c r="B406" i="8" s="1"/>
  <c r="C406" i="8" a="1"/>
  <c r="C406" i="8" s="1"/>
  <c r="D406" i="8" a="1"/>
  <c r="D406" i="8" s="1"/>
  <c r="E406" i="8" a="1"/>
  <c r="E406" i="8" s="1"/>
  <c r="F406" i="8" a="1"/>
  <c r="F406" i="8" s="1"/>
  <c r="G406" i="8" a="1"/>
  <c r="G406" i="8" s="1"/>
  <c r="P406" i="8"/>
  <c r="B477" i="8" a="1"/>
  <c r="B477" i="8" s="1"/>
  <c r="C477" i="8" a="1"/>
  <c r="C477" i="8" s="1"/>
  <c r="D477" i="8" a="1"/>
  <c r="D477" i="8" s="1"/>
  <c r="E477" i="8" a="1"/>
  <c r="E477" i="8" s="1"/>
  <c r="F477" i="8" a="1"/>
  <c r="F477" i="8" s="1"/>
  <c r="G477" i="8" a="1"/>
  <c r="G477" i="8" s="1"/>
  <c r="P477" i="8"/>
  <c r="B430" i="8" a="1"/>
  <c r="B430" i="8" s="1"/>
  <c r="C430" i="8" a="1"/>
  <c r="C430" i="8" s="1"/>
  <c r="D430" i="8" a="1"/>
  <c r="D430" i="8" s="1"/>
  <c r="E430" i="8" a="1"/>
  <c r="E430" i="8" s="1"/>
  <c r="F430" i="8" a="1"/>
  <c r="F430" i="8" s="1"/>
  <c r="G430" i="8" a="1"/>
  <c r="G430" i="8" s="1"/>
  <c r="P430" i="8"/>
  <c r="B282" i="8" a="1"/>
  <c r="B282" i="8" s="1"/>
  <c r="C282" i="8" a="1"/>
  <c r="C282" i="8" s="1"/>
  <c r="D282" i="8" a="1"/>
  <c r="D282" i="8" s="1"/>
  <c r="E282" i="8" a="1"/>
  <c r="E282" i="8" s="1"/>
  <c r="F282" i="8" a="1"/>
  <c r="F282" i="8" s="1"/>
  <c r="G282" i="8" a="1"/>
  <c r="G282" i="8" s="1"/>
  <c r="P282" i="8"/>
  <c r="B54" i="8" a="1"/>
  <c r="B54" i="8" s="1"/>
  <c r="C54" i="8" a="1"/>
  <c r="C54" i="8" s="1"/>
  <c r="D54" i="8" a="1"/>
  <c r="D54" i="8" s="1"/>
  <c r="E54" i="8" a="1"/>
  <c r="E54" i="8" s="1"/>
  <c r="F54" i="8" a="1"/>
  <c r="F54" i="8" s="1"/>
  <c r="G54" i="8" a="1"/>
  <c r="G54" i="8" s="1"/>
  <c r="P54" i="8"/>
  <c r="B229" i="8" a="1"/>
  <c r="B229" i="8" s="1"/>
  <c r="C229" i="8" a="1"/>
  <c r="C229" i="8" s="1"/>
  <c r="D229" i="8" a="1"/>
  <c r="D229" i="8" s="1"/>
  <c r="E229" i="8" a="1"/>
  <c r="E229" i="8" s="1"/>
  <c r="F229" i="8" a="1"/>
  <c r="F229" i="8" s="1"/>
  <c r="G229" i="8" a="1"/>
  <c r="G229" i="8" s="1"/>
  <c r="P229" i="8"/>
  <c r="B192" i="8" a="1"/>
  <c r="B192" i="8" s="1"/>
  <c r="C192" i="8" a="1"/>
  <c r="C192" i="8" s="1"/>
  <c r="D192" i="8" a="1"/>
  <c r="D192" i="8" s="1"/>
  <c r="E192" i="8" a="1"/>
  <c r="E192" i="8" s="1"/>
  <c r="F192" i="8" a="1"/>
  <c r="F192" i="8" s="1"/>
  <c r="G192" i="8" a="1"/>
  <c r="G192" i="8" s="1"/>
  <c r="P192" i="8"/>
  <c r="B115" i="8" a="1"/>
  <c r="B115" i="8" s="1"/>
  <c r="C115" i="8" a="1"/>
  <c r="C115" i="8" s="1"/>
  <c r="D115" i="8" a="1"/>
  <c r="D115" i="8" s="1"/>
  <c r="E115" i="8" a="1"/>
  <c r="E115" i="8" s="1"/>
  <c r="F115" i="8" a="1"/>
  <c r="F115" i="8" s="1"/>
  <c r="G115" i="8" a="1"/>
  <c r="G115" i="8" s="1"/>
  <c r="P115" i="8"/>
  <c r="B96" i="8" a="1"/>
  <c r="B96" i="8" s="1"/>
  <c r="C96" i="8" a="1"/>
  <c r="C96" i="8" s="1"/>
  <c r="D96" i="8" a="1"/>
  <c r="D96" i="8" s="1"/>
  <c r="E96" i="8" a="1"/>
  <c r="E96" i="8" s="1"/>
  <c r="F96" i="8" a="1"/>
  <c r="F96" i="8" s="1"/>
  <c r="G96" i="8" a="1"/>
  <c r="G96" i="8" s="1"/>
  <c r="P96" i="8"/>
  <c r="B234" i="8" a="1"/>
  <c r="B234" i="8" s="1"/>
  <c r="C234" i="8" a="1"/>
  <c r="C234" i="8" s="1"/>
  <c r="D234" i="8" a="1"/>
  <c r="D234" i="8" s="1"/>
  <c r="E234" i="8" a="1"/>
  <c r="E234" i="8" s="1"/>
  <c r="F234" i="8" a="1"/>
  <c r="F234" i="8" s="1"/>
  <c r="G234" i="8" a="1"/>
  <c r="G234" i="8" s="1"/>
  <c r="P234" i="8"/>
  <c r="B214" i="8" a="1"/>
  <c r="B214" i="8" s="1"/>
  <c r="C214" i="8" a="1"/>
  <c r="C214" i="8" s="1"/>
  <c r="D214" i="8" a="1"/>
  <c r="D214" i="8" s="1"/>
  <c r="E214" i="8" a="1"/>
  <c r="E214" i="8" s="1"/>
  <c r="F214" i="8" a="1"/>
  <c r="F214" i="8" s="1"/>
  <c r="G214" i="8" a="1"/>
  <c r="G214" i="8" s="1"/>
  <c r="P214" i="8"/>
  <c r="B251" i="8" a="1"/>
  <c r="B251" i="8" s="1"/>
  <c r="C251" i="8" a="1"/>
  <c r="C251" i="8" s="1"/>
  <c r="D251" i="8" a="1"/>
  <c r="D251" i="8" s="1"/>
  <c r="E251" i="8" a="1"/>
  <c r="E251" i="8" s="1"/>
  <c r="F251" i="8" a="1"/>
  <c r="F251" i="8" s="1"/>
  <c r="G251" i="8" a="1"/>
  <c r="G251" i="8" s="1"/>
  <c r="P251" i="8"/>
  <c r="B367" i="8" a="1"/>
  <c r="B367" i="8" s="1"/>
  <c r="C367" i="8" a="1"/>
  <c r="C367" i="8" s="1"/>
  <c r="D367" i="8" a="1"/>
  <c r="D367" i="8" s="1"/>
  <c r="E367" i="8" a="1"/>
  <c r="E367" i="8" s="1"/>
  <c r="F367" i="8" a="1"/>
  <c r="F367" i="8" s="1"/>
  <c r="G367" i="8" a="1"/>
  <c r="G367" i="8" s="1"/>
  <c r="P367" i="8"/>
  <c r="B31" i="8" a="1"/>
  <c r="B31" i="8" s="1"/>
  <c r="C31" i="8" a="1"/>
  <c r="C31" i="8" s="1"/>
  <c r="D31" i="8" a="1"/>
  <c r="D31" i="8" s="1"/>
  <c r="E31" i="8" a="1"/>
  <c r="E31" i="8" s="1"/>
  <c r="F31" i="8" a="1"/>
  <c r="F31" i="8" s="1"/>
  <c r="G31" i="8" a="1"/>
  <c r="G31" i="8" s="1"/>
  <c r="P31" i="8"/>
  <c r="B501" i="8" a="1"/>
  <c r="B501" i="8" s="1"/>
  <c r="C501" i="8" a="1"/>
  <c r="C501" i="8" s="1"/>
  <c r="D501" i="8" a="1"/>
  <c r="D501" i="8" s="1"/>
  <c r="E501" i="8" a="1"/>
  <c r="E501" i="8" s="1"/>
  <c r="F501" i="8" a="1"/>
  <c r="F501" i="8" s="1"/>
  <c r="G501" i="8" a="1"/>
  <c r="G501" i="8" s="1"/>
  <c r="P501" i="8"/>
  <c r="B458" i="8" a="1"/>
  <c r="B458" i="8" s="1"/>
  <c r="C458" i="8" a="1"/>
  <c r="C458" i="8" s="1"/>
  <c r="D458" i="8" a="1"/>
  <c r="D458" i="8" s="1"/>
  <c r="E458" i="8" a="1"/>
  <c r="E458" i="8" s="1"/>
  <c r="F458" i="8" a="1"/>
  <c r="F458" i="8" s="1"/>
  <c r="G458" i="8" a="1"/>
  <c r="G458" i="8" s="1"/>
  <c r="P458" i="8"/>
  <c r="B454" i="8" a="1"/>
  <c r="B454" i="8" s="1"/>
  <c r="C454" i="8" a="1"/>
  <c r="C454" i="8" s="1"/>
  <c r="D454" i="8" a="1"/>
  <c r="D454" i="8" s="1"/>
  <c r="E454" i="8" a="1"/>
  <c r="E454" i="8" s="1"/>
  <c r="F454" i="8" a="1"/>
  <c r="F454" i="8" s="1"/>
  <c r="G454" i="8" a="1"/>
  <c r="G454" i="8" s="1"/>
  <c r="P454" i="8"/>
  <c r="B309" i="8" a="1"/>
  <c r="B309" i="8" s="1"/>
  <c r="C309" i="8" a="1"/>
  <c r="C309" i="8" s="1"/>
  <c r="D309" i="8" a="1"/>
  <c r="D309" i="8" s="1"/>
  <c r="E309" i="8" a="1"/>
  <c r="E309" i="8" s="1"/>
  <c r="F309" i="8" a="1"/>
  <c r="F309" i="8" s="1"/>
  <c r="G309" i="8" a="1"/>
  <c r="G309" i="8" s="1"/>
  <c r="P309" i="8"/>
  <c r="B330" i="8" a="1"/>
  <c r="B330" i="8" s="1"/>
  <c r="C330" i="8" a="1"/>
  <c r="C330" i="8" s="1"/>
  <c r="D330" i="8" a="1"/>
  <c r="D330" i="8" s="1"/>
  <c r="E330" i="8" a="1"/>
  <c r="E330" i="8" s="1"/>
  <c r="F330" i="8" a="1"/>
  <c r="F330" i="8" s="1"/>
  <c r="G330" i="8" a="1"/>
  <c r="G330" i="8" s="1"/>
  <c r="P330" i="8"/>
  <c r="B157" i="8" a="1"/>
  <c r="B157" i="8" s="1"/>
  <c r="C157" i="8" a="1"/>
  <c r="C157" i="8" s="1"/>
  <c r="D157" i="8" a="1"/>
  <c r="D157" i="8" s="1"/>
  <c r="E157" i="8" a="1"/>
  <c r="E157" i="8" s="1"/>
  <c r="F157" i="8" a="1"/>
  <c r="F157" i="8" s="1"/>
  <c r="G157" i="8" a="1"/>
  <c r="G157" i="8" s="1"/>
  <c r="P157" i="8"/>
  <c r="B216" i="8" a="1"/>
  <c r="B216" i="8" s="1"/>
  <c r="C216" i="8" a="1"/>
  <c r="C216" i="8" s="1"/>
  <c r="D216" i="8" a="1"/>
  <c r="D216" i="8" s="1"/>
  <c r="E216" i="8" a="1"/>
  <c r="E216" i="8" s="1"/>
  <c r="F216" i="8" a="1"/>
  <c r="F216" i="8" s="1"/>
  <c r="G216" i="8" a="1"/>
  <c r="G216" i="8" s="1"/>
  <c r="P216" i="8"/>
  <c r="B163" i="8" a="1"/>
  <c r="B163" i="8" s="1"/>
  <c r="C163" i="8" a="1"/>
  <c r="C163" i="8" s="1"/>
  <c r="D163" i="8" a="1"/>
  <c r="D163" i="8" s="1"/>
  <c r="E163" i="8" a="1"/>
  <c r="E163" i="8" s="1"/>
  <c r="F163" i="8" a="1"/>
  <c r="F163" i="8" s="1"/>
  <c r="G163" i="8" a="1"/>
  <c r="G163" i="8" s="1"/>
  <c r="P163" i="8"/>
  <c r="B102" i="8" a="1"/>
  <c r="B102" i="8" s="1"/>
  <c r="C102" i="8" a="1"/>
  <c r="C102" i="8" s="1"/>
  <c r="D102" i="8" a="1"/>
  <c r="D102" i="8" s="1"/>
  <c r="E102" i="8" a="1"/>
  <c r="E102" i="8" s="1"/>
  <c r="F102" i="8" a="1"/>
  <c r="F102" i="8" s="1"/>
  <c r="G102" i="8" a="1"/>
  <c r="G102" i="8" s="1"/>
  <c r="P102" i="8"/>
  <c r="B133" i="8" a="1"/>
  <c r="B133" i="8" s="1"/>
  <c r="C133" i="8" a="1"/>
  <c r="C133" i="8" s="1"/>
  <c r="D133" i="8" a="1"/>
  <c r="D133" i="8" s="1"/>
  <c r="E133" i="8" a="1"/>
  <c r="E133" i="8" s="1"/>
  <c r="F133" i="8" a="1"/>
  <c r="F133" i="8" s="1"/>
  <c r="G133" i="8" a="1"/>
  <c r="G133" i="8" s="1"/>
  <c r="P133" i="8"/>
  <c r="B67" i="8" a="1"/>
  <c r="B67" i="8" s="1"/>
  <c r="C67" i="8" a="1"/>
  <c r="C67" i="8" s="1"/>
  <c r="D67" i="8" a="1"/>
  <c r="D67" i="8" s="1"/>
  <c r="E67" i="8" a="1"/>
  <c r="E67" i="8" s="1"/>
  <c r="F67" i="8" a="1"/>
  <c r="F67" i="8" s="1"/>
  <c r="G67" i="8" a="1"/>
  <c r="G67" i="8" s="1"/>
  <c r="P67" i="8"/>
  <c r="B130" i="8" a="1"/>
  <c r="B130" i="8" s="1"/>
  <c r="C130" i="8" a="1"/>
  <c r="C130" i="8" s="1"/>
  <c r="D130" i="8" a="1"/>
  <c r="D130" i="8" s="1"/>
  <c r="E130" i="8" a="1"/>
  <c r="E130" i="8" s="1"/>
  <c r="F130" i="8" a="1"/>
  <c r="F130" i="8" s="1"/>
  <c r="G130" i="8" a="1"/>
  <c r="G130" i="8" s="1"/>
  <c r="P130" i="8"/>
  <c r="B307" i="8" a="1"/>
  <c r="B307" i="8" s="1"/>
  <c r="C307" i="8" a="1"/>
  <c r="C307" i="8" s="1"/>
  <c r="D307" i="8" a="1"/>
  <c r="D307" i="8" s="1"/>
  <c r="E307" i="8" a="1"/>
  <c r="E307" i="8" s="1"/>
  <c r="F307" i="8" a="1"/>
  <c r="F307" i="8" s="1"/>
  <c r="G307" i="8" a="1"/>
  <c r="G307" i="8" s="1"/>
  <c r="P307" i="8"/>
  <c r="B387" i="8" a="1"/>
  <c r="B387" i="8" s="1"/>
  <c r="C387" i="8" a="1"/>
  <c r="C387" i="8" s="1"/>
  <c r="D387" i="8" a="1"/>
  <c r="D387" i="8" s="1"/>
  <c r="E387" i="8" a="1"/>
  <c r="E387" i="8" s="1"/>
  <c r="F387" i="8" a="1"/>
  <c r="F387" i="8" s="1"/>
  <c r="G387" i="8" a="1"/>
  <c r="G387" i="8" s="1"/>
  <c r="P387" i="8"/>
  <c r="B39" i="8" a="1"/>
  <c r="B39" i="8" s="1"/>
  <c r="C39" i="8" a="1"/>
  <c r="C39" i="8" s="1"/>
  <c r="D39" i="8" a="1"/>
  <c r="D39" i="8" s="1"/>
  <c r="E39" i="8" a="1"/>
  <c r="E39" i="8" s="1"/>
  <c r="F39" i="8" a="1"/>
  <c r="F39" i="8" s="1"/>
  <c r="G39" i="8" a="1"/>
  <c r="G39" i="8" s="1"/>
  <c r="P39" i="8"/>
  <c r="B124" i="8" a="1"/>
  <c r="B124" i="8" s="1"/>
  <c r="C124" i="8" a="1"/>
  <c r="C124" i="8" s="1"/>
  <c r="D124" i="8" a="1"/>
  <c r="D124" i="8" s="1"/>
  <c r="E124" i="8" a="1"/>
  <c r="E124" i="8" s="1"/>
  <c r="F124" i="8" a="1"/>
  <c r="F124" i="8" s="1"/>
  <c r="G124" i="8" a="1"/>
  <c r="G124" i="8" s="1"/>
  <c r="P124" i="8"/>
  <c r="B191" i="8" a="1"/>
  <c r="B191" i="8" s="1"/>
  <c r="C191" i="8" a="1"/>
  <c r="C191" i="8" s="1"/>
  <c r="D191" i="8" a="1"/>
  <c r="D191" i="8" s="1"/>
  <c r="E191" i="8" a="1"/>
  <c r="E191" i="8" s="1"/>
  <c r="F191" i="8" a="1"/>
  <c r="F191" i="8" s="1"/>
  <c r="G191" i="8" a="1"/>
  <c r="G191" i="8" s="1"/>
  <c r="P191" i="8"/>
  <c r="B269" i="8" a="1"/>
  <c r="B269" i="8" s="1"/>
  <c r="C269" i="8" a="1"/>
  <c r="C269" i="8" s="1"/>
  <c r="D269" i="8" a="1"/>
  <c r="D269" i="8" s="1"/>
  <c r="E269" i="8" a="1"/>
  <c r="E269" i="8" s="1"/>
  <c r="F269" i="8" a="1"/>
  <c r="F269" i="8" s="1"/>
  <c r="G269" i="8" a="1"/>
  <c r="G269" i="8" s="1"/>
  <c r="P269" i="8"/>
  <c r="B304" i="8" a="1"/>
  <c r="B304" i="8" s="1"/>
  <c r="C304" i="8" a="1"/>
  <c r="C304" i="8" s="1"/>
  <c r="D304" i="8" a="1"/>
  <c r="D304" i="8" s="1"/>
  <c r="E304" i="8" a="1"/>
  <c r="E304" i="8" s="1"/>
  <c r="F304" i="8" a="1"/>
  <c r="F304" i="8" s="1"/>
  <c r="G304" i="8" a="1"/>
  <c r="G304" i="8" s="1"/>
  <c r="P304" i="8"/>
  <c r="B446" i="8" a="1"/>
  <c r="B446" i="8" s="1"/>
  <c r="C446" i="8" a="1"/>
  <c r="C446" i="8" s="1"/>
  <c r="D446" i="8" a="1"/>
  <c r="D446" i="8" s="1"/>
  <c r="E446" i="8" a="1"/>
  <c r="E446" i="8" s="1"/>
  <c r="F446" i="8" a="1"/>
  <c r="F446" i="8" s="1"/>
  <c r="G446" i="8" a="1"/>
  <c r="G446" i="8" s="1"/>
  <c r="P446" i="8"/>
  <c r="B495" i="8" a="1"/>
  <c r="B495" i="8" s="1"/>
  <c r="C495" i="8" a="1"/>
  <c r="C495" i="8" s="1"/>
  <c r="D495" i="8" a="1"/>
  <c r="D495" i="8" s="1"/>
  <c r="E495" i="8" a="1"/>
  <c r="E495" i="8" s="1"/>
  <c r="F495" i="8" a="1"/>
  <c r="F495" i="8" s="1"/>
  <c r="G495" i="8" a="1"/>
  <c r="G495" i="8" s="1"/>
  <c r="P495" i="8"/>
  <c r="B295" i="8" a="1"/>
  <c r="B295" i="8" s="1"/>
  <c r="C295" i="8" a="1"/>
  <c r="C295" i="8" s="1"/>
  <c r="D295" i="8" a="1"/>
  <c r="D295" i="8" s="1"/>
  <c r="E295" i="8" a="1"/>
  <c r="E295" i="8" s="1"/>
  <c r="F295" i="8" a="1"/>
  <c r="F295" i="8" s="1"/>
  <c r="G295" i="8" a="1"/>
  <c r="G295" i="8" s="1"/>
  <c r="P295" i="8"/>
  <c r="B416" i="8" a="1"/>
  <c r="B416" i="8" s="1"/>
  <c r="C416" i="8" a="1"/>
  <c r="C416" i="8" s="1"/>
  <c r="D416" i="8" a="1"/>
  <c r="D416" i="8" s="1"/>
  <c r="E416" i="8" a="1"/>
  <c r="E416" i="8" s="1"/>
  <c r="F416" i="8" a="1"/>
  <c r="F416" i="8" s="1"/>
  <c r="G416" i="8" a="1"/>
  <c r="G416" i="8" s="1"/>
  <c r="P416" i="8"/>
  <c r="B15" i="8" a="1"/>
  <c r="B15" i="8" s="1"/>
  <c r="C15" i="8" a="1"/>
  <c r="C15" i="8" s="1"/>
  <c r="D15" i="8" a="1"/>
  <c r="D15" i="8" s="1"/>
  <c r="E15" i="8" a="1"/>
  <c r="E15" i="8" s="1"/>
  <c r="F15" i="8" a="1"/>
  <c r="F15" i="8" s="1"/>
  <c r="G15" i="8" a="1"/>
  <c r="G15" i="8" s="1"/>
  <c r="P15" i="8"/>
  <c r="B215" i="8" a="1"/>
  <c r="B215" i="8" s="1"/>
  <c r="C215" i="8" a="1"/>
  <c r="C215" i="8" s="1"/>
  <c r="D215" i="8" a="1"/>
  <c r="D215" i="8" s="1"/>
  <c r="E215" i="8" a="1"/>
  <c r="E215" i="8" s="1"/>
  <c r="F215" i="8" a="1"/>
  <c r="F215" i="8" s="1"/>
  <c r="G215" i="8" a="1"/>
  <c r="G215" i="8" s="1"/>
  <c r="P215" i="8"/>
  <c r="B483" i="8" a="1"/>
  <c r="B483" i="8" s="1"/>
  <c r="C483" i="8" a="1"/>
  <c r="C483" i="8" s="1"/>
  <c r="D483" i="8" a="1"/>
  <c r="D483" i="8" s="1"/>
  <c r="E483" i="8" a="1"/>
  <c r="E483" i="8" s="1"/>
  <c r="F483" i="8" a="1"/>
  <c r="F483" i="8" s="1"/>
  <c r="G483" i="8" a="1"/>
  <c r="G483" i="8" s="1"/>
  <c r="P483" i="8"/>
  <c r="B247" i="8" a="1"/>
  <c r="B247" i="8" s="1"/>
  <c r="C247" i="8" a="1"/>
  <c r="C247" i="8" s="1"/>
  <c r="D247" i="8" a="1"/>
  <c r="D247" i="8" s="1"/>
  <c r="E247" i="8" a="1"/>
  <c r="E247" i="8" s="1"/>
  <c r="F247" i="8" a="1"/>
  <c r="F247" i="8" s="1"/>
  <c r="G247" i="8" a="1"/>
  <c r="G247" i="8" s="1"/>
  <c r="P247" i="8"/>
  <c r="B417" i="8" a="1"/>
  <c r="B417" i="8" s="1"/>
  <c r="C417" i="8" a="1"/>
  <c r="C417" i="8" s="1"/>
  <c r="D417" i="8" a="1"/>
  <c r="D417" i="8" s="1"/>
  <c r="E417" i="8" a="1"/>
  <c r="E417" i="8" s="1"/>
  <c r="F417" i="8" a="1"/>
  <c r="F417" i="8" s="1"/>
  <c r="G417" i="8" a="1"/>
  <c r="G417" i="8" s="1"/>
  <c r="P417" i="8"/>
  <c r="B490" i="8" a="1"/>
  <c r="B490" i="8" s="1"/>
  <c r="C490" i="8" a="1"/>
  <c r="C490" i="8" s="1"/>
  <c r="D490" i="8" a="1"/>
  <c r="D490" i="8" s="1"/>
  <c r="E490" i="8" a="1"/>
  <c r="E490" i="8" s="1"/>
  <c r="F490" i="8" a="1"/>
  <c r="F490" i="8" s="1"/>
  <c r="G490" i="8" a="1"/>
  <c r="G490" i="8" s="1"/>
  <c r="P490" i="8"/>
  <c r="B113" i="8" a="1"/>
  <c r="B113" i="8" s="1"/>
  <c r="C113" i="8" a="1"/>
  <c r="C113" i="8" s="1"/>
  <c r="D113" i="8" a="1"/>
  <c r="D113" i="8" s="1"/>
  <c r="K113" i="8" s="1"/>
  <c r="E113" i="8" a="1"/>
  <c r="E113" i="8" s="1"/>
  <c r="F113" i="8" a="1"/>
  <c r="F113" i="8" s="1"/>
  <c r="G113" i="8" a="1"/>
  <c r="G113" i="8" s="1"/>
  <c r="P113" i="8"/>
  <c r="B441" i="8" a="1"/>
  <c r="B441" i="8" s="1"/>
  <c r="C441" i="8" a="1"/>
  <c r="C441" i="8" s="1"/>
  <c r="D441" i="8" a="1"/>
  <c r="D441" i="8" s="1"/>
  <c r="E441" i="8" a="1"/>
  <c r="E441" i="8" s="1"/>
  <c r="F441" i="8" a="1"/>
  <c r="F441" i="8" s="1"/>
  <c r="G441" i="8" a="1"/>
  <c r="G441" i="8" s="1"/>
  <c r="P441" i="8"/>
  <c r="B138" i="8" a="1"/>
  <c r="B138" i="8" s="1"/>
  <c r="C138" i="8" a="1"/>
  <c r="C138" i="8" s="1"/>
  <c r="D138" i="8" a="1"/>
  <c r="D138" i="8" s="1"/>
  <c r="E138" i="8" a="1"/>
  <c r="E138" i="8" s="1"/>
  <c r="F138" i="8" a="1"/>
  <c r="F138" i="8" s="1"/>
  <c r="G138" i="8" a="1"/>
  <c r="G138" i="8" s="1"/>
  <c r="P138" i="8"/>
  <c r="B23" i="8" a="1"/>
  <c r="B23" i="8" s="1"/>
  <c r="C23" i="8" a="1"/>
  <c r="C23" i="8" s="1"/>
  <c r="D23" i="8" a="1"/>
  <c r="D23" i="8" s="1"/>
  <c r="E23" i="8" a="1"/>
  <c r="E23" i="8" s="1"/>
  <c r="F23" i="8" a="1"/>
  <c r="F23" i="8" s="1"/>
  <c r="G23" i="8" a="1"/>
  <c r="G23" i="8" s="1"/>
  <c r="P23" i="8"/>
  <c r="B352" i="8" a="1"/>
  <c r="B352" i="8" s="1"/>
  <c r="C352" i="8" a="1"/>
  <c r="C352" i="8" s="1"/>
  <c r="D352" i="8" a="1"/>
  <c r="D352" i="8" s="1"/>
  <c r="K352" i="8" s="1"/>
  <c r="E352" i="8" a="1"/>
  <c r="E352" i="8" s="1"/>
  <c r="F352" i="8" a="1"/>
  <c r="F352" i="8" s="1"/>
  <c r="G352" i="8" a="1"/>
  <c r="G352" i="8" s="1"/>
  <c r="P352" i="8"/>
  <c r="B253" i="8" a="1"/>
  <c r="B253" i="8" s="1"/>
  <c r="C253" i="8" a="1"/>
  <c r="C253" i="8" s="1"/>
  <c r="D253" i="8" a="1"/>
  <c r="D253" i="8" s="1"/>
  <c r="E253" i="8" a="1"/>
  <c r="E253" i="8" s="1"/>
  <c r="F253" i="8" a="1"/>
  <c r="F253" i="8" s="1"/>
  <c r="G253" i="8" a="1"/>
  <c r="G253" i="8" s="1"/>
  <c r="P253" i="8"/>
  <c r="B97" i="8" a="1"/>
  <c r="B97" i="8" s="1"/>
  <c r="C97" i="8" a="1"/>
  <c r="C97" i="8" s="1"/>
  <c r="D97" i="8" a="1"/>
  <c r="D97" i="8" s="1"/>
  <c r="E97" i="8" a="1"/>
  <c r="E97" i="8" s="1"/>
  <c r="F97" i="8" a="1"/>
  <c r="F97" i="8" s="1"/>
  <c r="G97" i="8" a="1"/>
  <c r="G97" i="8" s="1"/>
  <c r="P97" i="8"/>
  <c r="B268" i="8" a="1"/>
  <c r="B268" i="8" s="1"/>
  <c r="C268" i="8" a="1"/>
  <c r="C268" i="8" s="1"/>
  <c r="D268" i="8" a="1"/>
  <c r="D268" i="8" s="1"/>
  <c r="E268" i="8" a="1"/>
  <c r="E268" i="8" s="1"/>
  <c r="F268" i="8" a="1"/>
  <c r="F268" i="8" s="1"/>
  <c r="G268" i="8" a="1"/>
  <c r="G268" i="8" s="1"/>
  <c r="P268" i="8"/>
  <c r="B169" i="8" a="1"/>
  <c r="B169" i="8" s="1"/>
  <c r="C169" i="8" a="1"/>
  <c r="C169" i="8" s="1"/>
  <c r="D169" i="8" a="1"/>
  <c r="D169" i="8" s="1"/>
  <c r="E169" i="8" a="1"/>
  <c r="E169" i="8" s="1"/>
  <c r="F169" i="8" a="1"/>
  <c r="F169" i="8" s="1"/>
  <c r="G169" i="8" a="1"/>
  <c r="G169" i="8" s="1"/>
  <c r="P169" i="8"/>
  <c r="B141" i="8" a="1"/>
  <c r="B141" i="8" s="1"/>
  <c r="C141" i="8" a="1"/>
  <c r="C141" i="8" s="1"/>
  <c r="D141" i="8" a="1"/>
  <c r="D141" i="8" s="1"/>
  <c r="E141" i="8" a="1"/>
  <c r="E141" i="8" s="1"/>
  <c r="F141" i="8" a="1"/>
  <c r="F141" i="8" s="1"/>
  <c r="G141" i="8" a="1"/>
  <c r="G141" i="8" s="1"/>
  <c r="P141" i="8"/>
  <c r="B363" i="8" a="1"/>
  <c r="B363" i="8" s="1"/>
  <c r="C363" i="8" a="1"/>
  <c r="C363" i="8" s="1"/>
  <c r="D363" i="8" a="1"/>
  <c r="D363" i="8" s="1"/>
  <c r="E363" i="8" a="1"/>
  <c r="E363" i="8" s="1"/>
  <c r="F363" i="8" a="1"/>
  <c r="F363" i="8" s="1"/>
  <c r="G363" i="8" a="1"/>
  <c r="G363" i="8" s="1"/>
  <c r="P363" i="8"/>
  <c r="B225" i="8" a="1"/>
  <c r="B225" i="8" s="1"/>
  <c r="C225" i="8" a="1"/>
  <c r="C225" i="8" s="1"/>
  <c r="D225" i="8" a="1"/>
  <c r="D225" i="8" s="1"/>
  <c r="E225" i="8" a="1"/>
  <c r="E225" i="8" s="1"/>
  <c r="F225" i="8" a="1"/>
  <c r="F225" i="8" s="1"/>
  <c r="G225" i="8" a="1"/>
  <c r="G225" i="8" s="1"/>
  <c r="P225" i="8"/>
  <c r="B36" i="8" a="1"/>
  <c r="B36" i="8" s="1"/>
  <c r="C36" i="8" a="1"/>
  <c r="C36" i="8" s="1"/>
  <c r="D36" i="8" a="1"/>
  <c r="D36" i="8" s="1"/>
  <c r="E36" i="8" a="1"/>
  <c r="E36" i="8" s="1"/>
  <c r="F36" i="8" a="1"/>
  <c r="F36" i="8" s="1"/>
  <c r="G36" i="8" a="1"/>
  <c r="G36" i="8" s="1"/>
  <c r="P36" i="8"/>
  <c r="B87" i="8" a="1"/>
  <c r="B87" i="8" s="1"/>
  <c r="C87" i="8" a="1"/>
  <c r="C87" i="8" s="1"/>
  <c r="D87" i="8" a="1"/>
  <c r="D87" i="8" s="1"/>
  <c r="E87" i="8" a="1"/>
  <c r="E87" i="8" s="1"/>
  <c r="F87" i="8" a="1"/>
  <c r="F87" i="8" s="1"/>
  <c r="G87" i="8" a="1"/>
  <c r="G87" i="8" s="1"/>
  <c r="P87" i="8"/>
  <c r="B66" i="8" a="1"/>
  <c r="B66" i="8" s="1"/>
  <c r="C66" i="8" a="1"/>
  <c r="C66" i="8" s="1"/>
  <c r="D66" i="8" a="1"/>
  <c r="D66" i="8" s="1"/>
  <c r="E66" i="8" a="1"/>
  <c r="E66" i="8" s="1"/>
  <c r="F66" i="8" a="1"/>
  <c r="F66" i="8" s="1"/>
  <c r="G66" i="8" a="1"/>
  <c r="G66" i="8" s="1"/>
  <c r="P66" i="8"/>
  <c r="B362" i="8" a="1"/>
  <c r="B362" i="8" s="1"/>
  <c r="C362" i="8" a="1"/>
  <c r="C362" i="8" s="1"/>
  <c r="D362" i="8" a="1"/>
  <c r="D362" i="8" s="1"/>
  <c r="E362" i="8" a="1"/>
  <c r="E362" i="8" s="1"/>
  <c r="F362" i="8" a="1"/>
  <c r="F362" i="8" s="1"/>
  <c r="G362" i="8" a="1"/>
  <c r="G362" i="8" s="1"/>
  <c r="B25" i="8" a="1"/>
  <c r="B25" i="8" s="1"/>
  <c r="C25" i="8" a="1"/>
  <c r="C25" i="8" s="1"/>
  <c r="D25" i="8" a="1"/>
  <c r="D25" i="8" s="1"/>
  <c r="E25" i="8" a="1"/>
  <c r="E25" i="8" s="1"/>
  <c r="F25" i="8" a="1"/>
  <c r="F25" i="8" s="1"/>
  <c r="G25" i="8" a="1"/>
  <c r="G25" i="8" s="1"/>
  <c r="P25" i="8"/>
  <c r="B21" i="8" a="1"/>
  <c r="B21" i="8" s="1"/>
  <c r="C21" i="8" a="1"/>
  <c r="C21" i="8" s="1"/>
  <c r="D21" i="8" a="1"/>
  <c r="D21" i="8" s="1"/>
  <c r="E21" i="8" a="1"/>
  <c r="E21" i="8" s="1"/>
  <c r="F21" i="8" a="1"/>
  <c r="F21" i="8" s="1"/>
  <c r="G21" i="8" a="1"/>
  <c r="G21" i="8" s="1"/>
  <c r="P21" i="8"/>
  <c r="B461" i="8" a="1"/>
  <c r="B461" i="8" s="1"/>
  <c r="C461" i="8" a="1"/>
  <c r="C461" i="8" s="1"/>
  <c r="D461" i="8" a="1"/>
  <c r="D461" i="8" s="1"/>
  <c r="E461" i="8" a="1"/>
  <c r="E461" i="8" s="1"/>
  <c r="F461" i="8" a="1"/>
  <c r="F461" i="8" s="1"/>
  <c r="G461" i="8" a="1"/>
  <c r="G461" i="8" s="1"/>
  <c r="P461" i="8"/>
  <c r="B421" i="8" a="1"/>
  <c r="B421" i="8" s="1"/>
  <c r="C421" i="8" a="1"/>
  <c r="C421" i="8" s="1"/>
  <c r="D421" i="8" a="1"/>
  <c r="D421" i="8" s="1"/>
  <c r="E421" i="8" a="1"/>
  <c r="E421" i="8" s="1"/>
  <c r="F421" i="8" a="1"/>
  <c r="F421" i="8" s="1"/>
  <c r="G421" i="8" a="1"/>
  <c r="G421" i="8" s="1"/>
  <c r="P421" i="8"/>
  <c r="B312" i="8" a="1"/>
  <c r="B312" i="8" s="1"/>
  <c r="C312" i="8" a="1"/>
  <c r="C312" i="8" s="1"/>
  <c r="D312" i="8" a="1"/>
  <c r="D312" i="8" s="1"/>
  <c r="E312" i="8" a="1"/>
  <c r="E312" i="8" s="1"/>
  <c r="F312" i="8" a="1"/>
  <c r="F312" i="8" s="1"/>
  <c r="G312" i="8" a="1"/>
  <c r="G312" i="8" s="1"/>
  <c r="P312" i="8"/>
  <c r="B127" i="8" a="1"/>
  <c r="B127" i="8" s="1"/>
  <c r="C127" i="8" a="1"/>
  <c r="C127" i="8" s="1"/>
  <c r="D127" i="8" a="1"/>
  <c r="D127" i="8" s="1"/>
  <c r="E127" i="8" a="1"/>
  <c r="E127" i="8" s="1"/>
  <c r="F127" i="8" a="1"/>
  <c r="F127" i="8" s="1"/>
  <c r="G127" i="8" a="1"/>
  <c r="G127" i="8" s="1"/>
  <c r="P127" i="8"/>
  <c r="B181" i="8" a="1"/>
  <c r="B181" i="8" s="1"/>
  <c r="C181" i="8" a="1"/>
  <c r="C181" i="8" s="1"/>
  <c r="D181" i="8" a="1"/>
  <c r="D181" i="8" s="1"/>
  <c r="E181" i="8" a="1"/>
  <c r="E181" i="8" s="1"/>
  <c r="F181" i="8" a="1"/>
  <c r="F181" i="8" s="1"/>
  <c r="G181" i="8" a="1"/>
  <c r="G181" i="8" s="1"/>
  <c r="P181" i="8"/>
  <c r="B474" i="8" a="1"/>
  <c r="B474" i="8" s="1"/>
  <c r="C474" i="8" a="1"/>
  <c r="C474" i="8" s="1"/>
  <c r="D474" i="8" a="1"/>
  <c r="D474" i="8" s="1"/>
  <c r="E474" i="8" a="1"/>
  <c r="E474" i="8" s="1"/>
  <c r="F474" i="8" a="1"/>
  <c r="F474" i="8" s="1"/>
  <c r="G474" i="8" a="1"/>
  <c r="G474" i="8" s="1"/>
  <c r="P474" i="8"/>
  <c r="B47" i="8" a="1"/>
  <c r="B47" i="8" s="1"/>
  <c r="C47" i="8" a="1"/>
  <c r="C47" i="8" s="1"/>
  <c r="D47" i="8" a="1"/>
  <c r="D47" i="8" s="1"/>
  <c r="E47" i="8" a="1"/>
  <c r="E47" i="8" s="1"/>
  <c r="F47" i="8" a="1"/>
  <c r="F47" i="8" s="1"/>
  <c r="G47" i="8" a="1"/>
  <c r="G47" i="8" s="1"/>
  <c r="P47" i="8"/>
  <c r="B353" i="8" a="1"/>
  <c r="B353" i="8" s="1"/>
  <c r="C353" i="8" a="1"/>
  <c r="C353" i="8" s="1"/>
  <c r="D353" i="8" a="1"/>
  <c r="D353" i="8" s="1"/>
  <c r="E353" i="8" a="1"/>
  <c r="E353" i="8" s="1"/>
  <c r="F353" i="8" a="1"/>
  <c r="F353" i="8" s="1"/>
  <c r="G353" i="8" a="1"/>
  <c r="G353" i="8" s="1"/>
  <c r="P353" i="8"/>
  <c r="B161" i="8" a="1"/>
  <c r="B161" i="8" s="1"/>
  <c r="C161" i="8" a="1"/>
  <c r="C161" i="8" s="1"/>
  <c r="D161" i="8" a="1"/>
  <c r="D161" i="8" s="1"/>
  <c r="E161" i="8" a="1"/>
  <c r="E161" i="8" s="1"/>
  <c r="F161" i="8" a="1"/>
  <c r="F161" i="8" s="1"/>
  <c r="G161" i="8" a="1"/>
  <c r="G161" i="8" s="1"/>
  <c r="P161" i="8"/>
  <c r="B377" i="8" a="1"/>
  <c r="B377" i="8" s="1"/>
  <c r="C377" i="8" a="1"/>
  <c r="C377" i="8" s="1"/>
  <c r="D377" i="8" a="1"/>
  <c r="D377" i="8" s="1"/>
  <c r="E377" i="8" a="1"/>
  <c r="E377" i="8" s="1"/>
  <c r="F377" i="8" a="1"/>
  <c r="F377" i="8" s="1"/>
  <c r="G377" i="8" a="1"/>
  <c r="G377" i="8" s="1"/>
  <c r="P377" i="8"/>
  <c r="B401" i="8" a="1"/>
  <c r="B401" i="8" s="1"/>
  <c r="C401" i="8" a="1"/>
  <c r="C401" i="8" s="1"/>
  <c r="D401" i="8" a="1"/>
  <c r="D401" i="8" s="1"/>
  <c r="E401" i="8" a="1"/>
  <c r="E401" i="8" s="1"/>
  <c r="F401" i="8" a="1"/>
  <c r="F401" i="8" s="1"/>
  <c r="G401" i="8" a="1"/>
  <c r="G401" i="8" s="1"/>
  <c r="P401" i="8"/>
  <c r="B380" i="8" a="1"/>
  <c r="B380" i="8" s="1"/>
  <c r="C380" i="8" a="1"/>
  <c r="C380" i="8" s="1"/>
  <c r="D380" i="8" a="1"/>
  <c r="D380" i="8" s="1"/>
  <c r="E380" i="8" a="1"/>
  <c r="E380" i="8" s="1"/>
  <c r="F380" i="8" a="1"/>
  <c r="F380" i="8" s="1"/>
  <c r="G380" i="8" a="1"/>
  <c r="G380" i="8" s="1"/>
  <c r="P380" i="8"/>
  <c r="B288" i="8" a="1"/>
  <c r="B288" i="8" s="1"/>
  <c r="C288" i="8" a="1"/>
  <c r="C288" i="8" s="1"/>
  <c r="D288" i="8" a="1"/>
  <c r="D288" i="8" s="1"/>
  <c r="E288" i="8" a="1"/>
  <c r="E288" i="8" s="1"/>
  <c r="F288" i="8" a="1"/>
  <c r="F288" i="8" s="1"/>
  <c r="G288" i="8" a="1"/>
  <c r="G288" i="8" s="1"/>
  <c r="P288" i="8"/>
  <c r="B365" i="8" a="1"/>
  <c r="B365" i="8" s="1"/>
  <c r="C365" i="8" a="1"/>
  <c r="C365" i="8" s="1"/>
  <c r="D365" i="8" a="1"/>
  <c r="D365" i="8" s="1"/>
  <c r="E365" i="8" a="1"/>
  <c r="E365" i="8" s="1"/>
  <c r="F365" i="8" a="1"/>
  <c r="F365" i="8" s="1"/>
  <c r="G365" i="8" a="1"/>
  <c r="G365" i="8" s="1"/>
  <c r="P365" i="8"/>
  <c r="B292" i="8" a="1"/>
  <c r="B292" i="8" s="1"/>
  <c r="C292" i="8" a="1"/>
  <c r="C292" i="8" s="1"/>
  <c r="D292" i="8" a="1"/>
  <c r="D292" i="8" s="1"/>
  <c r="E292" i="8" a="1"/>
  <c r="E292" i="8" s="1"/>
  <c r="F292" i="8" a="1"/>
  <c r="F292" i="8" s="1"/>
  <c r="G292" i="8" a="1"/>
  <c r="G292" i="8" s="1"/>
  <c r="P292" i="8"/>
  <c r="B415" i="8" a="1"/>
  <c r="B415" i="8" s="1"/>
  <c r="C415" i="8" a="1"/>
  <c r="C415" i="8" s="1"/>
  <c r="D415" i="8" a="1"/>
  <c r="D415" i="8" s="1"/>
  <c r="E415" i="8" a="1"/>
  <c r="E415" i="8" s="1"/>
  <c r="F415" i="8" a="1"/>
  <c r="F415" i="8" s="1"/>
  <c r="G415" i="8" a="1"/>
  <c r="G415" i="8" s="1"/>
  <c r="P415" i="8"/>
  <c r="B128" i="8" a="1"/>
  <c r="B128" i="8" s="1"/>
  <c r="C128" i="8" a="1"/>
  <c r="C128" i="8" s="1"/>
  <c r="D128" i="8" a="1"/>
  <c r="D128" i="8" s="1"/>
  <c r="E128" i="8" a="1"/>
  <c r="E128" i="8" s="1"/>
  <c r="F128" i="8" a="1"/>
  <c r="F128" i="8" s="1"/>
  <c r="G128" i="8" a="1"/>
  <c r="G128" i="8" s="1"/>
  <c r="P128" i="8"/>
  <c r="B300" i="8" a="1"/>
  <c r="B300" i="8" s="1"/>
  <c r="C300" i="8" a="1"/>
  <c r="C300" i="8" s="1"/>
  <c r="D300" i="8" a="1"/>
  <c r="D300" i="8" s="1"/>
  <c r="E300" i="8" a="1"/>
  <c r="E300" i="8" s="1"/>
  <c r="F300" i="8" a="1"/>
  <c r="F300" i="8" s="1"/>
  <c r="G300" i="8" a="1"/>
  <c r="G300" i="8" s="1"/>
  <c r="P300" i="8"/>
  <c r="B321" i="8" a="1"/>
  <c r="B321" i="8" s="1"/>
  <c r="C321" i="8" a="1"/>
  <c r="C321" i="8" s="1"/>
  <c r="D321" i="8" a="1"/>
  <c r="D321" i="8" s="1"/>
  <c r="E321" i="8" a="1"/>
  <c r="E321" i="8" s="1"/>
  <c r="F321" i="8" a="1"/>
  <c r="F321" i="8" s="1"/>
  <c r="G321" i="8" a="1"/>
  <c r="G321" i="8" s="1"/>
  <c r="P321" i="8"/>
  <c r="B258" i="8" a="1"/>
  <c r="B258" i="8" s="1"/>
  <c r="C258" i="8" a="1"/>
  <c r="C258" i="8" s="1"/>
  <c r="D258" i="8" a="1"/>
  <c r="D258" i="8" s="1"/>
  <c r="E258" i="8" a="1"/>
  <c r="E258" i="8" s="1"/>
  <c r="F258" i="8" a="1"/>
  <c r="F258" i="8" s="1"/>
  <c r="G258" i="8" a="1"/>
  <c r="G258" i="8" s="1"/>
  <c r="P258" i="8"/>
  <c r="B131" i="8" a="1"/>
  <c r="B131" i="8" s="1"/>
  <c r="C131" i="8" a="1"/>
  <c r="C131" i="8" s="1"/>
  <c r="D131" i="8" a="1"/>
  <c r="D131" i="8" s="1"/>
  <c r="E131" i="8" a="1"/>
  <c r="E131" i="8" s="1"/>
  <c r="F131" i="8" a="1"/>
  <c r="F131" i="8" s="1"/>
  <c r="G131" i="8" a="1"/>
  <c r="G131" i="8" s="1"/>
  <c r="P131" i="8"/>
  <c r="B448" i="8" a="1"/>
  <c r="B448" i="8" s="1"/>
  <c r="C448" i="8" a="1"/>
  <c r="C448" i="8" s="1"/>
  <c r="D448" i="8" a="1"/>
  <c r="D448" i="8" s="1"/>
  <c r="E448" i="8" a="1"/>
  <c r="E448" i="8" s="1"/>
  <c r="F448" i="8" a="1"/>
  <c r="F448" i="8" s="1"/>
  <c r="G448" i="8" a="1"/>
  <c r="G448" i="8" s="1"/>
  <c r="P448" i="8"/>
  <c r="B358" i="8" a="1"/>
  <c r="B358" i="8" s="1"/>
  <c r="C358" i="8" a="1"/>
  <c r="C358" i="8" s="1"/>
  <c r="D358" i="8" a="1"/>
  <c r="D358" i="8" s="1"/>
  <c r="E358" i="8" a="1"/>
  <c r="E358" i="8" s="1"/>
  <c r="F358" i="8" a="1"/>
  <c r="F358" i="8" s="1"/>
  <c r="G358" i="8" a="1"/>
  <c r="G358" i="8" s="1"/>
  <c r="P358" i="8"/>
  <c r="B399" i="8" a="1"/>
  <c r="B399" i="8" s="1"/>
  <c r="C399" i="8" a="1"/>
  <c r="C399" i="8" s="1"/>
  <c r="D399" i="8" a="1"/>
  <c r="D399" i="8" s="1"/>
  <c r="E399" i="8" a="1"/>
  <c r="E399" i="8" s="1"/>
  <c r="F399" i="8" a="1"/>
  <c r="F399" i="8" s="1"/>
  <c r="G399" i="8" a="1"/>
  <c r="G399" i="8" s="1"/>
  <c r="P399" i="8"/>
  <c r="B480" i="8" a="1"/>
  <c r="B480" i="8" s="1"/>
  <c r="C480" i="8" a="1"/>
  <c r="C480" i="8" s="1"/>
  <c r="D480" i="8" a="1"/>
  <c r="D480" i="8" s="1"/>
  <c r="E480" i="8" a="1"/>
  <c r="E480" i="8" s="1"/>
  <c r="F480" i="8" a="1"/>
  <c r="F480" i="8" s="1"/>
  <c r="G480" i="8" a="1"/>
  <c r="G480" i="8" s="1"/>
  <c r="P480" i="8"/>
  <c r="B492" i="8" a="1"/>
  <c r="B492" i="8" s="1"/>
  <c r="C492" i="8" a="1"/>
  <c r="C492" i="8" s="1"/>
  <c r="D492" i="8" a="1"/>
  <c r="D492" i="8" s="1"/>
  <c r="E492" i="8" a="1"/>
  <c r="E492" i="8" s="1"/>
  <c r="F492" i="8" a="1"/>
  <c r="F492" i="8" s="1"/>
  <c r="G492" i="8" a="1"/>
  <c r="G492" i="8" s="1"/>
  <c r="P492" i="8"/>
  <c r="B456" i="8" a="1"/>
  <c r="B456" i="8" s="1"/>
  <c r="C456" i="8" a="1"/>
  <c r="C456" i="8" s="1"/>
  <c r="D456" i="8" a="1"/>
  <c r="D456" i="8" s="1"/>
  <c r="E456" i="8" a="1"/>
  <c r="E456" i="8" s="1"/>
  <c r="F456" i="8" a="1"/>
  <c r="F456" i="8" s="1"/>
  <c r="G456" i="8" a="1"/>
  <c r="G456" i="8" s="1"/>
  <c r="P456" i="8"/>
  <c r="B317" i="8" a="1"/>
  <c r="B317" i="8" s="1"/>
  <c r="C317" i="8" a="1"/>
  <c r="C317" i="8" s="1"/>
  <c r="D317" i="8" a="1"/>
  <c r="D317" i="8" s="1"/>
  <c r="E317" i="8" a="1"/>
  <c r="E317" i="8" s="1"/>
  <c r="F317" i="8" a="1"/>
  <c r="F317" i="8" s="1"/>
  <c r="G317" i="8" a="1"/>
  <c r="G317" i="8" s="1"/>
  <c r="P317" i="8"/>
  <c r="B221" i="8" a="1"/>
  <c r="B221" i="8" s="1"/>
  <c r="C221" i="8" a="1"/>
  <c r="C221" i="8" s="1"/>
  <c r="D221" i="8" a="1"/>
  <c r="D221" i="8" s="1"/>
  <c r="E221" i="8" a="1"/>
  <c r="E221" i="8" s="1"/>
  <c r="F221" i="8" a="1"/>
  <c r="F221" i="8" s="1"/>
  <c r="G221" i="8" a="1"/>
  <c r="G221" i="8" s="1"/>
  <c r="P221" i="8"/>
  <c r="B238" i="8" a="1"/>
  <c r="B238" i="8" s="1"/>
  <c r="C238" i="8" a="1"/>
  <c r="C238" i="8" s="1"/>
  <c r="D238" i="8" a="1"/>
  <c r="D238" i="8" s="1"/>
  <c r="E238" i="8" a="1"/>
  <c r="E238" i="8" s="1"/>
  <c r="F238" i="8" a="1"/>
  <c r="F238" i="8" s="1"/>
  <c r="G238" i="8" a="1"/>
  <c r="G238" i="8" s="1"/>
  <c r="P238" i="8"/>
  <c r="B284" i="8" a="1"/>
  <c r="B284" i="8" s="1"/>
  <c r="C284" i="8" a="1"/>
  <c r="C284" i="8" s="1"/>
  <c r="D284" i="8" a="1"/>
  <c r="D284" i="8" s="1"/>
  <c r="E284" i="8" a="1"/>
  <c r="E284" i="8" s="1"/>
  <c r="F284" i="8" a="1"/>
  <c r="F284" i="8" s="1"/>
  <c r="G284" i="8" a="1"/>
  <c r="G284" i="8" s="1"/>
  <c r="P284" i="8"/>
  <c r="B267" i="8" a="1"/>
  <c r="B267" i="8" s="1"/>
  <c r="C267" i="8" a="1"/>
  <c r="C267" i="8" s="1"/>
  <c r="D267" i="8" a="1"/>
  <c r="D267" i="8" s="1"/>
  <c r="E267" i="8" a="1"/>
  <c r="E267" i="8" s="1"/>
  <c r="F267" i="8" a="1"/>
  <c r="F267" i="8" s="1"/>
  <c r="G267" i="8" a="1"/>
  <c r="G267" i="8" s="1"/>
  <c r="P267" i="8"/>
  <c r="B252" i="8" a="1"/>
  <c r="B252" i="8" s="1"/>
  <c r="C252" i="8" a="1"/>
  <c r="C252" i="8" s="1"/>
  <c r="D252" i="8" a="1"/>
  <c r="D252" i="8" s="1"/>
  <c r="E252" i="8" a="1"/>
  <c r="E252" i="8" s="1"/>
  <c r="F252" i="8" a="1"/>
  <c r="F252" i="8" s="1"/>
  <c r="G252" i="8" a="1"/>
  <c r="G252" i="8" s="1"/>
  <c r="P252" i="8"/>
  <c r="B33" i="8" a="1"/>
  <c r="B33" i="8" s="1"/>
  <c r="C33" i="8" a="1"/>
  <c r="C33" i="8" s="1"/>
  <c r="D33" i="8" a="1"/>
  <c r="D33" i="8" s="1"/>
  <c r="E33" i="8" a="1"/>
  <c r="E33" i="8" s="1"/>
  <c r="F33" i="8" a="1"/>
  <c r="F33" i="8" s="1"/>
  <c r="G33" i="8" a="1"/>
  <c r="G33" i="8" s="1"/>
  <c r="P33" i="8"/>
  <c r="B86" i="8" a="1"/>
  <c r="B86" i="8" s="1"/>
  <c r="C86" i="8" a="1"/>
  <c r="C86" i="8" s="1"/>
  <c r="D86" i="8" a="1"/>
  <c r="D86" i="8" s="1"/>
  <c r="E86" i="8" a="1"/>
  <c r="E86" i="8" s="1"/>
  <c r="F86" i="8" a="1"/>
  <c r="F86" i="8" s="1"/>
  <c r="G86" i="8" a="1"/>
  <c r="G86" i="8" s="1"/>
  <c r="P86" i="8"/>
  <c r="B85" i="8" a="1"/>
  <c r="B85" i="8" s="1"/>
  <c r="C85" i="8" a="1"/>
  <c r="C85" i="8" s="1"/>
  <c r="D85" i="8" a="1"/>
  <c r="D85" i="8" s="1"/>
  <c r="E85" i="8" a="1"/>
  <c r="E85" i="8" s="1"/>
  <c r="F85" i="8" a="1"/>
  <c r="F85" i="8" s="1"/>
  <c r="G85" i="8" a="1"/>
  <c r="G85" i="8" s="1"/>
  <c r="P85" i="8"/>
  <c r="B18" i="8" a="1"/>
  <c r="B18" i="8" s="1"/>
  <c r="C18" i="8" a="1"/>
  <c r="C18" i="8" s="1"/>
  <c r="D18" i="8" a="1"/>
  <c r="D18" i="8" s="1"/>
  <c r="E18" i="8" a="1"/>
  <c r="E18" i="8" s="1"/>
  <c r="F18" i="8" a="1"/>
  <c r="F18" i="8" s="1"/>
  <c r="G18" i="8" a="1"/>
  <c r="G18" i="8" s="1"/>
  <c r="P18" i="8"/>
  <c r="B51" i="8" a="1"/>
  <c r="B51" i="8" s="1"/>
  <c r="C51" i="8" a="1"/>
  <c r="C51" i="8" s="1"/>
  <c r="D51" i="8" a="1"/>
  <c r="D51" i="8" s="1"/>
  <c r="E51" i="8" a="1"/>
  <c r="E51" i="8" s="1"/>
  <c r="F51" i="8" a="1"/>
  <c r="F51" i="8" s="1"/>
  <c r="G51" i="8" a="1"/>
  <c r="G51" i="8" s="1"/>
  <c r="P51" i="8"/>
  <c r="B439" i="8" a="1"/>
  <c r="B439" i="8" s="1"/>
  <c r="C439" i="8" a="1"/>
  <c r="C439" i="8" s="1"/>
  <c r="D439" i="8" a="1"/>
  <c r="D439" i="8" s="1"/>
  <c r="E439" i="8" a="1"/>
  <c r="E439" i="8" s="1"/>
  <c r="F439" i="8" a="1"/>
  <c r="F439" i="8" s="1"/>
  <c r="G439" i="8" a="1"/>
  <c r="G439" i="8" s="1"/>
  <c r="P439" i="8"/>
  <c r="B450" i="8" a="1"/>
  <c r="B450" i="8" s="1"/>
  <c r="C450" i="8" a="1"/>
  <c r="C450" i="8" s="1"/>
  <c r="D450" i="8" a="1"/>
  <c r="D450" i="8" s="1"/>
  <c r="E450" i="8" a="1"/>
  <c r="E450" i="8" s="1"/>
  <c r="F450" i="8" a="1"/>
  <c r="F450" i="8" s="1"/>
  <c r="G450" i="8" a="1"/>
  <c r="G450" i="8" s="1"/>
  <c r="P450" i="8"/>
  <c r="B81" i="8" a="1"/>
  <c r="B81" i="8" s="1"/>
  <c r="C81" i="8" a="1"/>
  <c r="C81" i="8" s="1"/>
  <c r="D81" i="8" a="1"/>
  <c r="D81" i="8" s="1"/>
  <c r="E81" i="8" a="1"/>
  <c r="E81" i="8" s="1"/>
  <c r="F81" i="8" a="1"/>
  <c r="F81" i="8" s="1"/>
  <c r="G81" i="8" a="1"/>
  <c r="G81" i="8" s="1"/>
  <c r="P81" i="8"/>
  <c r="B193" i="8" a="1"/>
  <c r="B193" i="8" s="1"/>
  <c r="C193" i="8" a="1"/>
  <c r="C193" i="8" s="1"/>
  <c r="D193" i="8" a="1"/>
  <c r="D193" i="8" s="1"/>
  <c r="E193" i="8" a="1"/>
  <c r="E193" i="8" s="1"/>
  <c r="F193" i="8" a="1"/>
  <c r="F193" i="8" s="1"/>
  <c r="G193" i="8" a="1"/>
  <c r="G193" i="8" s="1"/>
  <c r="P193" i="8"/>
  <c r="B55" i="8" a="1"/>
  <c r="B55" i="8" s="1"/>
  <c r="C55" i="8" a="1"/>
  <c r="C55" i="8" s="1"/>
  <c r="D55" i="8" a="1"/>
  <c r="D55" i="8" s="1"/>
  <c r="E55" i="8" a="1"/>
  <c r="E55" i="8" s="1"/>
  <c r="F55" i="8" a="1"/>
  <c r="F55" i="8" s="1"/>
  <c r="G55" i="8" a="1"/>
  <c r="G55" i="8" s="1"/>
  <c r="P55" i="8"/>
  <c r="B343" i="8" a="1"/>
  <c r="B343" i="8" s="1"/>
  <c r="C343" i="8" a="1"/>
  <c r="C343" i="8" s="1"/>
  <c r="D343" i="8" a="1"/>
  <c r="D343" i="8" s="1"/>
  <c r="E343" i="8" a="1"/>
  <c r="E343" i="8" s="1"/>
  <c r="F343" i="8" a="1"/>
  <c r="F343" i="8" s="1"/>
  <c r="G343" i="8" a="1"/>
  <c r="G343" i="8" s="1"/>
  <c r="P343" i="8"/>
  <c r="B29" i="8" a="1"/>
  <c r="B29" i="8" s="1"/>
  <c r="C29" i="8" a="1"/>
  <c r="C29" i="8" s="1"/>
  <c r="D29" i="8" a="1"/>
  <c r="D29" i="8" s="1"/>
  <c r="E29" i="8" a="1"/>
  <c r="E29" i="8" s="1"/>
  <c r="F29" i="8" a="1"/>
  <c r="F29" i="8" s="1"/>
  <c r="G29" i="8" a="1"/>
  <c r="G29" i="8" s="1"/>
  <c r="P29" i="8"/>
  <c r="B63" i="8" a="1"/>
  <c r="B63" i="8" s="1"/>
  <c r="C63" i="8" a="1"/>
  <c r="C63" i="8" s="1"/>
  <c r="D63" i="8" a="1"/>
  <c r="D63" i="8" s="1"/>
  <c r="E63" i="8" a="1"/>
  <c r="E63" i="8" s="1"/>
  <c r="F63" i="8" a="1"/>
  <c r="F63" i="8" s="1"/>
  <c r="G63" i="8" a="1"/>
  <c r="G63" i="8" s="1"/>
  <c r="P63" i="8"/>
  <c r="B434" i="8" a="1"/>
  <c r="B434" i="8" s="1"/>
  <c r="C434" i="8" a="1"/>
  <c r="C434" i="8" s="1"/>
  <c r="D434" i="8" a="1"/>
  <c r="D434" i="8" s="1"/>
  <c r="E434" i="8" a="1"/>
  <c r="E434" i="8" s="1"/>
  <c r="F434" i="8" a="1"/>
  <c r="F434" i="8" s="1"/>
  <c r="G434" i="8" a="1"/>
  <c r="G434" i="8" s="1"/>
  <c r="P434" i="8"/>
  <c r="B166" i="8" a="1"/>
  <c r="B166" i="8" s="1"/>
  <c r="C166" i="8" a="1"/>
  <c r="C166" i="8" s="1"/>
  <c r="D166" i="8" a="1"/>
  <c r="D166" i="8" s="1"/>
  <c r="E166" i="8" a="1"/>
  <c r="E166" i="8" s="1"/>
  <c r="F166" i="8" a="1"/>
  <c r="F166" i="8" s="1"/>
  <c r="G166" i="8" a="1"/>
  <c r="G166" i="8" s="1"/>
  <c r="P166" i="8"/>
  <c r="B83" i="8" a="1"/>
  <c r="B83" i="8" s="1"/>
  <c r="C83" i="8" a="1"/>
  <c r="C83" i="8" s="1"/>
  <c r="D83" i="8" a="1"/>
  <c r="D83" i="8" s="1"/>
  <c r="E83" i="8" a="1"/>
  <c r="E83" i="8" s="1"/>
  <c r="F83" i="8" a="1"/>
  <c r="F83" i="8" s="1"/>
  <c r="G83" i="8" a="1"/>
  <c r="G83" i="8" s="1"/>
  <c r="P83" i="8"/>
  <c r="B379" i="8" a="1"/>
  <c r="B379" i="8" s="1"/>
  <c r="C379" i="8" a="1"/>
  <c r="C379" i="8" s="1"/>
  <c r="D379" i="8" a="1"/>
  <c r="D379" i="8" s="1"/>
  <c r="E379" i="8" a="1"/>
  <c r="E379" i="8" s="1"/>
  <c r="F379" i="8" a="1"/>
  <c r="F379" i="8" s="1"/>
  <c r="G379" i="8" a="1"/>
  <c r="G379" i="8" s="1"/>
  <c r="P379" i="8"/>
  <c r="B384" i="8" a="1"/>
  <c r="B384" i="8" s="1"/>
  <c r="C384" i="8" a="1"/>
  <c r="C384" i="8" s="1"/>
  <c r="D384" i="8" a="1"/>
  <c r="D384" i="8" s="1"/>
  <c r="E384" i="8" a="1"/>
  <c r="E384" i="8" s="1"/>
  <c r="F384" i="8" a="1"/>
  <c r="F384" i="8" s="1"/>
  <c r="G384" i="8" a="1"/>
  <c r="G384" i="8" s="1"/>
  <c r="P384" i="8"/>
  <c r="B103" i="8" a="1"/>
  <c r="B103" i="8" s="1"/>
  <c r="C103" i="8" a="1"/>
  <c r="C103" i="8" s="1"/>
  <c r="D103" i="8" a="1"/>
  <c r="D103" i="8" s="1"/>
  <c r="E103" i="8" a="1"/>
  <c r="E103" i="8" s="1"/>
  <c r="F103" i="8" a="1"/>
  <c r="F103" i="8" s="1"/>
  <c r="G103" i="8" a="1"/>
  <c r="G103" i="8" s="1"/>
  <c r="P103" i="8"/>
  <c r="B78" i="8" a="1"/>
  <c r="B78" i="8" s="1"/>
  <c r="C78" i="8" a="1"/>
  <c r="C78" i="8" s="1"/>
  <c r="D78" i="8" a="1"/>
  <c r="D78" i="8" s="1"/>
  <c r="E78" i="8" a="1"/>
  <c r="E78" i="8" s="1"/>
  <c r="F78" i="8" a="1"/>
  <c r="F78" i="8" s="1"/>
  <c r="G78" i="8" a="1"/>
  <c r="G78" i="8" s="1"/>
  <c r="P78" i="8"/>
  <c r="B370" i="8" a="1"/>
  <c r="B370" i="8" s="1"/>
  <c r="C370" i="8" a="1"/>
  <c r="C370" i="8" s="1"/>
  <c r="D370" i="8" a="1"/>
  <c r="D370" i="8" s="1"/>
  <c r="E370" i="8" a="1"/>
  <c r="E370" i="8" s="1"/>
  <c r="F370" i="8" a="1"/>
  <c r="F370" i="8" s="1"/>
  <c r="G370" i="8" a="1"/>
  <c r="G370" i="8" s="1"/>
  <c r="P370" i="8"/>
  <c r="B290" i="8" a="1"/>
  <c r="B290" i="8" s="1"/>
  <c r="C290" i="8" a="1"/>
  <c r="C290" i="8" s="1"/>
  <c r="D290" i="8" a="1"/>
  <c r="D290" i="8" s="1"/>
  <c r="E290" i="8" a="1"/>
  <c r="E290" i="8" s="1"/>
  <c r="F290" i="8" a="1"/>
  <c r="F290" i="8" s="1"/>
  <c r="G290" i="8" a="1"/>
  <c r="G290" i="8" s="1"/>
  <c r="P290" i="8"/>
  <c r="B203" i="8" a="1"/>
  <c r="B203" i="8" s="1"/>
  <c r="C203" i="8" a="1"/>
  <c r="C203" i="8" s="1"/>
  <c r="D203" i="8" a="1"/>
  <c r="D203" i="8" s="1"/>
  <c r="E203" i="8" a="1"/>
  <c r="E203" i="8" s="1"/>
  <c r="F203" i="8" a="1"/>
  <c r="F203" i="8" s="1"/>
  <c r="G203" i="8" a="1"/>
  <c r="G203" i="8" s="1"/>
  <c r="P203" i="8"/>
  <c r="B503" i="8" a="1"/>
  <c r="B503" i="8" s="1"/>
  <c r="C503" i="8" a="1"/>
  <c r="C503" i="8" s="1"/>
  <c r="D503" i="8" a="1"/>
  <c r="D503" i="8" s="1"/>
  <c r="E503" i="8" a="1"/>
  <c r="E503" i="8" s="1"/>
  <c r="F503" i="8" a="1"/>
  <c r="F503" i="8" s="1"/>
  <c r="G503" i="8" a="1"/>
  <c r="G503" i="8" s="1"/>
  <c r="P503" i="8"/>
  <c r="B442" i="8" a="1"/>
  <c r="B442" i="8" s="1"/>
  <c r="C442" i="8" a="1"/>
  <c r="C442" i="8" s="1"/>
  <c r="D442" i="8" a="1"/>
  <c r="D442" i="8" s="1"/>
  <c r="E442" i="8" a="1"/>
  <c r="E442" i="8" s="1"/>
  <c r="F442" i="8" a="1"/>
  <c r="F442" i="8" s="1"/>
  <c r="G442" i="8" a="1"/>
  <c r="G442" i="8" s="1"/>
  <c r="P442" i="8"/>
  <c r="B205" i="8" a="1"/>
  <c r="B205" i="8" s="1"/>
  <c r="C205" i="8" a="1"/>
  <c r="C205" i="8" s="1"/>
  <c r="D205" i="8" a="1"/>
  <c r="D205" i="8" s="1"/>
  <c r="E205" i="8" a="1"/>
  <c r="E205" i="8" s="1"/>
  <c r="F205" i="8" a="1"/>
  <c r="F205" i="8" s="1"/>
  <c r="G205" i="8" a="1"/>
  <c r="G205" i="8" s="1"/>
  <c r="P205" i="8"/>
  <c r="B388" i="8" a="1"/>
  <c r="B388" i="8" s="1"/>
  <c r="C388" i="8" a="1"/>
  <c r="C388" i="8" s="1"/>
  <c r="D388" i="8" a="1"/>
  <c r="D388" i="8" s="1"/>
  <c r="E388" i="8" a="1"/>
  <c r="E388" i="8" s="1"/>
  <c r="F388" i="8" a="1"/>
  <c r="F388" i="8" s="1"/>
  <c r="G388" i="8" a="1"/>
  <c r="G388" i="8" s="1"/>
  <c r="P388" i="8"/>
  <c r="B187" i="8" a="1"/>
  <c r="B187" i="8" s="1"/>
  <c r="C187" i="8" a="1"/>
  <c r="C187" i="8" s="1"/>
  <c r="D187" i="8" a="1"/>
  <c r="D187" i="8" s="1"/>
  <c r="E187" i="8" a="1"/>
  <c r="E187" i="8" s="1"/>
  <c r="F187" i="8" a="1"/>
  <c r="F187" i="8" s="1"/>
  <c r="G187" i="8" a="1"/>
  <c r="G187" i="8" s="1"/>
  <c r="P187" i="8"/>
  <c r="B210" i="8" a="1"/>
  <c r="B210" i="8" s="1"/>
  <c r="C210" i="8" a="1"/>
  <c r="C210" i="8" s="1"/>
  <c r="D210" i="8" a="1"/>
  <c r="D210" i="8" s="1"/>
  <c r="E210" i="8" a="1"/>
  <c r="E210" i="8" s="1"/>
  <c r="F210" i="8" a="1"/>
  <c r="F210" i="8" s="1"/>
  <c r="G210" i="8" a="1"/>
  <c r="G210" i="8" s="1"/>
  <c r="P210" i="8"/>
  <c r="B322" i="8" a="1"/>
  <c r="B322" i="8" s="1"/>
  <c r="C322" i="8" a="1"/>
  <c r="C322" i="8" s="1"/>
  <c r="D322" i="8" a="1"/>
  <c r="D322" i="8" s="1"/>
  <c r="E322" i="8" a="1"/>
  <c r="E322" i="8" s="1"/>
  <c r="F322" i="8" a="1"/>
  <c r="F322" i="8" s="1"/>
  <c r="G322" i="8" a="1"/>
  <c r="G322" i="8" s="1"/>
  <c r="P322" i="8"/>
  <c r="B493" i="8" a="1"/>
  <c r="B493" i="8" s="1"/>
  <c r="C493" i="8" a="1"/>
  <c r="C493" i="8" s="1"/>
  <c r="D493" i="8" a="1"/>
  <c r="D493" i="8" s="1"/>
  <c r="E493" i="8" a="1"/>
  <c r="E493" i="8" s="1"/>
  <c r="F493" i="8" a="1"/>
  <c r="F493" i="8" s="1"/>
  <c r="G493" i="8" a="1"/>
  <c r="G493" i="8" s="1"/>
  <c r="P493" i="8"/>
  <c r="B485" i="8" a="1"/>
  <c r="B485" i="8" s="1"/>
  <c r="C485" i="8" a="1"/>
  <c r="C485" i="8" s="1"/>
  <c r="D485" i="8" a="1"/>
  <c r="D485" i="8" s="1"/>
  <c r="E485" i="8" a="1"/>
  <c r="E485" i="8" s="1"/>
  <c r="F485" i="8" a="1"/>
  <c r="F485" i="8" s="1"/>
  <c r="G485" i="8" a="1"/>
  <c r="G485" i="8" s="1"/>
  <c r="P485" i="8"/>
  <c r="B140" i="8" a="1"/>
  <c r="B140" i="8" s="1"/>
  <c r="C140" i="8" a="1"/>
  <c r="C140" i="8" s="1"/>
  <c r="D140" i="8" a="1"/>
  <c r="D140" i="8" s="1"/>
  <c r="E140" i="8" a="1"/>
  <c r="E140" i="8" s="1"/>
  <c r="F140" i="8" a="1"/>
  <c r="F140" i="8" s="1"/>
  <c r="G140" i="8" a="1"/>
  <c r="G140" i="8" s="1"/>
  <c r="P140" i="8"/>
  <c r="B239" i="8" a="1"/>
  <c r="B239" i="8" s="1"/>
  <c r="C239" i="8" a="1"/>
  <c r="C239" i="8" s="1"/>
  <c r="D239" i="8" a="1"/>
  <c r="D239" i="8" s="1"/>
  <c r="E239" i="8" a="1"/>
  <c r="E239" i="8" s="1"/>
  <c r="F239" i="8" a="1"/>
  <c r="F239" i="8" s="1"/>
  <c r="G239" i="8" a="1"/>
  <c r="G239" i="8" s="1"/>
  <c r="P239" i="8"/>
  <c r="B209" i="8" a="1"/>
  <c r="B209" i="8" s="1"/>
  <c r="C209" i="8" a="1"/>
  <c r="C209" i="8" s="1"/>
  <c r="D209" i="8" a="1"/>
  <c r="D209" i="8" s="1"/>
  <c r="E209" i="8" a="1"/>
  <c r="E209" i="8" s="1"/>
  <c r="F209" i="8" a="1"/>
  <c r="F209" i="8" s="1"/>
  <c r="G209" i="8" a="1"/>
  <c r="G209" i="8" s="1"/>
  <c r="P209" i="8"/>
  <c r="B248" i="8" a="1"/>
  <c r="B248" i="8" s="1"/>
  <c r="C248" i="8" a="1"/>
  <c r="C248" i="8" s="1"/>
  <c r="D248" i="8" a="1"/>
  <c r="D248" i="8" s="1"/>
  <c r="E248" i="8" a="1"/>
  <c r="E248" i="8" s="1"/>
  <c r="F248" i="8" a="1"/>
  <c r="F248" i="8" s="1"/>
  <c r="G248" i="8" a="1"/>
  <c r="G248" i="8" s="1"/>
  <c r="P248" i="8"/>
  <c r="B145" i="8" a="1"/>
  <c r="B145" i="8" s="1"/>
  <c r="C145" i="8" a="1"/>
  <c r="C145" i="8" s="1"/>
  <c r="D145" i="8" a="1"/>
  <c r="D145" i="8" s="1"/>
  <c r="E145" i="8" a="1"/>
  <c r="E145" i="8" s="1"/>
  <c r="F145" i="8" a="1"/>
  <c r="F145" i="8" s="1"/>
  <c r="G145" i="8" a="1"/>
  <c r="G145" i="8" s="1"/>
  <c r="P145" i="8"/>
  <c r="B155" i="8" a="1"/>
  <c r="B155" i="8" s="1"/>
  <c r="C155" i="8" a="1"/>
  <c r="C155" i="8" s="1"/>
  <c r="D155" i="8" a="1"/>
  <c r="D155" i="8" s="1"/>
  <c r="E155" i="8" a="1"/>
  <c r="E155" i="8" s="1"/>
  <c r="F155" i="8" a="1"/>
  <c r="F155" i="8" s="1"/>
  <c r="G155" i="8" a="1"/>
  <c r="G155" i="8" s="1"/>
  <c r="P155" i="8"/>
  <c r="B286" i="8" a="1"/>
  <c r="B286" i="8" s="1"/>
  <c r="C286" i="8" a="1"/>
  <c r="C286" i="8" s="1"/>
  <c r="D286" i="8" a="1"/>
  <c r="D286" i="8" s="1"/>
  <c r="E286" i="8" a="1"/>
  <c r="E286" i="8" s="1"/>
  <c r="F286" i="8" a="1"/>
  <c r="F286" i="8" s="1"/>
  <c r="G286" i="8" a="1"/>
  <c r="G286" i="8" s="1"/>
  <c r="P286" i="8"/>
  <c r="B235" i="8" a="1"/>
  <c r="B235" i="8" s="1"/>
  <c r="C235" i="8" a="1"/>
  <c r="C235" i="8" s="1"/>
  <c r="D235" i="8" a="1"/>
  <c r="D235" i="8" s="1"/>
  <c r="K235" i="8" s="1"/>
  <c r="E235" i="8" a="1"/>
  <c r="E235" i="8" s="1"/>
  <c r="F235" i="8" a="1"/>
  <c r="F235" i="8" s="1"/>
  <c r="G235" i="8" a="1"/>
  <c r="G235" i="8" s="1"/>
  <c r="P235" i="8"/>
  <c r="B119" i="8" a="1"/>
  <c r="B119" i="8" s="1"/>
  <c r="C119" i="8" a="1"/>
  <c r="C119" i="8" s="1"/>
  <c r="D119" i="8" a="1"/>
  <c r="D119" i="8" s="1"/>
  <c r="E119" i="8" a="1"/>
  <c r="E119" i="8" s="1"/>
  <c r="F119" i="8" a="1"/>
  <c r="F119" i="8" s="1"/>
  <c r="G119" i="8" a="1"/>
  <c r="G119" i="8" s="1"/>
  <c r="P119" i="8"/>
  <c r="B19" i="8" a="1"/>
  <c r="B19" i="8" s="1"/>
  <c r="C19" i="8" a="1"/>
  <c r="C19" i="8" s="1"/>
  <c r="D19" i="8" a="1"/>
  <c r="D19" i="8" s="1"/>
  <c r="E19" i="8" a="1"/>
  <c r="E19" i="8" s="1"/>
  <c r="F19" i="8" a="1"/>
  <c r="F19" i="8" s="1"/>
  <c r="G19" i="8" a="1"/>
  <c r="G19" i="8" s="1"/>
  <c r="P19" i="8"/>
  <c r="B281" i="8" a="1"/>
  <c r="B281" i="8" s="1"/>
  <c r="C281" i="8" a="1"/>
  <c r="C281" i="8" s="1"/>
  <c r="D281" i="8" a="1"/>
  <c r="D281" i="8" s="1"/>
  <c r="E281" i="8" a="1"/>
  <c r="E281" i="8" s="1"/>
  <c r="F281" i="8" a="1"/>
  <c r="F281" i="8" s="1"/>
  <c r="G281" i="8" a="1"/>
  <c r="G281" i="8" s="1"/>
  <c r="P281" i="8"/>
  <c r="B319" i="8" a="1"/>
  <c r="B319" i="8" s="1"/>
  <c r="C319" i="8" a="1"/>
  <c r="C319" i="8" s="1"/>
  <c r="D319" i="8" a="1"/>
  <c r="D319" i="8" s="1"/>
  <c r="E319" i="8" a="1"/>
  <c r="E319" i="8" s="1"/>
  <c r="F319" i="8" a="1"/>
  <c r="F319" i="8" s="1"/>
  <c r="G319" i="8" a="1"/>
  <c r="G319" i="8" s="1"/>
  <c r="P319" i="8"/>
  <c r="B383" i="8" a="1"/>
  <c r="B383" i="8" s="1"/>
  <c r="C383" i="8" a="1"/>
  <c r="C383" i="8" s="1"/>
  <c r="D383" i="8" a="1"/>
  <c r="D383" i="8" s="1"/>
  <c r="E383" i="8" a="1"/>
  <c r="E383" i="8" s="1"/>
  <c r="F383" i="8" a="1"/>
  <c r="F383" i="8" s="1"/>
  <c r="G383" i="8" a="1"/>
  <c r="G383" i="8" s="1"/>
  <c r="P383" i="8"/>
  <c r="B402" i="8" a="1"/>
  <c r="B402" i="8" s="1"/>
  <c r="C402" i="8" a="1"/>
  <c r="C402" i="8" s="1"/>
  <c r="D402" i="8" a="1"/>
  <c r="D402" i="8" s="1"/>
  <c r="E402" i="8" a="1"/>
  <c r="E402" i="8" s="1"/>
  <c r="F402" i="8" a="1"/>
  <c r="F402" i="8" s="1"/>
  <c r="G402" i="8" a="1"/>
  <c r="G402" i="8" s="1"/>
  <c r="P402" i="8"/>
  <c r="B466" i="8" a="1"/>
  <c r="B466" i="8" s="1"/>
  <c r="C466" i="8" a="1"/>
  <c r="C466" i="8" s="1"/>
  <c r="D466" i="8" a="1"/>
  <c r="D466" i="8" s="1"/>
  <c r="E466" i="8" a="1"/>
  <c r="E466" i="8" s="1"/>
  <c r="F466" i="8" a="1"/>
  <c r="F466" i="8" s="1"/>
  <c r="G466" i="8" a="1"/>
  <c r="G466" i="8" s="1"/>
  <c r="P466" i="8"/>
  <c r="B134" i="8" a="1"/>
  <c r="B134" i="8" s="1"/>
  <c r="C134" i="8" a="1"/>
  <c r="C134" i="8" s="1"/>
  <c r="D134" i="8" a="1"/>
  <c r="D134" i="8" s="1"/>
  <c r="E134" i="8" a="1"/>
  <c r="E134" i="8" s="1"/>
  <c r="F134" i="8" a="1"/>
  <c r="F134" i="8" s="1"/>
  <c r="G134" i="8" a="1"/>
  <c r="G134" i="8" s="1"/>
  <c r="P134" i="8"/>
  <c r="B46" i="8" a="1"/>
  <c r="B46" i="8" s="1"/>
  <c r="C46" i="8" a="1"/>
  <c r="C46" i="8" s="1"/>
  <c r="D46" i="8" a="1"/>
  <c r="D46" i="8" s="1"/>
  <c r="E46" i="8" a="1"/>
  <c r="E46" i="8" s="1"/>
  <c r="F46" i="8" a="1"/>
  <c r="F46" i="8" s="1"/>
  <c r="G46" i="8" a="1"/>
  <c r="G46" i="8" s="1"/>
  <c r="P46" i="8"/>
  <c r="B323" i="8" a="1"/>
  <c r="B323" i="8" s="1"/>
  <c r="C323" i="8" a="1"/>
  <c r="C323" i="8" s="1"/>
  <c r="D323" i="8" a="1"/>
  <c r="D323" i="8" s="1"/>
  <c r="E323" i="8" a="1"/>
  <c r="E323" i="8" s="1"/>
  <c r="F323" i="8" a="1"/>
  <c r="F323" i="8" s="1"/>
  <c r="G323" i="8" a="1"/>
  <c r="G323" i="8" s="1"/>
  <c r="P323" i="8"/>
  <c r="B294" i="8" a="1"/>
  <c r="B294" i="8" s="1"/>
  <c r="C294" i="8" a="1"/>
  <c r="C294" i="8" s="1"/>
  <c r="D294" i="8" a="1"/>
  <c r="D294" i="8" s="1"/>
  <c r="E294" i="8" a="1"/>
  <c r="E294" i="8" s="1"/>
  <c r="F294" i="8" a="1"/>
  <c r="F294" i="8" s="1"/>
  <c r="G294" i="8" a="1"/>
  <c r="G294" i="8" s="1"/>
  <c r="P294" i="8"/>
  <c r="B173" i="8" a="1"/>
  <c r="B173" i="8" s="1"/>
  <c r="C173" i="8" a="1"/>
  <c r="C173" i="8" s="1"/>
  <c r="D173" i="8" a="1"/>
  <c r="D173" i="8" s="1"/>
  <c r="E173" i="8" a="1"/>
  <c r="E173" i="8" s="1"/>
  <c r="F173" i="8" a="1"/>
  <c r="F173" i="8" s="1"/>
  <c r="G173" i="8" a="1"/>
  <c r="G173" i="8" s="1"/>
  <c r="P173" i="8"/>
  <c r="B121" i="8" a="1"/>
  <c r="B121" i="8" s="1"/>
  <c r="C121" i="8" a="1"/>
  <c r="C121" i="8" s="1"/>
  <c r="D121" i="8" a="1"/>
  <c r="D121" i="8" s="1"/>
  <c r="E121" i="8" a="1"/>
  <c r="E121" i="8" s="1"/>
  <c r="F121" i="8" a="1"/>
  <c r="F121" i="8" s="1"/>
  <c r="G121" i="8" a="1"/>
  <c r="G121" i="8" s="1"/>
  <c r="P121" i="8"/>
  <c r="B475" i="8" a="1"/>
  <c r="B475" i="8" s="1"/>
  <c r="C475" i="8" a="1"/>
  <c r="C475" i="8" s="1"/>
  <c r="D475" i="8" a="1"/>
  <c r="D475" i="8" s="1"/>
  <c r="E475" i="8" a="1"/>
  <c r="E475" i="8" s="1"/>
  <c r="F475" i="8" a="1"/>
  <c r="F475" i="8" s="1"/>
  <c r="G475" i="8" a="1"/>
  <c r="G475" i="8" s="1"/>
  <c r="P475" i="8"/>
  <c r="B395" i="8" a="1"/>
  <c r="B395" i="8" s="1"/>
  <c r="C395" i="8" a="1"/>
  <c r="C395" i="8" s="1"/>
  <c r="D395" i="8" a="1"/>
  <c r="D395" i="8" s="1"/>
  <c r="K395" i="8" s="1"/>
  <c r="E395" i="8" a="1"/>
  <c r="E395" i="8" s="1"/>
  <c r="F395" i="8" a="1"/>
  <c r="F395" i="8" s="1"/>
  <c r="G395" i="8" a="1"/>
  <c r="G395" i="8" s="1"/>
  <c r="P395" i="8"/>
  <c r="B176" i="8" a="1"/>
  <c r="B176" i="8" s="1"/>
  <c r="C176" i="8" a="1"/>
  <c r="C176" i="8" s="1"/>
  <c r="D176" i="8" a="1"/>
  <c r="D176" i="8" s="1"/>
  <c r="E176" i="8" a="1"/>
  <c r="E176" i="8" s="1"/>
  <c r="F176" i="8" a="1"/>
  <c r="F176" i="8" s="1"/>
  <c r="G176" i="8" a="1"/>
  <c r="G176" i="8" s="1"/>
  <c r="P176" i="8"/>
  <c r="B199" i="8" a="1"/>
  <c r="B199" i="8" s="1"/>
  <c r="C199" i="8" a="1"/>
  <c r="C199" i="8" s="1"/>
  <c r="D199" i="8" a="1"/>
  <c r="D199" i="8" s="1"/>
  <c r="E199" i="8" a="1"/>
  <c r="E199" i="8" s="1"/>
  <c r="F199" i="8" a="1"/>
  <c r="F199" i="8" s="1"/>
  <c r="G199" i="8" a="1"/>
  <c r="G199" i="8" s="1"/>
  <c r="P199" i="8"/>
  <c r="B92" i="8" a="1"/>
  <c r="B92" i="8" s="1"/>
  <c r="C92" i="8" a="1"/>
  <c r="C92" i="8" s="1"/>
  <c r="D92" i="8" a="1"/>
  <c r="D92" i="8" s="1"/>
  <c r="E92" i="8" a="1"/>
  <c r="E92" i="8" s="1"/>
  <c r="F92" i="8" a="1"/>
  <c r="F92" i="8" s="1"/>
  <c r="G92" i="8" a="1"/>
  <c r="G92" i="8" s="1"/>
  <c r="P92" i="8"/>
  <c r="B502" i="8" a="1"/>
  <c r="B502" i="8" s="1"/>
  <c r="C502" i="8" a="1"/>
  <c r="C502" i="8" s="1"/>
  <c r="D502" i="8" a="1"/>
  <c r="D502" i="8" s="1"/>
  <c r="E502" i="8" a="1"/>
  <c r="E502" i="8" s="1"/>
  <c r="F502" i="8" a="1"/>
  <c r="F502" i="8" s="1"/>
  <c r="G502" i="8" a="1"/>
  <c r="G502" i="8" s="1"/>
  <c r="P502" i="8"/>
  <c r="B27" i="8" a="1"/>
  <c r="B27" i="8" s="1"/>
  <c r="C27" i="8" a="1"/>
  <c r="C27" i="8" s="1"/>
  <c r="D27" i="8" a="1"/>
  <c r="D27" i="8" s="1"/>
  <c r="E27" i="8" a="1"/>
  <c r="E27" i="8" s="1"/>
  <c r="F27" i="8" a="1"/>
  <c r="F27" i="8" s="1"/>
  <c r="G27" i="8" a="1"/>
  <c r="G27" i="8" s="1"/>
  <c r="P27" i="8"/>
  <c r="B289" i="8" a="1"/>
  <c r="B289" i="8" s="1"/>
  <c r="C289" i="8" a="1"/>
  <c r="C289" i="8" s="1"/>
  <c r="D289" i="8" a="1"/>
  <c r="D289" i="8" s="1"/>
  <c r="E289" i="8" a="1"/>
  <c r="E289" i="8" s="1"/>
  <c r="F289" i="8" a="1"/>
  <c r="F289" i="8" s="1"/>
  <c r="G289" i="8" a="1"/>
  <c r="G289" i="8" s="1"/>
  <c r="P289" i="8"/>
  <c r="B414" i="8" a="1"/>
  <c r="B414" i="8" s="1"/>
  <c r="C414" i="8" a="1"/>
  <c r="C414" i="8" s="1"/>
  <c r="D414" i="8" a="1"/>
  <c r="D414" i="8" s="1"/>
  <c r="E414" i="8" a="1"/>
  <c r="E414" i="8" s="1"/>
  <c r="F414" i="8" a="1"/>
  <c r="F414" i="8" s="1"/>
  <c r="G414" i="8" a="1"/>
  <c r="G414" i="8" s="1"/>
  <c r="P414" i="8"/>
  <c r="B500" i="8" a="1"/>
  <c r="B500" i="8" s="1"/>
  <c r="C500" i="8" a="1"/>
  <c r="C500" i="8" s="1"/>
  <c r="D500" i="8" a="1"/>
  <c r="D500" i="8" s="1"/>
  <c r="E500" i="8" a="1"/>
  <c r="E500" i="8" s="1"/>
  <c r="F500" i="8" a="1"/>
  <c r="F500" i="8" s="1"/>
  <c r="G500" i="8" a="1"/>
  <c r="G500" i="8" s="1"/>
  <c r="P500" i="8"/>
  <c r="B348" i="8" a="1"/>
  <c r="B348" i="8" s="1"/>
  <c r="C348" i="8" a="1"/>
  <c r="C348" i="8" s="1"/>
  <c r="D348" i="8" a="1"/>
  <c r="D348" i="8" s="1"/>
  <c r="E348" i="8" a="1"/>
  <c r="E348" i="8" s="1"/>
  <c r="F348" i="8" a="1"/>
  <c r="F348" i="8" s="1"/>
  <c r="G348" i="8" a="1"/>
  <c r="G348" i="8" s="1"/>
  <c r="P348" i="8"/>
  <c r="B463" i="8" a="1"/>
  <c r="B463" i="8" s="1"/>
  <c r="C463" i="8" a="1"/>
  <c r="C463" i="8" s="1"/>
  <c r="D463" i="8" a="1"/>
  <c r="D463" i="8" s="1"/>
  <c r="E463" i="8" a="1"/>
  <c r="E463" i="8" s="1"/>
  <c r="F463" i="8" a="1"/>
  <c r="F463" i="8" s="1"/>
  <c r="G463" i="8" a="1"/>
  <c r="G463" i="8" s="1"/>
  <c r="P463" i="8"/>
  <c r="B499" i="8" a="1"/>
  <c r="B499" i="8" s="1"/>
  <c r="C499" i="8" a="1"/>
  <c r="C499" i="8" s="1"/>
  <c r="D499" i="8" a="1"/>
  <c r="D499" i="8" s="1"/>
  <c r="E499" i="8" a="1"/>
  <c r="E499" i="8" s="1"/>
  <c r="F499" i="8" a="1"/>
  <c r="F499" i="8" s="1"/>
  <c r="G499" i="8" a="1"/>
  <c r="G499" i="8" s="1"/>
  <c r="P499" i="8"/>
  <c r="B73" i="8" a="1"/>
  <c r="B73" i="8" s="1"/>
  <c r="C73" i="8" a="1"/>
  <c r="C73" i="8" s="1"/>
  <c r="D73" i="8" a="1"/>
  <c r="D73" i="8" s="1"/>
  <c r="E73" i="8" a="1"/>
  <c r="E73" i="8" s="1"/>
  <c r="F73" i="8" a="1"/>
  <c r="F73" i="8" s="1"/>
  <c r="G73" i="8" a="1"/>
  <c r="G73" i="8" s="1"/>
  <c r="P73" i="8"/>
  <c r="B79" i="8" a="1"/>
  <c r="B79" i="8" s="1"/>
  <c r="C79" i="8" a="1"/>
  <c r="C79" i="8" s="1"/>
  <c r="D79" i="8" a="1"/>
  <c r="D79" i="8" s="1"/>
  <c r="E79" i="8" a="1"/>
  <c r="E79" i="8" s="1"/>
  <c r="F79" i="8" a="1"/>
  <c r="F79" i="8" s="1"/>
  <c r="G79" i="8" a="1"/>
  <c r="G79" i="8" s="1"/>
  <c r="P79" i="8"/>
  <c r="B298" i="8" a="1"/>
  <c r="B298" i="8" s="1"/>
  <c r="C298" i="8" a="1"/>
  <c r="C298" i="8" s="1"/>
  <c r="D298" i="8" a="1"/>
  <c r="D298" i="8" s="1"/>
  <c r="E298" i="8" a="1"/>
  <c r="E298" i="8" s="1"/>
  <c r="F298" i="8" a="1"/>
  <c r="F298" i="8" s="1"/>
  <c r="G298" i="8" a="1"/>
  <c r="G298" i="8" s="1"/>
  <c r="P298" i="8"/>
  <c r="B435" i="8" a="1"/>
  <c r="B435" i="8" s="1"/>
  <c r="C435" i="8" a="1"/>
  <c r="C435" i="8" s="1"/>
  <c r="D435" i="8" a="1"/>
  <c r="D435" i="8" s="1"/>
  <c r="E435" i="8" a="1"/>
  <c r="E435" i="8" s="1"/>
  <c r="F435" i="8" a="1"/>
  <c r="F435" i="8" s="1"/>
  <c r="G435" i="8" a="1"/>
  <c r="G435" i="8" s="1"/>
  <c r="P435" i="8"/>
  <c r="B368" i="8" a="1"/>
  <c r="B368" i="8" s="1"/>
  <c r="C368" i="8" a="1"/>
  <c r="C368" i="8" s="1"/>
  <c r="D368" i="8" a="1"/>
  <c r="D368" i="8" s="1"/>
  <c r="E368" i="8" a="1"/>
  <c r="E368" i="8" s="1"/>
  <c r="F368" i="8" a="1"/>
  <c r="F368" i="8" s="1"/>
  <c r="G368" i="8" a="1"/>
  <c r="G368" i="8" s="1"/>
  <c r="P368" i="8"/>
  <c r="B445" i="8" a="1"/>
  <c r="B445" i="8" s="1"/>
  <c r="C445" i="8" a="1"/>
  <c r="C445" i="8" s="1"/>
  <c r="D445" i="8" a="1"/>
  <c r="D445" i="8" s="1"/>
  <c r="E445" i="8" a="1"/>
  <c r="E445" i="8" s="1"/>
  <c r="F445" i="8" a="1"/>
  <c r="F445" i="8" s="1"/>
  <c r="G445" i="8" a="1"/>
  <c r="G445" i="8" s="1"/>
  <c r="P445" i="8"/>
  <c r="B240" i="8" a="1"/>
  <c r="B240" i="8" s="1"/>
  <c r="C240" i="8" a="1"/>
  <c r="C240" i="8" s="1"/>
  <c r="D240" i="8" a="1"/>
  <c r="D240" i="8" s="1"/>
  <c r="E240" i="8" a="1"/>
  <c r="E240" i="8" s="1"/>
  <c r="F240" i="8" a="1"/>
  <c r="F240" i="8" s="1"/>
  <c r="G240" i="8" a="1"/>
  <c r="G240" i="8" s="1"/>
  <c r="P240" i="8"/>
  <c r="B422" i="8" a="1"/>
  <c r="B422" i="8" s="1"/>
  <c r="C422" i="8" a="1"/>
  <c r="C422" i="8" s="1"/>
  <c r="D422" i="8" a="1"/>
  <c r="D422" i="8" s="1"/>
  <c r="E422" i="8" a="1"/>
  <c r="E422" i="8" s="1"/>
  <c r="F422" i="8" a="1"/>
  <c r="F422" i="8" s="1"/>
  <c r="G422" i="8" a="1"/>
  <c r="G422" i="8" s="1"/>
  <c r="P422" i="8"/>
  <c r="B355" i="8" a="1"/>
  <c r="B355" i="8" s="1"/>
  <c r="C355" i="8" a="1"/>
  <c r="C355" i="8" s="1"/>
  <c r="D355" i="8" a="1"/>
  <c r="D355" i="8" s="1"/>
  <c r="E355" i="8" a="1"/>
  <c r="E355" i="8" s="1"/>
  <c r="F355" i="8" a="1"/>
  <c r="F355" i="8" s="1"/>
  <c r="G355" i="8" a="1"/>
  <c r="G355" i="8" s="1"/>
  <c r="P355" i="8"/>
  <c r="B254" i="8" a="1"/>
  <c r="B254" i="8" s="1"/>
  <c r="C254" i="8" a="1"/>
  <c r="C254" i="8" s="1"/>
  <c r="D254" i="8" a="1"/>
  <c r="D254" i="8" s="1"/>
  <c r="E254" i="8" a="1"/>
  <c r="E254" i="8" s="1"/>
  <c r="F254" i="8" a="1"/>
  <c r="F254" i="8" s="1"/>
  <c r="G254" i="8" a="1"/>
  <c r="G254" i="8" s="1"/>
  <c r="P254" i="8"/>
  <c r="B347" i="8" a="1"/>
  <c r="B347" i="8" s="1"/>
  <c r="C347" i="8" a="1"/>
  <c r="C347" i="8" s="1"/>
  <c r="D347" i="8" a="1"/>
  <c r="D347" i="8" s="1"/>
  <c r="K347" i="8" s="1"/>
  <c r="E347" i="8" a="1"/>
  <c r="E347" i="8" s="1"/>
  <c r="F347" i="8" a="1"/>
  <c r="F347" i="8" s="1"/>
  <c r="G347" i="8" a="1"/>
  <c r="G347" i="8" s="1"/>
  <c r="P347" i="8"/>
  <c r="B211" i="8" a="1"/>
  <c r="B211" i="8" s="1"/>
  <c r="C211" i="8" a="1"/>
  <c r="C211" i="8" s="1"/>
  <c r="D211" i="8" a="1"/>
  <c r="D211" i="8" s="1"/>
  <c r="E211" i="8" a="1"/>
  <c r="E211" i="8" s="1"/>
  <c r="F211" i="8" a="1"/>
  <c r="F211" i="8" s="1"/>
  <c r="G211" i="8" a="1"/>
  <c r="G211" i="8" s="1"/>
  <c r="B217" i="8" a="1"/>
  <c r="B217" i="8" s="1"/>
  <c r="C217" i="8" a="1"/>
  <c r="C217" i="8" s="1"/>
  <c r="D217" i="8" a="1"/>
  <c r="D217" i="8" s="1"/>
  <c r="E217" i="8" a="1"/>
  <c r="E217" i="8" s="1"/>
  <c r="F217" i="8" a="1"/>
  <c r="F217" i="8" s="1"/>
  <c r="G217" i="8" a="1"/>
  <c r="G217" i="8" s="1"/>
  <c r="P217" i="8"/>
  <c r="B432" i="8" a="1"/>
  <c r="B432" i="8" s="1"/>
  <c r="C432" i="8" a="1"/>
  <c r="C432" i="8" s="1"/>
  <c r="D432" i="8" a="1"/>
  <c r="D432" i="8" s="1"/>
  <c r="E432" i="8" a="1"/>
  <c r="E432" i="8" s="1"/>
  <c r="F432" i="8" a="1"/>
  <c r="F432" i="8" s="1"/>
  <c r="G432" i="8" a="1"/>
  <c r="G432" i="8" s="1"/>
  <c r="P432" i="8"/>
  <c r="B457" i="8" a="1"/>
  <c r="B457" i="8" s="1"/>
  <c r="C457" i="8" a="1"/>
  <c r="C457" i="8" s="1"/>
  <c r="D457" i="8" a="1"/>
  <c r="D457" i="8" s="1"/>
  <c r="K457" i="8" s="1"/>
  <c r="E457" i="8" a="1"/>
  <c r="E457" i="8" s="1"/>
  <c r="F457" i="8" a="1"/>
  <c r="F457" i="8" s="1"/>
  <c r="G457" i="8" a="1"/>
  <c r="G457" i="8" s="1"/>
  <c r="P457" i="8"/>
  <c r="B431" i="8" a="1"/>
  <c r="B431" i="8" s="1"/>
  <c r="C431" i="8" a="1"/>
  <c r="C431" i="8" s="1"/>
  <c r="D431" i="8" a="1"/>
  <c r="D431" i="8" s="1"/>
  <c r="E431" i="8" a="1"/>
  <c r="E431" i="8" s="1"/>
  <c r="F431" i="8" a="1"/>
  <c r="F431" i="8" s="1"/>
  <c r="G431" i="8" a="1"/>
  <c r="G431" i="8" s="1"/>
  <c r="P431" i="8"/>
  <c r="B481" i="8" a="1"/>
  <c r="B481" i="8" s="1"/>
  <c r="C481" i="8" a="1"/>
  <c r="C481" i="8" s="1"/>
  <c r="D481" i="8" a="1"/>
  <c r="D481" i="8" s="1"/>
  <c r="E481" i="8" a="1"/>
  <c r="E481" i="8" s="1"/>
  <c r="F481" i="8" a="1"/>
  <c r="F481" i="8" s="1"/>
  <c r="G481" i="8" a="1"/>
  <c r="G481" i="8" s="1"/>
  <c r="P481" i="8"/>
  <c r="B339" i="8" a="1"/>
  <c r="B339" i="8" s="1"/>
  <c r="C339" i="8" a="1"/>
  <c r="C339" i="8" s="1"/>
  <c r="D339" i="8" a="1"/>
  <c r="D339" i="8" s="1"/>
  <c r="E339" i="8" a="1"/>
  <c r="E339" i="8" s="1"/>
  <c r="F339" i="8" a="1"/>
  <c r="F339" i="8" s="1"/>
  <c r="G339" i="8" a="1"/>
  <c r="G339" i="8" s="1"/>
  <c r="P339" i="8"/>
  <c r="B231" i="8" a="1"/>
  <c r="B231" i="8" s="1"/>
  <c r="C231" i="8" a="1"/>
  <c r="C231" i="8" s="1"/>
  <c r="D231" i="8" a="1"/>
  <c r="D231" i="8" s="1"/>
  <c r="E231" i="8" a="1"/>
  <c r="E231" i="8" s="1"/>
  <c r="F231" i="8" a="1"/>
  <c r="F231" i="8" s="1"/>
  <c r="G231" i="8" a="1"/>
  <c r="G231" i="8" s="1"/>
  <c r="P231" i="8"/>
  <c r="B237" i="8" a="1"/>
  <c r="B237" i="8" s="1"/>
  <c r="C237" i="8" a="1"/>
  <c r="C237" i="8" s="1"/>
  <c r="D237" i="8" a="1"/>
  <c r="D237" i="8" s="1"/>
  <c r="E237" i="8" a="1"/>
  <c r="E237" i="8" s="1"/>
  <c r="F237" i="8" a="1"/>
  <c r="F237" i="8" s="1"/>
  <c r="G237" i="8" a="1"/>
  <c r="G237" i="8" s="1"/>
  <c r="P237" i="8"/>
  <c r="B433" i="8" a="1"/>
  <c r="B433" i="8" s="1"/>
  <c r="C433" i="8" a="1"/>
  <c r="C433" i="8" s="1"/>
  <c r="D433" i="8" a="1"/>
  <c r="D433" i="8" s="1"/>
  <c r="E433" i="8" a="1"/>
  <c r="E433" i="8" s="1"/>
  <c r="F433" i="8" a="1"/>
  <c r="F433" i="8" s="1"/>
  <c r="G433" i="8" a="1"/>
  <c r="G433" i="8" s="1"/>
  <c r="P433" i="8"/>
  <c r="B359" i="8" a="1"/>
  <c r="B359" i="8" s="1"/>
  <c r="C359" i="8" a="1"/>
  <c r="C359" i="8" s="1"/>
  <c r="D359" i="8" a="1"/>
  <c r="D359" i="8" s="1"/>
  <c r="E359" i="8" a="1"/>
  <c r="E359" i="8" s="1"/>
  <c r="F359" i="8" a="1"/>
  <c r="F359" i="8" s="1"/>
  <c r="G359" i="8" a="1"/>
  <c r="G359" i="8" s="1"/>
  <c r="P359" i="8"/>
  <c r="B218" i="8" a="1"/>
  <c r="B218" i="8" s="1"/>
  <c r="C218" i="8" a="1"/>
  <c r="C218" i="8" s="1"/>
  <c r="D218" i="8" a="1"/>
  <c r="D218" i="8" s="1"/>
  <c r="E218" i="8" a="1"/>
  <c r="E218" i="8" s="1"/>
  <c r="F218" i="8" a="1"/>
  <c r="F218" i="8" s="1"/>
  <c r="G218" i="8" a="1"/>
  <c r="G218" i="8" s="1"/>
  <c r="P218" i="8"/>
  <c r="B482" i="8" a="1"/>
  <c r="B482" i="8" s="1"/>
  <c r="C482" i="8" a="1"/>
  <c r="C482" i="8" s="1"/>
  <c r="D482" i="8" a="1"/>
  <c r="D482" i="8" s="1"/>
  <c r="E482" i="8" a="1"/>
  <c r="E482" i="8" s="1"/>
  <c r="F482" i="8" a="1"/>
  <c r="F482" i="8" s="1"/>
  <c r="G482" i="8" a="1"/>
  <c r="G482" i="8" s="1"/>
  <c r="P482" i="8"/>
  <c r="B436" i="8" a="1"/>
  <c r="B436" i="8" s="1"/>
  <c r="C436" i="8" a="1"/>
  <c r="C436" i="8" s="1"/>
  <c r="D436" i="8" a="1"/>
  <c r="D436" i="8" s="1"/>
  <c r="E436" i="8" a="1"/>
  <c r="E436" i="8" s="1"/>
  <c r="F436" i="8" a="1"/>
  <c r="F436" i="8" s="1"/>
  <c r="G436" i="8" a="1"/>
  <c r="G436" i="8" s="1"/>
  <c r="P436" i="8"/>
  <c r="B342" i="8" a="1"/>
  <c r="B342" i="8" s="1"/>
  <c r="C342" i="8" a="1"/>
  <c r="C342" i="8" s="1"/>
  <c r="D342" i="8" a="1"/>
  <c r="D342" i="8" s="1"/>
  <c r="E342" i="8" a="1"/>
  <c r="E342" i="8" s="1"/>
  <c r="F342" i="8" a="1"/>
  <c r="F342" i="8" s="1"/>
  <c r="G342" i="8" a="1"/>
  <c r="G342" i="8" s="1"/>
  <c r="P342" i="8"/>
  <c r="B283" i="8" a="1"/>
  <c r="B283" i="8" s="1"/>
  <c r="C283" i="8" a="1"/>
  <c r="C283" i="8" s="1"/>
  <c r="D283" i="8" a="1"/>
  <c r="D283" i="8" s="1"/>
  <c r="E283" i="8" a="1"/>
  <c r="E283" i="8" s="1"/>
  <c r="F283" i="8" a="1"/>
  <c r="F283" i="8" s="1"/>
  <c r="G283" i="8" a="1"/>
  <c r="G283" i="8" s="1"/>
  <c r="P283" i="8"/>
  <c r="B429" i="8" a="1"/>
  <c r="B429" i="8" s="1"/>
  <c r="C429" i="8" a="1"/>
  <c r="C429" i="8" s="1"/>
  <c r="D429" i="8" a="1"/>
  <c r="D429" i="8" s="1"/>
  <c r="E429" i="8" a="1"/>
  <c r="E429" i="8" s="1"/>
  <c r="F429" i="8" a="1"/>
  <c r="F429" i="8" s="1"/>
  <c r="G429" i="8" a="1"/>
  <c r="G429" i="8" s="1"/>
  <c r="P429" i="8"/>
  <c r="B427" i="8" a="1"/>
  <c r="B427" i="8" s="1"/>
  <c r="C427" i="8" a="1"/>
  <c r="C427" i="8" s="1"/>
  <c r="D427" i="8" a="1"/>
  <c r="D427" i="8" s="1"/>
  <c r="E427" i="8" a="1"/>
  <c r="E427" i="8" s="1"/>
  <c r="F427" i="8" a="1"/>
  <c r="F427" i="8" s="1"/>
  <c r="G427" i="8" a="1"/>
  <c r="G427" i="8" s="1"/>
  <c r="P427" i="8"/>
  <c r="B346" i="8" a="1"/>
  <c r="B346" i="8" s="1"/>
  <c r="C346" i="8" a="1"/>
  <c r="C346" i="8" s="1"/>
  <c r="D346" i="8" a="1"/>
  <c r="D346" i="8" s="1"/>
  <c r="E346" i="8" a="1"/>
  <c r="E346" i="8" s="1"/>
  <c r="F346" i="8" a="1"/>
  <c r="F346" i="8" s="1"/>
  <c r="G346" i="8" a="1"/>
  <c r="G346" i="8" s="1"/>
  <c r="P346" i="8"/>
  <c r="B89" i="8" a="1"/>
  <c r="B89" i="8" s="1"/>
  <c r="C89" i="8" a="1"/>
  <c r="C89" i="8" s="1"/>
  <c r="D89" i="8" a="1"/>
  <c r="D89" i="8" s="1"/>
  <c r="E89" i="8" a="1"/>
  <c r="E89" i="8" s="1"/>
  <c r="F89" i="8" a="1"/>
  <c r="F89" i="8" s="1"/>
  <c r="G89" i="8" a="1"/>
  <c r="G89" i="8" s="1"/>
  <c r="P89" i="8"/>
  <c r="B71" i="8" a="1"/>
  <c r="B71" i="8" s="1"/>
  <c r="C71" i="8" a="1"/>
  <c r="C71" i="8" s="1"/>
  <c r="D71" i="8" a="1"/>
  <c r="D71" i="8" s="1"/>
  <c r="E71" i="8" a="1"/>
  <c r="E71" i="8" s="1"/>
  <c r="F71" i="8" a="1"/>
  <c r="F71" i="8" s="1"/>
  <c r="G71" i="8" a="1"/>
  <c r="G71" i="8" s="1"/>
  <c r="P71" i="8"/>
  <c r="B489" i="8" a="1"/>
  <c r="B489" i="8" s="1"/>
  <c r="C489" i="8" a="1"/>
  <c r="C489" i="8" s="1"/>
  <c r="D489" i="8" a="1"/>
  <c r="D489" i="8" s="1"/>
  <c r="E489" i="8" a="1"/>
  <c r="E489" i="8" s="1"/>
  <c r="F489" i="8" a="1"/>
  <c r="F489" i="8" s="1"/>
  <c r="G489" i="8" a="1"/>
  <c r="G489" i="8" s="1"/>
  <c r="P489" i="8"/>
  <c r="B344" i="8" a="1"/>
  <c r="B344" i="8" s="1"/>
  <c r="C344" i="8" a="1"/>
  <c r="C344" i="8" s="1"/>
  <c r="D344" i="8" a="1"/>
  <c r="D344" i="8" s="1"/>
  <c r="E344" i="8" a="1"/>
  <c r="E344" i="8" s="1"/>
  <c r="F344" i="8" a="1"/>
  <c r="F344" i="8" s="1"/>
  <c r="G344" i="8" a="1"/>
  <c r="G344" i="8" s="1"/>
  <c r="P344" i="8"/>
  <c r="B382" i="8" a="1"/>
  <c r="B382" i="8" s="1"/>
  <c r="C382" i="8" a="1"/>
  <c r="C382" i="8" s="1"/>
  <c r="D382" i="8" a="1"/>
  <c r="D382" i="8" s="1"/>
  <c r="E382" i="8" a="1"/>
  <c r="E382" i="8" s="1"/>
  <c r="F382" i="8" a="1"/>
  <c r="F382" i="8" s="1"/>
  <c r="G382" i="8" a="1"/>
  <c r="G382" i="8" s="1"/>
  <c r="P382" i="8"/>
  <c r="B324" i="8" a="1"/>
  <c r="B324" i="8" s="1"/>
  <c r="C324" i="8" a="1"/>
  <c r="C324" i="8" s="1"/>
  <c r="D324" i="8" a="1"/>
  <c r="D324" i="8" s="1"/>
  <c r="K324" i="8" s="1"/>
  <c r="E324" i="8" a="1"/>
  <c r="E324" i="8" s="1"/>
  <c r="F324" i="8" a="1"/>
  <c r="F324" i="8" s="1"/>
  <c r="G324" i="8" a="1"/>
  <c r="G324" i="8" s="1"/>
  <c r="P324" i="8"/>
  <c r="B412" i="8" a="1"/>
  <c r="B412" i="8" s="1"/>
  <c r="C412" i="8" a="1"/>
  <c r="C412" i="8" s="1"/>
  <c r="D412" i="8" a="1"/>
  <c r="D412" i="8" s="1"/>
  <c r="E412" i="8" a="1"/>
  <c r="E412" i="8" s="1"/>
  <c r="F412" i="8" a="1"/>
  <c r="F412" i="8" s="1"/>
  <c r="G412" i="8" a="1"/>
  <c r="G412" i="8" s="1"/>
  <c r="P412" i="8"/>
  <c r="B504" i="8" a="1"/>
  <c r="B504" i="8" s="1"/>
  <c r="C504" i="8" a="1"/>
  <c r="C504" i="8" s="1"/>
  <c r="D504" i="8" a="1"/>
  <c r="D504" i="8" s="1"/>
  <c r="E504" i="8" a="1"/>
  <c r="E504" i="8" s="1"/>
  <c r="F504" i="8" a="1"/>
  <c r="F504" i="8" s="1"/>
  <c r="G504" i="8" a="1"/>
  <c r="G504" i="8" s="1"/>
  <c r="P504" i="8"/>
  <c r="B449" i="8" a="1"/>
  <c r="B449" i="8" s="1"/>
  <c r="C449" i="8" a="1"/>
  <c r="C449" i="8" s="1"/>
  <c r="D449" i="8" a="1"/>
  <c r="D449" i="8" s="1"/>
  <c r="E449" i="8" a="1"/>
  <c r="E449" i="8" s="1"/>
  <c r="F449" i="8" a="1"/>
  <c r="F449" i="8" s="1"/>
  <c r="G449" i="8" a="1"/>
  <c r="G449" i="8" s="1"/>
  <c r="P449" i="8"/>
  <c r="B452" i="8" a="1"/>
  <c r="B452" i="8" s="1"/>
  <c r="C452" i="8" a="1"/>
  <c r="C452" i="8" s="1"/>
  <c r="D452" i="8" a="1"/>
  <c r="D452" i="8" s="1"/>
  <c r="E452" i="8" a="1"/>
  <c r="E452" i="8" s="1"/>
  <c r="F452" i="8" a="1"/>
  <c r="F452" i="8" s="1"/>
  <c r="G452" i="8" a="1"/>
  <c r="G452" i="8" s="1"/>
  <c r="P452" i="8"/>
  <c r="B184" i="8" a="1"/>
  <c r="B184" i="8" s="1"/>
  <c r="C184" i="8" a="1"/>
  <c r="C184" i="8" s="1"/>
  <c r="D184" i="8" a="1"/>
  <c r="D184" i="8" s="1"/>
  <c r="E184" i="8" a="1"/>
  <c r="E184" i="8" s="1"/>
  <c r="F184" i="8" a="1"/>
  <c r="F184" i="8" s="1"/>
  <c r="G184" i="8" a="1"/>
  <c r="G184" i="8" s="1"/>
  <c r="P184" i="8"/>
  <c r="B49" i="8" a="1"/>
  <c r="B49" i="8" s="1"/>
  <c r="C49" i="8" a="1"/>
  <c r="C49" i="8" s="1"/>
  <c r="D49" i="8" a="1"/>
  <c r="D49" i="8" s="1"/>
  <c r="E49" i="8" a="1"/>
  <c r="E49" i="8" s="1"/>
  <c r="F49" i="8" a="1"/>
  <c r="F49" i="8" s="1"/>
  <c r="G49" i="8" a="1"/>
  <c r="G49" i="8" s="1"/>
  <c r="P49" i="8"/>
  <c r="B266" i="8" a="1"/>
  <c r="B266" i="8" s="1"/>
  <c r="C266" i="8" a="1"/>
  <c r="C266" i="8" s="1"/>
  <c r="D266" i="8" a="1"/>
  <c r="D266" i="8" s="1"/>
  <c r="E266" i="8" a="1"/>
  <c r="E266" i="8" s="1"/>
  <c r="F266" i="8" a="1"/>
  <c r="F266" i="8" s="1"/>
  <c r="G266" i="8" a="1"/>
  <c r="G266" i="8" s="1"/>
  <c r="P266" i="8"/>
  <c r="B219" i="8" a="1"/>
  <c r="B219" i="8" s="1"/>
  <c r="C219" i="8" a="1"/>
  <c r="C219" i="8" s="1"/>
  <c r="D219" i="8" a="1"/>
  <c r="D219" i="8" s="1"/>
  <c r="E219" i="8" a="1"/>
  <c r="E219" i="8" s="1"/>
  <c r="F219" i="8" a="1"/>
  <c r="F219" i="8" s="1"/>
  <c r="G219" i="8" a="1"/>
  <c r="G219" i="8" s="1"/>
  <c r="P219" i="8"/>
  <c r="B409" i="8" a="1"/>
  <c r="B409" i="8" s="1"/>
  <c r="C409" i="8" a="1"/>
  <c r="C409" i="8" s="1"/>
  <c r="D409" i="8" a="1"/>
  <c r="D409" i="8" s="1"/>
  <c r="E409" i="8" a="1"/>
  <c r="E409" i="8" s="1"/>
  <c r="F409" i="8" a="1"/>
  <c r="F409" i="8" s="1"/>
  <c r="G409" i="8" a="1"/>
  <c r="G409" i="8" s="1"/>
  <c r="P409" i="8"/>
  <c r="B498" i="8" a="1"/>
  <c r="B498" i="8" s="1"/>
  <c r="C498" i="8" a="1"/>
  <c r="C498" i="8" s="1"/>
  <c r="D498" i="8" a="1"/>
  <c r="D498" i="8" s="1"/>
  <c r="E498" i="8" a="1"/>
  <c r="E498" i="8" s="1"/>
  <c r="F498" i="8" a="1"/>
  <c r="F498" i="8" s="1"/>
  <c r="G498" i="8" a="1"/>
  <c r="G498" i="8" s="1"/>
  <c r="P498" i="8"/>
  <c r="G7" i="8" a="1"/>
  <c r="G7" i="8" s="1"/>
  <c r="F7" i="8" a="1"/>
  <c r="F7" i="8" s="1"/>
  <c r="E7" i="8" a="1"/>
  <c r="E7" i="8" s="1"/>
  <c r="D7" i="8" a="1"/>
  <c r="D7" i="8" s="1"/>
  <c r="C7" i="8" a="1"/>
  <c r="C7" i="8" s="1"/>
  <c r="B7" i="8" a="1"/>
  <c r="B7" i="8" s="1"/>
  <c r="AG12" i="8"/>
  <c r="AH11" i="8" a="1"/>
  <c r="AH11" i="8" s="1"/>
  <c r="AI11" i="8" s="1"/>
  <c r="AJ11" i="8" s="1"/>
  <c r="AH10" i="8" a="1"/>
  <c r="AH10" i="8" s="1"/>
  <c r="AI10" i="8" s="1"/>
  <c r="AJ10" i="8" s="1"/>
  <c r="AH9" i="8" a="1"/>
  <c r="AH9" i="8" s="1"/>
  <c r="AI9" i="8" s="1"/>
  <c r="AJ9" i="8" s="1"/>
  <c r="AH8" i="8" a="1"/>
  <c r="AH8" i="8" s="1"/>
  <c r="AI8" i="8" s="1"/>
  <c r="AJ8" i="8" s="1"/>
  <c r="AH7" i="8" a="1"/>
  <c r="AH7" i="8" s="1"/>
  <c r="AI7" i="8" s="1"/>
  <c r="AJ7" i="8" s="1"/>
  <c r="AH6" i="8" a="1"/>
  <c r="AH6" i="8" s="1"/>
  <c r="AI6" i="8" s="1"/>
  <c r="AJ6" i="8" s="1"/>
  <c r="AH5" i="8" a="1"/>
  <c r="AH5" i="8" s="1"/>
  <c r="AI5" i="8" s="1"/>
  <c r="AJ5" i="8" s="1"/>
  <c r="AH4" i="8" a="1"/>
  <c r="AH4" i="8" s="1"/>
  <c r="AI4" i="8" s="1"/>
  <c r="AJ4" i="8" s="1"/>
  <c r="AH3" i="8" a="1"/>
  <c r="AH3" i="8" s="1"/>
  <c r="AI3" i="8" s="1"/>
  <c r="AJ3" i="8" s="1"/>
  <c r="AH2" i="8" a="1"/>
  <c r="AH2" i="8" s="1"/>
  <c r="AI2" i="8" s="1"/>
  <c r="P7" i="8"/>
  <c r="E4" i="5" a="1"/>
  <c r="E4" i="5" s="1"/>
  <c r="F4" i="5" a="1"/>
  <c r="F4" i="5" s="1"/>
  <c r="G4" i="5" a="1"/>
  <c r="G4" i="5" s="1"/>
  <c r="H4" i="5" a="1"/>
  <c r="H4" i="5" s="1"/>
  <c r="I4" i="5" a="1"/>
  <c r="I4" i="5" s="1"/>
  <c r="J4" i="5" a="1"/>
  <c r="J4" i="5" s="1"/>
  <c r="K4" i="5" a="1"/>
  <c r="K4" i="5" s="1"/>
  <c r="S4" i="5"/>
  <c r="D4" i="5" a="1"/>
  <c r="D4" i="5" s="1"/>
  <c r="C4" i="5" a="1"/>
  <c r="C4" i="5" s="1"/>
  <c r="C18" i="5" a="1"/>
  <c r="C18" i="5" s="1"/>
  <c r="C19" i="5" a="1"/>
  <c r="C19" i="5" s="1"/>
  <c r="C28" i="5" a="1"/>
  <c r="C28" i="5" s="1"/>
  <c r="S36" i="1"/>
  <c r="K36" i="1" a="1"/>
  <c r="K36" i="1" s="1"/>
  <c r="J36" i="1" a="1"/>
  <c r="J36" i="1" s="1"/>
  <c r="I36" i="1" a="1"/>
  <c r="I36" i="1" s="1"/>
  <c r="H36" i="1" a="1"/>
  <c r="H36" i="1" s="1"/>
  <c r="G36" i="1" a="1"/>
  <c r="G36" i="1" s="1"/>
  <c r="F36" i="1" a="1"/>
  <c r="F36" i="1" s="1"/>
  <c r="E36" i="1" a="1"/>
  <c r="E36" i="1" s="1"/>
  <c r="D36" i="1" a="1"/>
  <c r="D36" i="1" s="1"/>
  <c r="D21" i="1" a="1"/>
  <c r="D21" i="1" s="1"/>
  <c r="E21" i="1" a="1"/>
  <c r="E21" i="1" s="1"/>
  <c r="F21" i="1" a="1"/>
  <c r="F21" i="1" s="1"/>
  <c r="G21" i="1" a="1"/>
  <c r="G21" i="1" s="1"/>
  <c r="H21" i="1" a="1"/>
  <c r="H21" i="1" s="1"/>
  <c r="I21" i="1" a="1"/>
  <c r="I21" i="1" s="1"/>
  <c r="J21" i="1" a="1"/>
  <c r="J21" i="1" s="1"/>
  <c r="K21" i="1" a="1"/>
  <c r="K21" i="1" s="1"/>
  <c r="S21" i="1"/>
  <c r="D34" i="1" a="1"/>
  <c r="D34" i="1" s="1"/>
  <c r="E34" i="1" a="1"/>
  <c r="E34" i="1" s="1"/>
  <c r="F34" i="1" a="1"/>
  <c r="F34" i="1" s="1"/>
  <c r="G34" i="1" a="1"/>
  <c r="G34" i="1" s="1"/>
  <c r="H34" i="1" a="1"/>
  <c r="H34" i="1" s="1"/>
  <c r="I34" i="1" a="1"/>
  <c r="I34" i="1" s="1"/>
  <c r="J34" i="1" a="1"/>
  <c r="J34" i="1" s="1"/>
  <c r="K34" i="1" a="1"/>
  <c r="K34" i="1" s="1"/>
  <c r="S34" i="1"/>
  <c r="D23" i="1" a="1"/>
  <c r="D23" i="1" s="1"/>
  <c r="E23" i="1" a="1"/>
  <c r="E23" i="1" s="1"/>
  <c r="F23" i="1" a="1"/>
  <c r="F23" i="1" s="1"/>
  <c r="G23" i="1" a="1"/>
  <c r="G23" i="1" s="1"/>
  <c r="H23" i="1" a="1"/>
  <c r="H23" i="1" s="1"/>
  <c r="I23" i="1" a="1"/>
  <c r="I23" i="1" s="1"/>
  <c r="J23" i="1" a="1"/>
  <c r="J23" i="1" s="1"/>
  <c r="K23" i="1" a="1"/>
  <c r="K23" i="1" s="1"/>
  <c r="S23" i="1"/>
  <c r="D20" i="1" a="1"/>
  <c r="D20" i="1" s="1"/>
  <c r="E20" i="1" a="1"/>
  <c r="E20" i="1" s="1"/>
  <c r="F20" i="1" a="1"/>
  <c r="F20" i="1" s="1"/>
  <c r="G20" i="1" a="1"/>
  <c r="G20" i="1" s="1"/>
  <c r="H20" i="1" a="1"/>
  <c r="H20" i="1" s="1"/>
  <c r="I20" i="1" a="1"/>
  <c r="I20" i="1" s="1"/>
  <c r="J20" i="1" a="1"/>
  <c r="J20" i="1" s="1"/>
  <c r="K20" i="1" a="1"/>
  <c r="K20" i="1" s="1"/>
  <c r="S20" i="1"/>
  <c r="D25" i="1" a="1"/>
  <c r="D25" i="1" s="1"/>
  <c r="E25" i="1" a="1"/>
  <c r="E25" i="1" s="1"/>
  <c r="F25" i="1" a="1"/>
  <c r="F25" i="1" s="1"/>
  <c r="G25" i="1" a="1"/>
  <c r="G25" i="1" s="1"/>
  <c r="H25" i="1" a="1"/>
  <c r="H25" i="1" s="1"/>
  <c r="I25" i="1" a="1"/>
  <c r="I25" i="1" s="1"/>
  <c r="J25" i="1" a="1"/>
  <c r="J25" i="1" s="1"/>
  <c r="K25" i="1" a="1"/>
  <c r="K25" i="1" s="1"/>
  <c r="S25" i="1"/>
  <c r="D29" i="1" a="1"/>
  <c r="D29" i="1" s="1"/>
  <c r="E29" i="1" a="1"/>
  <c r="E29" i="1" s="1"/>
  <c r="F29" i="1" a="1"/>
  <c r="F29" i="1" s="1"/>
  <c r="G29" i="1" a="1"/>
  <c r="G29" i="1" s="1"/>
  <c r="H29" i="1" a="1"/>
  <c r="H29" i="1" s="1"/>
  <c r="I29" i="1" a="1"/>
  <c r="I29" i="1" s="1"/>
  <c r="J29" i="1" a="1"/>
  <c r="J29" i="1" s="1"/>
  <c r="K29" i="1" a="1"/>
  <c r="K29" i="1" s="1"/>
  <c r="S29" i="1"/>
  <c r="D13" i="1" a="1"/>
  <c r="D13" i="1" s="1"/>
  <c r="E13" i="1" a="1"/>
  <c r="E13" i="1" s="1"/>
  <c r="F13" i="1" a="1"/>
  <c r="F13" i="1" s="1"/>
  <c r="G13" i="1" a="1"/>
  <c r="G13" i="1" s="1"/>
  <c r="H13" i="1" a="1"/>
  <c r="H13" i="1" s="1"/>
  <c r="I13" i="1" a="1"/>
  <c r="I13" i="1" s="1"/>
  <c r="J13" i="1" a="1"/>
  <c r="J13" i="1" s="1"/>
  <c r="K13" i="1" a="1"/>
  <c r="K13" i="1" s="1"/>
  <c r="S13" i="1"/>
  <c r="AK26" i="5" a="1"/>
  <c r="AK26" i="5" s="1"/>
  <c r="AL26" i="5" s="1"/>
  <c r="AM26" i="5" s="1"/>
  <c r="S25" i="5"/>
  <c r="K25" i="5" a="1"/>
  <c r="K25" i="5" s="1"/>
  <c r="J25" i="5" a="1"/>
  <c r="J25" i="5" s="1"/>
  <c r="I25" i="5" a="1"/>
  <c r="I25" i="5" s="1"/>
  <c r="H25" i="5" a="1"/>
  <c r="H25" i="5" s="1"/>
  <c r="G25" i="5" a="1"/>
  <c r="G25" i="5" s="1"/>
  <c r="F25" i="5" a="1"/>
  <c r="F25" i="5" s="1"/>
  <c r="E25" i="5" a="1"/>
  <c r="E25" i="5" s="1"/>
  <c r="D25" i="5" a="1"/>
  <c r="D25" i="5" s="1"/>
  <c r="C25" i="5" a="1"/>
  <c r="C25" i="5" s="1"/>
  <c r="C23" i="5" a="1"/>
  <c r="C23" i="5" s="1"/>
  <c r="D23" i="5" a="1"/>
  <c r="D23" i="5" s="1"/>
  <c r="E23" i="5" a="1"/>
  <c r="E23" i="5" s="1"/>
  <c r="F23" i="5" a="1"/>
  <c r="F23" i="5" s="1"/>
  <c r="G23" i="5" a="1"/>
  <c r="G23" i="5" s="1"/>
  <c r="H23" i="5" a="1"/>
  <c r="H23" i="5" s="1"/>
  <c r="I23" i="5" a="1"/>
  <c r="I23" i="5" s="1"/>
  <c r="J23" i="5" a="1"/>
  <c r="J23" i="5" s="1"/>
  <c r="K23" i="5" a="1"/>
  <c r="K23" i="5" s="1"/>
  <c r="S23" i="5"/>
  <c r="Q189" i="8" a="1"/>
  <c r="Q100" i="8" a="1"/>
  <c r="Q68" i="8" a="1"/>
  <c r="Q123" i="8" a="1"/>
  <c r="Q107" i="8" a="1"/>
  <c r="Q366" i="8" a="1"/>
  <c r="Q206" i="8" a="1"/>
  <c r="Q182" i="8" a="1"/>
  <c r="Q144" i="8" a="1"/>
  <c r="Q226" i="8" a="1"/>
  <c r="Q293" i="8" a="1"/>
  <c r="Q76" i="8" a="1"/>
  <c r="Q37" i="8" a="1"/>
  <c r="Q112" i="8" a="1"/>
  <c r="Q327" i="8" a="1"/>
  <c r="Q125" i="8" a="1"/>
  <c r="Q340" i="8" a="1"/>
  <c r="Q328" i="8" a="1"/>
  <c r="Q126" i="8" a="1"/>
  <c r="Q495" i="8" a="1"/>
  <c r="Q390" i="8" a="1"/>
  <c r="Q311" i="8" a="1"/>
  <c r="Q248" i="8" a="1"/>
  <c r="Q138" i="8" a="1"/>
  <c r="Q466" i="8" a="1"/>
  <c r="Q235" i="8" a="1"/>
  <c r="Q323" i="8" a="1"/>
  <c r="Q439" i="8" a="1"/>
  <c r="Q429" i="8" a="1"/>
  <c r="Q409" i="8" a="1"/>
  <c r="Q79" i="8" a="1"/>
  <c r="T23" i="5" a="1"/>
  <c r="Q69" i="8" a="1"/>
  <c r="Q197" i="8" a="1"/>
  <c r="Q134" i="8" a="1"/>
  <c r="Q459" i="8" a="1"/>
  <c r="Q348" i="8" a="1"/>
  <c r="Q326" i="8" a="1"/>
  <c r="Q356" i="8" a="1"/>
  <c r="Q349" i="8" a="1"/>
  <c r="Q164" i="8" a="1"/>
  <c r="Q374" i="8" a="1"/>
  <c r="Q243" i="8" a="1"/>
  <c r="Q198" i="8" a="1"/>
  <c r="Q104" i="8" a="1"/>
  <c r="Q149" i="8" a="1"/>
  <c r="Q297" i="8" a="1"/>
  <c r="Q117" i="8" a="1"/>
  <c r="Q114" i="8" a="1"/>
  <c r="Q279" i="8" a="1"/>
  <c r="Q271" i="8" a="1"/>
  <c r="Q372" i="8" a="1"/>
  <c r="Q451" i="8" a="1"/>
  <c r="Q256" i="8" a="1"/>
  <c r="Q43" i="8" a="1"/>
  <c r="Q229" i="8" a="1"/>
  <c r="Q15" i="8" a="1"/>
  <c r="Q417" i="8" a="1"/>
  <c r="Q161" i="8" a="1"/>
  <c r="Q121" i="8" a="1"/>
  <c r="Q210" i="8" a="1"/>
  <c r="Q347" i="8" a="1"/>
  <c r="Q46" i="8" a="1"/>
  <c r="Q163" i="8" a="1"/>
  <c r="Q29" i="8" a="1"/>
  <c r="Q239" i="8" a="1"/>
  <c r="Q436" i="8" a="1"/>
  <c r="Q217" i="8" a="1"/>
  <c r="T34" i="1" a="1"/>
  <c r="T36" i="1" a="1"/>
  <c r="Q147" i="8" a="1"/>
  <c r="Q211" i="8" a="1"/>
  <c r="Q453" i="8" a="1"/>
  <c r="Q8" i="8" a="1"/>
  <c r="Q242" i="8" a="1"/>
  <c r="Q110" i="8" a="1"/>
  <c r="Q419" i="8" a="1"/>
  <c r="Q331" i="8" a="1"/>
  <c r="Q438" i="8" a="1"/>
  <c r="Q139" i="8" a="1"/>
  <c r="Q393" i="8" a="1"/>
  <c r="Q174" i="8" a="1"/>
  <c r="Q394" i="8" a="1"/>
  <c r="Q52" i="8" a="1"/>
  <c r="Q230" i="8" a="1"/>
  <c r="Q389" i="8" a="1"/>
  <c r="Q94" i="8" a="1"/>
  <c r="Q200" i="8" a="1"/>
  <c r="Q430" i="8" a="1"/>
  <c r="Q309" i="8" a="1"/>
  <c r="Q31" i="8" a="1"/>
  <c r="Q313" i="8" a="1"/>
  <c r="Q312" i="8" a="1"/>
  <c r="Q415" i="8" a="1"/>
  <c r="Q422" i="8" a="1"/>
  <c r="Q402" i="8" a="1"/>
  <c r="Q113" i="8" a="1"/>
  <c r="Q199" i="8" a="1"/>
  <c r="Q191" i="8" a="1"/>
  <c r="Q379" i="8" a="1"/>
  <c r="Q319" i="8" a="1"/>
  <c r="Q266" i="8" a="1"/>
  <c r="Q49" i="8" a="1"/>
  <c r="Q231" i="8" a="1"/>
  <c r="Q277" i="8" a="1"/>
  <c r="Q122" i="8" a="1"/>
  <c r="Q160" i="8" a="1"/>
  <c r="Q482" i="8" a="1"/>
  <c r="T4" i="5" a="1"/>
  <c r="Q304" i="8" a="1"/>
  <c r="Q382" i="8" a="1"/>
  <c r="Q362" i="8" a="1"/>
  <c r="Q338" i="8" a="1"/>
  <c r="Q116" i="8" a="1"/>
  <c r="Q135" i="8" a="1"/>
  <c r="Q314" i="8" a="1"/>
  <c r="Q24" i="8" a="1"/>
  <c r="Q5" i="8" a="1"/>
  <c r="Q90" i="8" a="1"/>
  <c r="Q497" i="8" a="1"/>
  <c r="Q178" i="8" a="1"/>
  <c r="Q156" i="8" a="1"/>
  <c r="Q407" i="8" a="1"/>
  <c r="Q440" i="8" a="1"/>
  <c r="Q487" i="8" a="1"/>
  <c r="Q158" i="8" a="1"/>
  <c r="Q257" i="8" a="1"/>
  <c r="Q454" i="8" a="1"/>
  <c r="Q280" i="8" a="1"/>
  <c r="Q420" i="8" a="1"/>
  <c r="Q67" i="8" a="1"/>
  <c r="Q307" i="8" a="1"/>
  <c r="Q353" i="8" a="1"/>
  <c r="Q128" i="8" a="1"/>
  <c r="Q39" i="8" a="1"/>
  <c r="Q27" i="8" a="1"/>
  <c r="Q87" i="8" a="1"/>
  <c r="Q355" i="8" a="1"/>
  <c r="Q483" i="8" a="1"/>
  <c r="Q205" i="8" a="1"/>
  <c r="Q499" i="8" a="1"/>
  <c r="Q322" i="8" a="1"/>
  <c r="Q339" i="8" a="1"/>
  <c r="T21" i="1" a="1"/>
  <c r="Q241" i="8" a="1"/>
  <c r="Q253" i="8" a="1"/>
  <c r="Q274" i="8" a="1"/>
  <c r="Q442" i="8" a="1"/>
  <c r="T23" i="1" a="1"/>
  <c r="Q88" i="8" a="1"/>
  <c r="Q264" i="8" a="1"/>
  <c r="Q6" i="8" a="1"/>
  <c r="Q385" i="8" a="1"/>
  <c r="Q3" i="8" a="1"/>
  <c r="Q369" i="8" a="1"/>
  <c r="Q272" i="8" a="1"/>
  <c r="Q111" i="8" a="1"/>
  <c r="Q296" i="8" a="1"/>
  <c r="Q464" i="8" a="1"/>
  <c r="Q255" i="8" a="1"/>
  <c r="Q400" i="8" a="1"/>
  <c r="Q41" i="8" a="1"/>
  <c r="Q470" i="8" a="1"/>
  <c r="Q204" i="8" a="1"/>
  <c r="Q467" i="8" a="1"/>
  <c r="Q133" i="8" a="1"/>
  <c r="Q185" i="8" a="1"/>
  <c r="Q473" i="8" a="1"/>
  <c r="Q446" i="8" a="1"/>
  <c r="Q387" i="8" a="1"/>
  <c r="Q456" i="8" a="1"/>
  <c r="Q18" i="8" a="1"/>
  <c r="Q23" i="8" a="1"/>
  <c r="Q380" i="8" a="1"/>
  <c r="Q377" i="8" a="1"/>
  <c r="Q363" i="8" a="1"/>
  <c r="Q268" i="8" a="1"/>
  <c r="Q281" i="8" a="1"/>
  <c r="Q283" i="8" a="1"/>
  <c r="Q92" i="8" a="1"/>
  <c r="Q414" i="8" a="1"/>
  <c r="Q346" i="8" a="1"/>
  <c r="Q207" i="8" a="1"/>
  <c r="Q246" i="8" a="1"/>
  <c r="Q102" i="8" a="1"/>
  <c r="Q169" i="8" a="1"/>
  <c r="Q408" i="8" a="1"/>
  <c r="Q127" i="8" a="1"/>
  <c r="Q10" i="8" a="1"/>
  <c r="Q275" i="8" a="1"/>
  <c r="Q45" i="8" a="1"/>
  <c r="Q82" i="8" a="1"/>
  <c r="Q276" i="8" a="1"/>
  <c r="Q61" i="8" a="1"/>
  <c r="Q136" i="8" a="1"/>
  <c r="Q105" i="8" a="1"/>
  <c r="Q345" i="8" a="1"/>
  <c r="Q354" i="8" a="1"/>
  <c r="Q334" i="8" a="1"/>
  <c r="Q72" i="8" a="1"/>
  <c r="Q227" i="8" a="1"/>
  <c r="Q48" i="8" a="1"/>
  <c r="Q143" i="8" a="1"/>
  <c r="Q333" i="8" a="1"/>
  <c r="Q130" i="8" a="1"/>
  <c r="Q118" i="8" a="1"/>
  <c r="Q299" i="8" a="1"/>
  <c r="Q295" i="8" a="1"/>
  <c r="Q180" i="8" a="1"/>
  <c r="Q55" i="8" a="1"/>
  <c r="Q51" i="8" a="1"/>
  <c r="Q25" i="8" a="1"/>
  <c r="Q317" i="8" a="1"/>
  <c r="Q492" i="8" a="1"/>
  <c r="Q47" i="8" a="1"/>
  <c r="Q19" i="8" a="1"/>
  <c r="Q173" i="8" a="1"/>
  <c r="Q504" i="8" a="1"/>
  <c r="Q64" i="8" a="1"/>
  <c r="Q263" i="8" a="1"/>
  <c r="Q166" i="8" a="1"/>
  <c r="Q54" i="8" a="1"/>
  <c r="Q33" i="8" a="1"/>
  <c r="Q57" i="8" a="1"/>
  <c r="Q106" i="8" a="1"/>
  <c r="Q11" i="8" a="1"/>
  <c r="Q233" i="8" a="1"/>
  <c r="Q170" i="8" a="1"/>
  <c r="Q455" i="8" a="1"/>
  <c r="Q146" i="8" a="1"/>
  <c r="Q488" i="8" a="1"/>
  <c r="Q60" i="8" a="1"/>
  <c r="Q381" i="8" a="1"/>
  <c r="Q329" i="8" a="1"/>
  <c r="Q137" i="8" a="1"/>
  <c r="Q403" i="8" a="1"/>
  <c r="Q278" i="8" a="1"/>
  <c r="Q220" i="8" a="1"/>
  <c r="Q375" i="8" a="1"/>
  <c r="Q154" i="8" a="1"/>
  <c r="Q406" i="8" a="1"/>
  <c r="Q282" i="8" a="1"/>
  <c r="Q416" i="8" a="1"/>
  <c r="Q214" i="8" a="1"/>
  <c r="Q228" i="8" a="1"/>
  <c r="Q450" i="8" a="1"/>
  <c r="Q238" i="8" a="1"/>
  <c r="Q370" i="8" a="1"/>
  <c r="Q286" i="8" a="1"/>
  <c r="Q358" i="8" a="1"/>
  <c r="Q73" i="8" a="1"/>
  <c r="Q254" i="8" a="1"/>
  <c r="Q89" i="8" a="1"/>
  <c r="Q324" i="8" a="1"/>
  <c r="Q344" i="8" a="1"/>
  <c r="Q218" i="8" a="1"/>
  <c r="Q237" i="8" a="1"/>
  <c r="Q300" i="8" a="1"/>
  <c r="T13" i="1" a="1"/>
  <c r="Q360" i="8" a="1"/>
  <c r="Q30" i="8" a="1"/>
  <c r="Q260" i="8" a="1"/>
  <c r="Q336" i="8" a="1"/>
  <c r="Q98" i="8" a="1"/>
  <c r="Q13" i="8" a="1"/>
  <c r="Q208" i="8" a="1"/>
  <c r="Q236" i="8" a="1"/>
  <c r="Q222" i="8" a="1"/>
  <c r="Q418" i="8" a="1"/>
  <c r="Q40" i="8" a="1"/>
  <c r="Q75" i="8" a="1"/>
  <c r="Q93" i="8" a="1"/>
  <c r="Q250" i="8" a="1"/>
  <c r="Q172" i="8" a="1"/>
  <c r="Q120" i="8" a="1"/>
  <c r="Q396" i="8" a="1"/>
  <c r="Q59" i="8" a="1"/>
  <c r="Q58" i="8" a="1"/>
  <c r="Q213" i="8" a="1"/>
  <c r="Q97" i="8" a="1"/>
  <c r="Q183" i="8" a="1"/>
  <c r="Q66" i="8" a="1"/>
  <c r="Q209" i="8" a="1"/>
  <c r="Q187" i="8" a="1"/>
  <c r="Q155" i="8" a="1"/>
  <c r="Q176" i="8" a="1"/>
  <c r="Q485" i="8" a="1"/>
  <c r="Q458" i="8" a="1"/>
  <c r="Q267" i="8" a="1"/>
  <c r="Q184" i="8" a="1"/>
  <c r="Q388" i="8" a="1"/>
  <c r="Q28" i="8" a="1"/>
  <c r="Q223" i="8" a="1"/>
  <c r="Q259" i="8" a="1"/>
  <c r="Q196" i="8" a="1"/>
  <c r="Q291" i="8" a="1"/>
  <c r="Q350" i="8" a="1"/>
  <c r="Q303" i="8" a="1"/>
  <c r="Q364" i="8" a="1"/>
  <c r="Q337" i="8" a="1"/>
  <c r="Q426" i="8" a="1"/>
  <c r="Q265" i="8" a="1"/>
  <c r="Q95" i="8" a="1"/>
  <c r="Q316" i="8" a="1"/>
  <c r="Q484" i="8" a="1"/>
  <c r="Q195" i="8" a="1"/>
  <c r="Q16" i="8" a="1"/>
  <c r="Q462" i="8" a="1"/>
  <c r="Q302" i="8" a="1"/>
  <c r="Q308" i="8" a="1"/>
  <c r="Q141" i="8" a="1"/>
  <c r="Q221" i="8" a="1"/>
  <c r="Q21" i="8" a="1"/>
  <c r="Q192" i="8" a="1"/>
  <c r="Q383" i="8" a="1"/>
  <c r="Q395" i="8" a="1"/>
  <c r="Q289" i="8" a="1"/>
  <c r="Q119" i="8" a="1"/>
  <c r="Q215" i="8" a="1"/>
  <c r="Q489" i="8" a="1"/>
  <c r="Q434" i="8" a="1"/>
  <c r="Q219" i="8" a="1"/>
  <c r="Q7" i="8" a="1"/>
  <c r="Q258" i="8" a="1"/>
  <c r="Q301" i="8" a="1"/>
  <c r="Q444" i="8" a="1"/>
  <c r="Q357" i="8" a="1"/>
  <c r="Q294" i="8" a="1"/>
  <c r="Q212" i="8" a="1"/>
  <c r="Q81" i="8" a="1"/>
  <c r="Q342" i="8" a="1"/>
  <c r="Q496" i="8" a="1"/>
  <c r="Q2" i="8" a="1"/>
  <c r="Q447" i="8" a="1"/>
  <c r="Q65" i="8" a="1"/>
  <c r="Q177" i="8" a="1"/>
  <c r="Q129" i="8" a="1"/>
  <c r="Q165" i="8" a="1"/>
  <c r="Q12" i="8" a="1"/>
  <c r="Q188" i="8" a="1"/>
  <c r="Q469" i="8" a="1"/>
  <c r="Q132" i="8" a="1"/>
  <c r="Q244" i="8" a="1"/>
  <c r="Q413" i="8" a="1"/>
  <c r="Q325" i="8" a="1"/>
  <c r="Q186" i="8" a="1"/>
  <c r="Q386" i="8" a="1"/>
  <c r="Q232" i="8" a="1"/>
  <c r="Q465" i="8" a="1"/>
  <c r="Q491" i="8" a="1"/>
  <c r="Q365" i="8" a="1"/>
  <c r="Q190" i="8" a="1"/>
  <c r="Q288" i="8" a="1"/>
  <c r="Q124" i="8" a="1"/>
  <c r="Q352" i="8" a="1"/>
  <c r="Q463" i="8" a="1"/>
  <c r="Q490" i="8" a="1"/>
  <c r="Q321" i="8" a="1"/>
  <c r="Q421" i="8" a="1"/>
  <c r="Q412" i="8" a="1"/>
  <c r="Q368" i="8" a="1"/>
  <c r="Q290" i="8" a="1"/>
  <c r="T25" i="1" a="1"/>
  <c r="Q433" i="8" a="1"/>
  <c r="Q305" i="8" a="1"/>
  <c r="Q153" i="8" a="1"/>
  <c r="Q501" i="8" a="1"/>
  <c r="Q452" i="8" a="1"/>
  <c r="Q332" i="8" a="1"/>
  <c r="Q384" i="8" a="1"/>
  <c r="Q142" i="8" a="1"/>
  <c r="Q391" i="8" a="1"/>
  <c r="Q306" i="8" a="1"/>
  <c r="Q108" i="8" a="1"/>
  <c r="Q262" i="8" a="1"/>
  <c r="Q479" i="8" a="1"/>
  <c r="Q318" i="8" a="1"/>
  <c r="Q17" i="8" a="1"/>
  <c r="Q405" i="8" a="1"/>
  <c r="Q261" i="8" a="1"/>
  <c r="Q167" i="8" a="1"/>
  <c r="Q361" i="8" a="1"/>
  <c r="Q411" i="8" a="1"/>
  <c r="Q376" i="8" a="1"/>
  <c r="Q77" i="8" a="1"/>
  <c r="Q330" i="8" a="1"/>
  <c r="Q175" i="8" a="1"/>
  <c r="Q472" i="8" a="1"/>
  <c r="Q96" i="8" a="1"/>
  <c r="Q193" i="8" a="1"/>
  <c r="Q443" i="8" a="1"/>
  <c r="Q225" i="8" a="1"/>
  <c r="Q292" i="8" a="1"/>
  <c r="Q284" i="8" a="1"/>
  <c r="Q298" i="8" a="1"/>
  <c r="Q36" i="8" a="1"/>
  <c r="Q449" i="8" a="1"/>
  <c r="Q397" i="8" a="1"/>
  <c r="Q148" i="8" a="1"/>
  <c r="Q245" i="8" a="1"/>
  <c r="Q53" i="8" a="1"/>
  <c r="Q168" i="8" a="1"/>
  <c r="Q151" i="8" a="1"/>
  <c r="Q4" i="8" a="1"/>
  <c r="Q320" i="8" a="1"/>
  <c r="Q101" i="8" a="1"/>
  <c r="Q424" i="8" a="1"/>
  <c r="Q62" i="8" a="1"/>
  <c r="Q392" i="8" a="1"/>
  <c r="Q335" i="8" a="1"/>
  <c r="Q201" i="8" a="1"/>
  <c r="Q494" i="8" a="1"/>
  <c r="Q425" i="8" a="1"/>
  <c r="Q460" i="8" a="1"/>
  <c r="Q367" i="8" a="1"/>
  <c r="Q351" i="8" a="1"/>
  <c r="Q80" i="8" a="1"/>
  <c r="Q477" i="8" a="1"/>
  <c r="Q474" i="8" a="1"/>
  <c r="Q86" i="8" a="1"/>
  <c r="Q103" i="8" a="1"/>
  <c r="Q445" i="8" a="1"/>
  <c r="Q399" i="8" a="1"/>
  <c r="Q503" i="8" a="1"/>
  <c r="Q343" i="8" a="1"/>
  <c r="Q240" i="8" a="1"/>
  <c r="Q498" i="8" a="1"/>
  <c r="Q435" i="8" a="1"/>
  <c r="T25" i="5" a="1"/>
  <c r="Q26" i="8" a="1"/>
  <c r="Q145" i="8" a="1"/>
  <c r="Q410" i="8" a="1"/>
  <c r="Q359" i="8" a="1"/>
  <c r="Q38" i="8" a="1"/>
  <c r="Q32" i="8" a="1"/>
  <c r="Q74" i="8" a="1"/>
  <c r="Q150" i="8" a="1"/>
  <c r="Q285" i="8" a="1"/>
  <c r="Q423" i="8" a="1"/>
  <c r="Q22" i="8" a="1"/>
  <c r="Q476" i="8" a="1"/>
  <c r="Q84" i="8" a="1"/>
  <c r="Q42" i="8" a="1"/>
  <c r="Q287" i="8" a="1"/>
  <c r="Q70" i="8" a="1"/>
  <c r="Q99" i="8" a="1"/>
  <c r="Q14" i="8" a="1"/>
  <c r="Q44" i="8" a="1"/>
  <c r="Q437" i="8" a="1"/>
  <c r="Q471" i="8" a="1"/>
  <c r="Q179" i="8" a="1"/>
  <c r="Q216" i="8" a="1"/>
  <c r="Q251" i="8" a="1"/>
  <c r="Q115" i="8" a="1"/>
  <c r="Q480" i="8" a="1"/>
  <c r="Q85" i="8" a="1"/>
  <c r="Q78" i="8" a="1"/>
  <c r="Q431" i="8" a="1"/>
  <c r="Q493" i="8" a="1"/>
  <c r="Q140" i="8" a="1"/>
  <c r="Q63" i="8" a="1"/>
  <c r="Q71" i="8" a="1"/>
  <c r="Q427" i="8" a="1"/>
  <c r="Q432" i="8" a="1"/>
  <c r="T29" i="1" a="1"/>
  <c r="Q249" i="8" a="1"/>
  <c r="Q157" i="8" a="1"/>
  <c r="Q502" i="8" a="1"/>
  <c r="Q9" i="8" a="1"/>
  <c r="Q401" i="8" a="1"/>
  <c r="Q315" i="8" a="1"/>
  <c r="Q109" i="8" a="1"/>
  <c r="Q202" i="8" a="1"/>
  <c r="Q371" i="8" a="1"/>
  <c r="Q152" i="8" a="1"/>
  <c r="Q310" i="8" a="1"/>
  <c r="Q270" i="8" a="1"/>
  <c r="Q224" i="8" a="1"/>
  <c r="Q50" i="8" a="1"/>
  <c r="Q56" i="8" a="1"/>
  <c r="Q341" i="8" a="1"/>
  <c r="Q398" i="8" a="1"/>
  <c r="Q34" i="8" a="1"/>
  <c r="Q478" i="8" a="1"/>
  <c r="Q373" i="8" a="1"/>
  <c r="Q428" i="8" a="1"/>
  <c r="Q234" i="8" a="1"/>
  <c r="Q194" i="8" a="1"/>
  <c r="Q131" i="8" a="1"/>
  <c r="Q269" i="8" a="1"/>
  <c r="Q247" i="8" a="1"/>
  <c r="Q461" i="8" a="1"/>
  <c r="Q83" i="8" a="1"/>
  <c r="Q475" i="8" a="1"/>
  <c r="Q441" i="8" a="1"/>
  <c r="Q181" i="8" a="1"/>
  <c r="Q448" i="8" a="1"/>
  <c r="Q252" i="8" a="1"/>
  <c r="Q481" i="8" a="1"/>
  <c r="Q457" i="8" a="1"/>
  <c r="Q500" i="8" a="1"/>
  <c r="T20" i="1" a="1"/>
  <c r="Q35" i="8" a="1"/>
  <c r="Q91" i="8" a="1"/>
  <c r="Q171" i="8" a="1"/>
  <c r="Q404" i="8" a="1"/>
  <c r="Q486" i="8" a="1"/>
  <c r="Q159" i="8" a="1"/>
  <c r="Q468" i="8" a="1"/>
  <c r="Q273" i="8" a="1"/>
  <c r="Q162" i="8" a="1"/>
  <c r="Q20" i="8" a="1"/>
  <c r="Q378" i="8" a="1"/>
  <c r="Q203" i="8" a="1"/>
  <c r="K189" i="8" l="1"/>
  <c r="K7" i="8"/>
  <c r="K176" i="8"/>
  <c r="K74" i="8"/>
  <c r="K91" i="8"/>
  <c r="K27" i="8"/>
  <c r="K215" i="8"/>
  <c r="K56" i="8"/>
  <c r="K206" i="8"/>
  <c r="K8" i="8"/>
  <c r="K281" i="8"/>
  <c r="K309" i="8"/>
  <c r="K39" i="8"/>
  <c r="K229" i="8"/>
  <c r="K276" i="8"/>
  <c r="K242" i="8"/>
  <c r="K106" i="8"/>
  <c r="M44" i="8"/>
  <c r="K331" i="8"/>
  <c r="K81" i="8"/>
  <c r="K162" i="8"/>
  <c r="K214" i="8"/>
  <c r="K213" i="8"/>
  <c r="K33" i="8"/>
  <c r="K200" i="8"/>
  <c r="K224" i="8"/>
  <c r="N318" i="8"/>
  <c r="N139" i="8"/>
  <c r="K50" i="8"/>
  <c r="O209" i="8"/>
  <c r="K66" i="8"/>
  <c r="N487" i="8"/>
  <c r="K326" i="8"/>
  <c r="M107" i="8"/>
  <c r="N229" i="8"/>
  <c r="K98" i="8"/>
  <c r="N492" i="8"/>
  <c r="O77" i="8"/>
  <c r="K397" i="8"/>
  <c r="N75" i="8"/>
  <c r="N349" i="8"/>
  <c r="K479" i="8"/>
  <c r="M103" i="8"/>
  <c r="N123" i="8"/>
  <c r="Q362" i="8"/>
  <c r="Q211" i="8"/>
  <c r="O75" i="8"/>
  <c r="N195" i="8"/>
  <c r="M241" i="8"/>
  <c r="K35" i="8"/>
  <c r="K17" i="8"/>
  <c r="N325" i="8"/>
  <c r="K444" i="8"/>
  <c r="K373" i="8"/>
  <c r="K183" i="8"/>
  <c r="K41" i="8"/>
  <c r="K57" i="8"/>
  <c r="O475" i="8"/>
  <c r="K62" i="8"/>
  <c r="K430" i="8"/>
  <c r="O175" i="8"/>
  <c r="O329" i="8"/>
  <c r="K260" i="8"/>
  <c r="N402" i="8"/>
  <c r="N377" i="8"/>
  <c r="K503" i="8"/>
  <c r="K486" i="8"/>
  <c r="K466" i="8"/>
  <c r="K454" i="8"/>
  <c r="K442" i="8"/>
  <c r="K390" i="8"/>
  <c r="K399" i="8"/>
  <c r="K412" i="8"/>
  <c r="K348" i="8"/>
  <c r="K343" i="8"/>
  <c r="K330" i="8"/>
  <c r="K310" i="8"/>
  <c r="K312" i="8"/>
  <c r="K273" i="8"/>
  <c r="K268" i="8"/>
  <c r="K256" i="8"/>
  <c r="K237" i="8"/>
  <c r="K239" i="8"/>
  <c r="K199" i="8"/>
  <c r="K193" i="8"/>
  <c r="K173" i="8"/>
  <c r="K163" i="8"/>
  <c r="K149" i="8"/>
  <c r="K126" i="8"/>
  <c r="K114" i="8"/>
  <c r="K68" i="8"/>
  <c r="K49" i="8"/>
  <c r="K502" i="8"/>
  <c r="K487" i="8"/>
  <c r="K471" i="8"/>
  <c r="K463" i="8"/>
  <c r="K449" i="8"/>
  <c r="K426" i="8"/>
  <c r="K398" i="8"/>
  <c r="K391" i="8"/>
  <c r="K351" i="8"/>
  <c r="K325" i="8"/>
  <c r="K329" i="8"/>
  <c r="K344" i="8"/>
  <c r="K292" i="8"/>
  <c r="K296" i="8"/>
  <c r="K275" i="8"/>
  <c r="K254" i="8"/>
  <c r="K241" i="8"/>
  <c r="K205" i="8"/>
  <c r="K191" i="8"/>
  <c r="K186" i="8"/>
  <c r="K188" i="8"/>
  <c r="K169" i="8"/>
  <c r="K156" i="8"/>
  <c r="K121" i="8"/>
  <c r="K107" i="8"/>
  <c r="K100" i="8"/>
  <c r="K76" i="8"/>
  <c r="K30" i="8"/>
  <c r="K18" i="8"/>
  <c r="K500" i="8"/>
  <c r="K488" i="8"/>
  <c r="K462" i="8"/>
  <c r="K453" i="8"/>
  <c r="K439" i="8"/>
  <c r="K431" i="8"/>
  <c r="K427" i="8"/>
  <c r="K401" i="8"/>
  <c r="K359" i="8"/>
  <c r="K336" i="8"/>
  <c r="K322" i="8"/>
  <c r="K321" i="8"/>
  <c r="K302" i="8"/>
  <c r="K277" i="8"/>
  <c r="K262" i="8"/>
  <c r="K247" i="8"/>
  <c r="K219" i="8"/>
  <c r="K223" i="8"/>
  <c r="K201" i="8"/>
  <c r="K192" i="8"/>
  <c r="K171" i="8"/>
  <c r="K152" i="8"/>
  <c r="K132" i="8"/>
  <c r="K127" i="8"/>
  <c r="K112" i="8"/>
  <c r="K93" i="8"/>
  <c r="K78" i="8"/>
  <c r="K61" i="8"/>
  <c r="K51" i="8"/>
  <c r="K16" i="8"/>
  <c r="K504" i="8"/>
  <c r="K482" i="8"/>
  <c r="K470" i="8"/>
  <c r="K459" i="8"/>
  <c r="K443" i="8"/>
  <c r="K408" i="8"/>
  <c r="K394" i="8"/>
  <c r="K393" i="8"/>
  <c r="K372" i="8"/>
  <c r="K409" i="8"/>
  <c r="K362" i="8"/>
  <c r="K298" i="8"/>
  <c r="K278" i="8"/>
  <c r="K259" i="8"/>
  <c r="K243" i="8"/>
  <c r="K225" i="8"/>
  <c r="K218" i="8"/>
  <c r="K197" i="8"/>
  <c r="K182" i="8"/>
  <c r="K172" i="8"/>
  <c r="K157" i="8"/>
  <c r="K141" i="8"/>
  <c r="K123" i="8"/>
  <c r="K110" i="8"/>
  <c r="K94" i="8"/>
  <c r="K69" i="8"/>
  <c r="K60" i="8"/>
  <c r="K43" i="8"/>
  <c r="K32" i="8"/>
  <c r="K15" i="8"/>
  <c r="N137" i="8"/>
  <c r="K499" i="8"/>
  <c r="K450" i="8"/>
  <c r="K468" i="8"/>
  <c r="K448" i="8"/>
  <c r="K434" i="8"/>
  <c r="K402" i="8"/>
  <c r="K384" i="8"/>
  <c r="K369" i="8"/>
  <c r="K360" i="8"/>
  <c r="K341" i="8"/>
  <c r="K333" i="8"/>
  <c r="K300" i="8"/>
  <c r="K297" i="8"/>
  <c r="K248" i="8"/>
  <c r="K230" i="8"/>
  <c r="K216" i="8"/>
  <c r="K177" i="8"/>
  <c r="K190" i="8"/>
  <c r="K155" i="8"/>
  <c r="K145" i="8"/>
  <c r="K119" i="8"/>
  <c r="K109" i="8"/>
  <c r="K101" i="8"/>
  <c r="K77" i="8"/>
  <c r="K67" i="8"/>
  <c r="K46" i="8"/>
  <c r="K29" i="8"/>
  <c r="K14" i="8"/>
  <c r="O504" i="8"/>
  <c r="N322" i="8"/>
  <c r="O41" i="8"/>
  <c r="K484" i="8"/>
  <c r="K464" i="8"/>
  <c r="K447" i="8"/>
  <c r="K435" i="8"/>
  <c r="K411" i="8"/>
  <c r="K413" i="8"/>
  <c r="K385" i="8"/>
  <c r="K365" i="8"/>
  <c r="K358" i="8"/>
  <c r="K349" i="8"/>
  <c r="K308" i="8"/>
  <c r="K294" i="8"/>
  <c r="K284" i="8"/>
  <c r="K258" i="8"/>
  <c r="K179" i="8"/>
  <c r="K165" i="8"/>
  <c r="K150" i="8"/>
  <c r="K139" i="8"/>
  <c r="K118" i="8"/>
  <c r="K105" i="8"/>
  <c r="K86" i="8"/>
  <c r="K53" i="8"/>
  <c r="K45" i="8"/>
  <c r="K28" i="8"/>
  <c r="K12" i="8"/>
  <c r="O345" i="8"/>
  <c r="K498" i="8"/>
  <c r="K467" i="8"/>
  <c r="K433" i="8"/>
  <c r="K425" i="8"/>
  <c r="K414" i="8"/>
  <c r="K377" i="8"/>
  <c r="K366" i="8"/>
  <c r="K355" i="8"/>
  <c r="K332" i="8"/>
  <c r="K320" i="8"/>
  <c r="K313" i="8"/>
  <c r="K288" i="8"/>
  <c r="K287" i="8"/>
  <c r="K272" i="8"/>
  <c r="K261" i="8"/>
  <c r="K217" i="8"/>
  <c r="K204" i="8"/>
  <c r="K143" i="8"/>
  <c r="K153" i="8"/>
  <c r="K128" i="8"/>
  <c r="K103" i="8"/>
  <c r="K96" i="8"/>
  <c r="K71" i="8"/>
  <c r="K55" i="8"/>
  <c r="K42" i="8"/>
  <c r="K31" i="8"/>
  <c r="K13" i="8"/>
  <c r="K497" i="8"/>
  <c r="K475" i="8"/>
  <c r="K461" i="8"/>
  <c r="K456" i="8"/>
  <c r="K428" i="8"/>
  <c r="K406" i="8"/>
  <c r="K415" i="8"/>
  <c r="K375" i="8"/>
  <c r="K388" i="8"/>
  <c r="K353" i="8"/>
  <c r="K338" i="8"/>
  <c r="K318" i="8"/>
  <c r="K305" i="8"/>
  <c r="K289" i="8"/>
  <c r="K279" i="8"/>
  <c r="K263" i="8"/>
  <c r="K246" i="8"/>
  <c r="K236" i="8"/>
  <c r="K209" i="8"/>
  <c r="K212" i="8"/>
  <c r="K232" i="8"/>
  <c r="K164" i="8"/>
  <c r="K151" i="8"/>
  <c r="K148" i="8"/>
  <c r="K120" i="8"/>
  <c r="K92" i="8"/>
  <c r="K75" i="8"/>
  <c r="K52" i="8"/>
  <c r="K44" i="8"/>
  <c r="K26" i="8"/>
  <c r="K11" i="8"/>
  <c r="N122" i="8"/>
  <c r="O424" i="8"/>
  <c r="N116" i="8"/>
  <c r="K495" i="8"/>
  <c r="K477" i="8"/>
  <c r="K472" i="8"/>
  <c r="K451" i="8"/>
  <c r="K429" i="8"/>
  <c r="K376" i="8"/>
  <c r="K356" i="8"/>
  <c r="K334" i="8"/>
  <c r="K319" i="8"/>
  <c r="K311" i="8"/>
  <c r="K286" i="8"/>
  <c r="K264" i="8"/>
  <c r="K251" i="8"/>
  <c r="K240" i="8"/>
  <c r="K228" i="8"/>
  <c r="K211" i="8"/>
  <c r="K198" i="8"/>
  <c r="K181" i="8"/>
  <c r="K170" i="8"/>
  <c r="K154" i="8"/>
  <c r="K136" i="8"/>
  <c r="K117" i="8"/>
  <c r="K58" i="8"/>
  <c r="K23" i="8"/>
  <c r="K9" i="8"/>
  <c r="N260" i="8"/>
  <c r="K483" i="8"/>
  <c r="K476" i="8"/>
  <c r="K452" i="8"/>
  <c r="K440" i="8"/>
  <c r="K392" i="8"/>
  <c r="K378" i="8"/>
  <c r="K266" i="8"/>
  <c r="K253" i="8"/>
  <c r="K244" i="8"/>
  <c r="K233" i="8"/>
  <c r="K195" i="8"/>
  <c r="K187" i="8"/>
  <c r="K180" i="8"/>
  <c r="K159" i="8"/>
  <c r="K144" i="8"/>
  <c r="K135" i="8"/>
  <c r="K108" i="8"/>
  <c r="K104" i="8"/>
  <c r="K89" i="8"/>
  <c r="K25" i="8"/>
  <c r="K10" i="8"/>
  <c r="K492" i="8"/>
  <c r="K489" i="8"/>
  <c r="K469" i="8"/>
  <c r="K441" i="8"/>
  <c r="K424" i="8"/>
  <c r="K410" i="8"/>
  <c r="K403" i="8"/>
  <c r="K379" i="8"/>
  <c r="K381" i="8"/>
  <c r="K363" i="8"/>
  <c r="K339" i="8"/>
  <c r="K315" i="8"/>
  <c r="K307" i="8"/>
  <c r="K291" i="8"/>
  <c r="K283" i="8"/>
  <c r="K257" i="8"/>
  <c r="K245" i="8"/>
  <c r="K238" i="8"/>
  <c r="K221" i="8"/>
  <c r="K185" i="8"/>
  <c r="K175" i="8"/>
  <c r="K158" i="8"/>
  <c r="K138" i="8"/>
  <c r="K131" i="8"/>
  <c r="K115" i="8"/>
  <c r="K102" i="8"/>
  <c r="K82" i="8"/>
  <c r="K72" i="8"/>
  <c r="K48" i="8"/>
  <c r="K493" i="8"/>
  <c r="K485" i="8"/>
  <c r="K460" i="8"/>
  <c r="K438" i="8"/>
  <c r="K423" i="8"/>
  <c r="K420" i="8"/>
  <c r="K400" i="8"/>
  <c r="K382" i="8"/>
  <c r="K368" i="8"/>
  <c r="K361" i="8"/>
  <c r="K323" i="8"/>
  <c r="K314" i="8"/>
  <c r="K299" i="8"/>
  <c r="K271" i="8"/>
  <c r="K202" i="8"/>
  <c r="K174" i="8"/>
  <c r="K184" i="8"/>
  <c r="K147" i="8"/>
  <c r="K130" i="8"/>
  <c r="K116" i="8"/>
  <c r="K99" i="8"/>
  <c r="K84" i="8"/>
  <c r="K79" i="8"/>
  <c r="K59" i="8"/>
  <c r="K24" i="8"/>
  <c r="K491" i="8"/>
  <c r="K478" i="8"/>
  <c r="K481" i="8"/>
  <c r="K446" i="8"/>
  <c r="K417" i="8"/>
  <c r="K404" i="8"/>
  <c r="K387" i="8"/>
  <c r="K380" i="8"/>
  <c r="K389" i="8"/>
  <c r="K357" i="8"/>
  <c r="K345" i="8"/>
  <c r="K340" i="8"/>
  <c r="K304" i="8"/>
  <c r="K293" i="8"/>
  <c r="K265" i="8"/>
  <c r="K250" i="8"/>
  <c r="K226" i="8"/>
  <c r="K208" i="8"/>
  <c r="K137" i="8"/>
  <c r="K129" i="8"/>
  <c r="K111" i="8"/>
  <c r="K95" i="8"/>
  <c r="K87" i="8"/>
  <c r="K65" i="8"/>
  <c r="K54" i="8"/>
  <c r="K36" i="8"/>
  <c r="K22" i="8"/>
  <c r="K6" i="8"/>
  <c r="K490" i="8"/>
  <c r="K474" i="8"/>
  <c r="K455" i="8"/>
  <c r="K437" i="8"/>
  <c r="K416" i="8"/>
  <c r="K418" i="8"/>
  <c r="K407" i="8"/>
  <c r="K383" i="8"/>
  <c r="K371" i="8"/>
  <c r="K342" i="8"/>
  <c r="K327" i="8"/>
  <c r="K328" i="8"/>
  <c r="K306" i="8"/>
  <c r="K290" i="8"/>
  <c r="K274" i="8"/>
  <c r="K249" i="8"/>
  <c r="K178" i="8"/>
  <c r="K168" i="8"/>
  <c r="K160" i="8"/>
  <c r="K142" i="8"/>
  <c r="K134" i="8"/>
  <c r="K90" i="8"/>
  <c r="K80" i="8"/>
  <c r="K70" i="8"/>
  <c r="K47" i="8"/>
  <c r="K37" i="8"/>
  <c r="K21" i="8"/>
  <c r="K5" i="8"/>
  <c r="O94" i="8"/>
  <c r="M443" i="8"/>
  <c r="K3" i="8"/>
  <c r="K496" i="8"/>
  <c r="K473" i="8"/>
  <c r="K458" i="8"/>
  <c r="K436" i="8"/>
  <c r="K422" i="8"/>
  <c r="K419" i="8"/>
  <c r="K386" i="8"/>
  <c r="K374" i="8"/>
  <c r="K370" i="8"/>
  <c r="K354" i="8"/>
  <c r="K335" i="8"/>
  <c r="K301" i="8"/>
  <c r="K285" i="8"/>
  <c r="K280" i="8"/>
  <c r="K269" i="8"/>
  <c r="K252" i="8"/>
  <c r="K255" i="8"/>
  <c r="K231" i="8"/>
  <c r="K203" i="8"/>
  <c r="K210" i="8"/>
  <c r="K140" i="8"/>
  <c r="K133" i="8"/>
  <c r="K122" i="8"/>
  <c r="K88" i="8"/>
  <c r="K83" i="8"/>
  <c r="K63" i="8"/>
  <c r="K64" i="8"/>
  <c r="K38" i="8"/>
  <c r="K20" i="8"/>
  <c r="K4" i="8"/>
  <c r="N291" i="8"/>
  <c r="N88" i="8"/>
  <c r="K501" i="8"/>
  <c r="K465" i="8"/>
  <c r="K445" i="8"/>
  <c r="K421" i="8"/>
  <c r="K405" i="8"/>
  <c r="K396" i="8"/>
  <c r="K367" i="8"/>
  <c r="K350" i="8"/>
  <c r="K364" i="8"/>
  <c r="K337" i="8"/>
  <c r="K317" i="8"/>
  <c r="K295" i="8"/>
  <c r="K282" i="8"/>
  <c r="K270" i="8"/>
  <c r="K267" i="8"/>
  <c r="K234" i="8"/>
  <c r="K227" i="8"/>
  <c r="K220" i="8"/>
  <c r="K196" i="8"/>
  <c r="K166" i="8"/>
  <c r="K161" i="8"/>
  <c r="K146" i="8"/>
  <c r="K125" i="8"/>
  <c r="K124" i="8"/>
  <c r="K97" i="8"/>
  <c r="K85" i="8"/>
  <c r="K34" i="8"/>
  <c r="K19" i="8"/>
  <c r="K2" i="8"/>
  <c r="K432" i="8"/>
  <c r="K346" i="8"/>
  <c r="K73" i="8"/>
  <c r="K480" i="8"/>
  <c r="K40" i="8"/>
  <c r="N162" i="8"/>
  <c r="O411" i="8"/>
  <c r="N309" i="8"/>
  <c r="N310" i="8"/>
  <c r="N382" i="8"/>
  <c r="O346" i="8"/>
  <c r="N134" i="8"/>
  <c r="N474" i="8"/>
  <c r="N422" i="8"/>
  <c r="N480" i="8"/>
  <c r="N22" i="8"/>
  <c r="N361" i="8"/>
  <c r="N215" i="8"/>
  <c r="O428" i="8"/>
  <c r="M244" i="8"/>
  <c r="M160" i="8"/>
  <c r="M418" i="8"/>
  <c r="M151" i="8"/>
  <c r="M112" i="8"/>
  <c r="M144" i="8"/>
  <c r="M264" i="8"/>
  <c r="M319" i="8"/>
  <c r="M21" i="8"/>
  <c r="N444" i="8"/>
  <c r="M173" i="8"/>
  <c r="M367" i="8"/>
  <c r="O43" i="8"/>
  <c r="M256" i="8"/>
  <c r="M201" i="8"/>
  <c r="M162" i="8"/>
  <c r="M170" i="8"/>
  <c r="M100" i="8"/>
  <c r="N321" i="8"/>
  <c r="O502" i="8"/>
  <c r="N495" i="8"/>
  <c r="N357" i="8"/>
  <c r="O376" i="8"/>
  <c r="N350" i="8"/>
  <c r="N110" i="8"/>
  <c r="N199" i="8"/>
  <c r="N85" i="8"/>
  <c r="O127" i="8"/>
  <c r="M96" i="8"/>
  <c r="O80" i="8"/>
  <c r="M159" i="8"/>
  <c r="N76" i="8"/>
  <c r="N219" i="8"/>
  <c r="N161" i="8"/>
  <c r="M132" i="8"/>
  <c r="M111" i="8"/>
  <c r="N429" i="8"/>
  <c r="N248" i="8"/>
  <c r="N154" i="8"/>
  <c r="M293" i="8"/>
  <c r="M438" i="8"/>
  <c r="N306" i="8"/>
  <c r="M6" i="8"/>
  <c r="O47" i="8"/>
  <c r="O330" i="8"/>
  <c r="M43" i="8"/>
  <c r="M408" i="8"/>
  <c r="M476" i="8"/>
  <c r="M169" i="8"/>
  <c r="N183" i="8"/>
  <c r="O354" i="8"/>
  <c r="M62" i="8"/>
  <c r="M8" i="8"/>
  <c r="N79" i="8"/>
  <c r="M269" i="8"/>
  <c r="N275" i="8"/>
  <c r="N344" i="8"/>
  <c r="N231" i="8"/>
  <c r="N211" i="8"/>
  <c r="M176" i="8"/>
  <c r="O140" i="8"/>
  <c r="M384" i="8"/>
  <c r="O379" i="8"/>
  <c r="M166" i="8"/>
  <c r="M439" i="8"/>
  <c r="N127" i="8"/>
  <c r="N126" i="8"/>
  <c r="M460" i="8"/>
  <c r="M16" i="8"/>
  <c r="N186" i="8"/>
  <c r="O44" i="8"/>
  <c r="N136" i="8"/>
  <c r="M305" i="8"/>
  <c r="N108" i="8"/>
  <c r="N84" i="8"/>
  <c r="N121" i="8"/>
  <c r="N319" i="8"/>
  <c r="O358" i="8"/>
  <c r="M25" i="8"/>
  <c r="O430" i="8"/>
  <c r="M175" i="8"/>
  <c r="N410" i="8"/>
  <c r="N153" i="8"/>
  <c r="N250" i="8"/>
  <c r="N381" i="8"/>
  <c r="N345" i="8"/>
  <c r="O405" i="8"/>
  <c r="M116" i="8"/>
  <c r="N53" i="8"/>
  <c r="N155" i="8"/>
  <c r="N384" i="8"/>
  <c r="O128" i="8"/>
  <c r="M87" i="8"/>
  <c r="M282" i="8"/>
  <c r="N460" i="8"/>
  <c r="N16" i="8"/>
  <c r="O425" i="8"/>
  <c r="M261" i="8"/>
  <c r="O272" i="8"/>
  <c r="N30" i="8"/>
  <c r="M283" i="8"/>
  <c r="N131" i="8"/>
  <c r="M380" i="8"/>
  <c r="N363" i="8"/>
  <c r="N234" i="8"/>
  <c r="M232" i="8"/>
  <c r="N462" i="8"/>
  <c r="M20" i="8"/>
  <c r="M72" i="8"/>
  <c r="M274" i="8"/>
  <c r="M301" i="8"/>
  <c r="M17" i="8"/>
  <c r="N69" i="8"/>
  <c r="O385" i="8"/>
  <c r="M499" i="8"/>
  <c r="N217" i="8"/>
  <c r="O500" i="8"/>
  <c r="N442" i="8"/>
  <c r="N481" i="8"/>
  <c r="N500" i="8"/>
  <c r="N383" i="8"/>
  <c r="M83" i="8"/>
  <c r="M321" i="8"/>
  <c r="M167" i="8"/>
  <c r="N329" i="8"/>
  <c r="M88" i="8"/>
  <c r="O230" i="8"/>
  <c r="O40" i="8"/>
  <c r="N223" i="8"/>
  <c r="M340" i="8"/>
  <c r="N301" i="8"/>
  <c r="M259" i="8"/>
  <c r="N2" i="8"/>
  <c r="N177" i="8"/>
  <c r="N74" i="8"/>
  <c r="N210" i="8"/>
  <c r="M81" i="8"/>
  <c r="M52" i="8"/>
  <c r="M114" i="8"/>
  <c r="M486" i="8"/>
  <c r="M356" i="8"/>
  <c r="O312" i="8"/>
  <c r="M501" i="8"/>
  <c r="O54" i="8"/>
  <c r="M186" i="8"/>
  <c r="M405" i="8"/>
  <c r="O222" i="8"/>
  <c r="O432" i="8"/>
  <c r="M211" i="8"/>
  <c r="M355" i="8"/>
  <c r="N78" i="8"/>
  <c r="N483" i="8"/>
  <c r="N295" i="8"/>
  <c r="N48" i="8"/>
  <c r="O117" i="8"/>
  <c r="N333" i="8"/>
  <c r="N255" i="8"/>
  <c r="N3" i="8"/>
  <c r="N315" i="8"/>
  <c r="N436" i="8"/>
  <c r="M231" i="8"/>
  <c r="M247" i="8"/>
  <c r="N307" i="8"/>
  <c r="M470" i="8"/>
  <c r="M250" i="8"/>
  <c r="N52" i="8"/>
  <c r="O310" i="8"/>
  <c r="O337" i="8"/>
  <c r="O50" i="8"/>
  <c r="O413" i="8"/>
  <c r="M196" i="8"/>
  <c r="M202" i="8"/>
  <c r="M164" i="8"/>
  <c r="O38" i="8"/>
  <c r="M91" i="8"/>
  <c r="N453" i="8"/>
  <c r="O453" i="8"/>
  <c r="M453" i="8"/>
  <c r="N271" i="8"/>
  <c r="M235" i="8"/>
  <c r="O433" i="8"/>
  <c r="O237" i="8"/>
  <c r="M503" i="8"/>
  <c r="O85" i="8"/>
  <c r="N317" i="8"/>
  <c r="N365" i="8"/>
  <c r="M127" i="8"/>
  <c r="N21" i="8"/>
  <c r="N490" i="8"/>
  <c r="N43" i="8"/>
  <c r="N311" i="8"/>
  <c r="N375" i="8"/>
  <c r="N94" i="8"/>
  <c r="O204" i="8"/>
  <c r="N320" i="8"/>
  <c r="N287" i="8"/>
  <c r="N262" i="8"/>
  <c r="O150" i="8"/>
  <c r="N496" i="8"/>
  <c r="M466" i="8"/>
  <c r="M63" i="8"/>
  <c r="N448" i="8"/>
  <c r="O87" i="8"/>
  <c r="M313" i="8"/>
  <c r="N280" i="8"/>
  <c r="N257" i="8"/>
  <c r="M478" i="8"/>
  <c r="N90" i="8"/>
  <c r="O122" i="8"/>
  <c r="M149" i="8"/>
  <c r="M329" i="8"/>
  <c r="M318" i="8"/>
  <c r="M136" i="8"/>
  <c r="N272" i="8"/>
  <c r="N150" i="8"/>
  <c r="M189" i="8"/>
  <c r="N45" i="8"/>
  <c r="N106" i="8"/>
  <c r="M38" i="8"/>
  <c r="N264" i="8"/>
  <c r="N65" i="8"/>
  <c r="M84" i="8"/>
  <c r="O4" i="8"/>
  <c r="M461" i="8"/>
  <c r="N4" i="8"/>
  <c r="O32" i="8"/>
  <c r="N39" i="8"/>
  <c r="N452" i="8"/>
  <c r="M435" i="8"/>
  <c r="M414" i="8"/>
  <c r="M434" i="8"/>
  <c r="O193" i="8"/>
  <c r="M450" i="8"/>
  <c r="O66" i="8"/>
  <c r="M352" i="8"/>
  <c r="O483" i="8"/>
  <c r="M115" i="8"/>
  <c r="M473" i="8"/>
  <c r="O297" i="8"/>
  <c r="M279" i="8"/>
  <c r="M371" i="8"/>
  <c r="N142" i="8"/>
  <c r="M260" i="8"/>
  <c r="M347" i="8"/>
  <c r="N266" i="8"/>
  <c r="M238" i="8"/>
  <c r="N362" i="8"/>
  <c r="N268" i="8"/>
  <c r="M441" i="8"/>
  <c r="M251" i="8"/>
  <c r="O406" i="8"/>
  <c r="N299" i="8"/>
  <c r="M185" i="8"/>
  <c r="O186" i="8"/>
  <c r="N224" i="8"/>
  <c r="O62" i="8"/>
  <c r="M373" i="8"/>
  <c r="N149" i="8"/>
  <c r="O245" i="8"/>
  <c r="M165" i="8"/>
  <c r="M123" i="8"/>
  <c r="N156" i="8"/>
  <c r="M286" i="8"/>
  <c r="N209" i="8"/>
  <c r="M465" i="8"/>
  <c r="M34" i="8"/>
  <c r="N125" i="8"/>
  <c r="N77" i="8"/>
  <c r="O381" i="8"/>
  <c r="M263" i="8"/>
  <c r="M246" i="8"/>
  <c r="M296" i="8"/>
  <c r="N132" i="8"/>
  <c r="N120" i="8"/>
  <c r="M146" i="8"/>
  <c r="O383" i="8"/>
  <c r="N187" i="8"/>
  <c r="M18" i="8"/>
  <c r="N358" i="8"/>
  <c r="N258" i="8"/>
  <c r="N130" i="8"/>
  <c r="N201" i="8"/>
  <c r="O332" i="8"/>
  <c r="N351" i="8"/>
  <c r="N371" i="8"/>
  <c r="M397" i="8"/>
  <c r="N326" i="8"/>
  <c r="N71" i="8"/>
  <c r="O359" i="8"/>
  <c r="N435" i="8"/>
  <c r="N502" i="8"/>
  <c r="N46" i="8"/>
  <c r="N238" i="8"/>
  <c r="N415" i="8"/>
  <c r="M161" i="8"/>
  <c r="N352" i="8"/>
  <c r="N446" i="8"/>
  <c r="N330" i="8"/>
  <c r="N251" i="8"/>
  <c r="N473" i="8"/>
  <c r="M75" i="8"/>
  <c r="M198" i="8"/>
  <c r="N364" i="8"/>
  <c r="N411" i="8"/>
  <c r="M271" i="8"/>
  <c r="N61" i="8"/>
  <c r="M242" i="8"/>
  <c r="N11" i="8"/>
  <c r="N34" i="8"/>
  <c r="N405" i="8"/>
  <c r="O434" i="8"/>
  <c r="M51" i="8"/>
  <c r="M284" i="8"/>
  <c r="M399" i="8"/>
  <c r="M133" i="8"/>
  <c r="M157" i="8"/>
  <c r="M126" i="8"/>
  <c r="M154" i="8"/>
  <c r="N174" i="8"/>
  <c r="N244" i="8"/>
  <c r="O459" i="8"/>
  <c r="N222" i="8"/>
  <c r="N107" i="8"/>
  <c r="N196" i="8"/>
  <c r="M208" i="8"/>
  <c r="M5" i="8"/>
  <c r="O328" i="8"/>
  <c r="M464" i="8"/>
  <c r="M389" i="8"/>
  <c r="M64" i="8"/>
  <c r="M374" i="8"/>
  <c r="M366" i="8"/>
  <c r="M323" i="8"/>
  <c r="M348" i="8"/>
  <c r="N328" i="8"/>
  <c r="O174" i="8"/>
  <c r="O296" i="8"/>
  <c r="N18" i="8"/>
  <c r="N283" i="8"/>
  <c r="N237" i="8"/>
  <c r="M254" i="8"/>
  <c r="N205" i="8"/>
  <c r="N103" i="8"/>
  <c r="N81" i="8"/>
  <c r="M86" i="8"/>
  <c r="O33" i="8"/>
  <c r="M317" i="8"/>
  <c r="N138" i="8"/>
  <c r="N308" i="8"/>
  <c r="M280" i="8"/>
  <c r="N470" i="8"/>
  <c r="O137" i="8"/>
  <c r="M94" i="8"/>
  <c r="N204" i="8"/>
  <c r="O392" i="8"/>
  <c r="M372" i="8"/>
  <c r="M287" i="8"/>
  <c r="O158" i="8"/>
  <c r="M105" i="8"/>
  <c r="N426" i="8"/>
  <c r="M14" i="8"/>
  <c r="N147" i="8"/>
  <c r="O366" i="8"/>
  <c r="M262" i="8"/>
  <c r="N5" i="8"/>
  <c r="M106" i="8"/>
  <c r="O456" i="8"/>
  <c r="N449" i="8"/>
  <c r="M289" i="8"/>
  <c r="M475" i="8"/>
  <c r="N281" i="8"/>
  <c r="N235" i="8"/>
  <c r="M322" i="8"/>
  <c r="M78" i="8"/>
  <c r="N51" i="8"/>
  <c r="M267" i="8"/>
  <c r="M31" i="8"/>
  <c r="N194" i="8"/>
  <c r="N160" i="8"/>
  <c r="N172" i="8"/>
  <c r="N70" i="8"/>
  <c r="M143" i="8"/>
  <c r="M179" i="8"/>
  <c r="M212" i="8"/>
  <c r="N389" i="8"/>
  <c r="N424" i="8"/>
  <c r="O35" i="8"/>
  <c r="O108" i="8"/>
  <c r="N348" i="8"/>
  <c r="O444" i="8"/>
  <c r="O72" i="8"/>
  <c r="N396" i="8"/>
  <c r="O303" i="8"/>
  <c r="M275" i="8"/>
  <c r="N26" i="8"/>
  <c r="N388" i="8"/>
  <c r="O388" i="8"/>
  <c r="M121" i="8"/>
  <c r="N493" i="8"/>
  <c r="N450" i="8"/>
  <c r="M131" i="8"/>
  <c r="M504" i="8"/>
  <c r="M432" i="8"/>
  <c r="N499" i="8"/>
  <c r="O463" i="8"/>
  <c r="N27" i="8"/>
  <c r="N119" i="8"/>
  <c r="M155" i="8"/>
  <c r="M485" i="8"/>
  <c r="O322" i="8"/>
  <c r="M187" i="8"/>
  <c r="N439" i="8"/>
  <c r="N456" i="8"/>
  <c r="M353" i="8"/>
  <c r="M253" i="8"/>
  <c r="O23" i="8"/>
  <c r="M102" i="8"/>
  <c r="M454" i="8"/>
  <c r="N115" i="8"/>
  <c r="O200" i="8"/>
  <c r="O390" i="8"/>
  <c r="N241" i="8"/>
  <c r="N498" i="8"/>
  <c r="M382" i="8"/>
  <c r="M429" i="8"/>
  <c r="M19" i="8"/>
  <c r="N145" i="8"/>
  <c r="O321" i="8"/>
  <c r="M295" i="8"/>
  <c r="M124" i="8"/>
  <c r="N387" i="8"/>
  <c r="O403" i="8"/>
  <c r="N359" i="8"/>
  <c r="N343" i="8"/>
  <c r="N33" i="8"/>
  <c r="O131" i="8"/>
  <c r="N430" i="8"/>
  <c r="N504" i="8"/>
  <c r="M237" i="8"/>
  <c r="M457" i="8"/>
  <c r="O211" i="8"/>
  <c r="M79" i="8"/>
  <c r="M134" i="8"/>
  <c r="M140" i="8"/>
  <c r="O370" i="8"/>
  <c r="M221" i="8"/>
  <c r="M358" i="8"/>
  <c r="M415" i="8"/>
  <c r="N353" i="8"/>
  <c r="O225" i="8"/>
  <c r="M416" i="8"/>
  <c r="N454" i="8"/>
  <c r="M135" i="8"/>
  <c r="N7" i="8"/>
  <c r="M409" i="8"/>
  <c r="O219" i="8"/>
  <c r="M449" i="8"/>
  <c r="M71" i="8"/>
  <c r="N89" i="8"/>
  <c r="N482" i="8"/>
  <c r="M422" i="8"/>
  <c r="M281" i="8"/>
  <c r="N19" i="8"/>
  <c r="N485" i="8"/>
  <c r="N290" i="8"/>
  <c r="O18" i="8"/>
  <c r="M421" i="8"/>
  <c r="O441" i="8"/>
  <c r="M15" i="8"/>
  <c r="N80" i="8"/>
  <c r="O16" i="8"/>
  <c r="N293" i="8"/>
  <c r="M61" i="8"/>
  <c r="N432" i="8"/>
  <c r="N240" i="8"/>
  <c r="N29" i="8"/>
  <c r="M85" i="8"/>
  <c r="O415" i="8"/>
  <c r="M377" i="8"/>
  <c r="N461" i="8"/>
  <c r="N36" i="8"/>
  <c r="N441" i="8"/>
  <c r="N124" i="8"/>
  <c r="N102" i="8"/>
  <c r="M229" i="8"/>
  <c r="N282" i="8"/>
  <c r="M327" i="8"/>
  <c r="N414" i="8"/>
  <c r="M92" i="8"/>
  <c r="M210" i="8"/>
  <c r="M215" i="8"/>
  <c r="N133" i="8"/>
  <c r="N54" i="8"/>
  <c r="N451" i="8"/>
  <c r="N114" i="8"/>
  <c r="N203" i="8"/>
  <c r="O63" i="8"/>
  <c r="O29" i="8"/>
  <c r="N292" i="8"/>
  <c r="N421" i="8"/>
  <c r="N66" i="8"/>
  <c r="N443" i="8"/>
  <c r="N175" i="8"/>
  <c r="N20" i="8"/>
  <c r="M291" i="8"/>
  <c r="M489" i="8"/>
  <c r="N355" i="8"/>
  <c r="N173" i="8"/>
  <c r="M209" i="8"/>
  <c r="N63" i="8"/>
  <c r="M141" i="8"/>
  <c r="M483" i="8"/>
  <c r="N191" i="8"/>
  <c r="N67" i="8"/>
  <c r="N406" i="8"/>
  <c r="N117" i="8"/>
  <c r="M2" i="8"/>
  <c r="M342" i="8"/>
  <c r="M481" i="8"/>
  <c r="M463" i="8"/>
  <c r="O414" i="8"/>
  <c r="M248" i="8"/>
  <c r="N239" i="8"/>
  <c r="N427" i="8"/>
  <c r="N475" i="8"/>
  <c r="M193" i="8"/>
  <c r="M181" i="8"/>
  <c r="N312" i="8"/>
  <c r="O498" i="8"/>
  <c r="N489" i="8"/>
  <c r="M346" i="8"/>
  <c r="M359" i="8"/>
  <c r="N433" i="8"/>
  <c r="M395" i="8"/>
  <c r="O121" i="8"/>
  <c r="N169" i="8"/>
  <c r="M458" i="8"/>
  <c r="N428" i="8"/>
  <c r="N232" i="8"/>
  <c r="M257" i="8"/>
  <c r="N354" i="8"/>
  <c r="N242" i="8"/>
  <c r="N284" i="8"/>
  <c r="M363" i="8"/>
  <c r="O308" i="8"/>
  <c r="M104" i="8"/>
  <c r="N447" i="8"/>
  <c r="M339" i="8"/>
  <c r="M370" i="8"/>
  <c r="M39" i="8"/>
  <c r="M387" i="8"/>
  <c r="M163" i="8"/>
  <c r="M219" i="8"/>
  <c r="N346" i="8"/>
  <c r="M218" i="8"/>
  <c r="N463" i="8"/>
  <c r="O46" i="8"/>
  <c r="M145" i="8"/>
  <c r="N267" i="8"/>
  <c r="N23" i="8"/>
  <c r="M490" i="8"/>
  <c r="M234" i="8"/>
  <c r="N477" i="8"/>
  <c r="O301" i="8"/>
  <c r="N40" i="8"/>
  <c r="N207" i="8"/>
  <c r="M343" i="8"/>
  <c r="O480" i="8"/>
  <c r="N288" i="8"/>
  <c r="N141" i="8"/>
  <c r="M113" i="8"/>
  <c r="M378" i="8"/>
  <c r="O249" i="8"/>
  <c r="N112" i="8"/>
  <c r="O201" i="8"/>
  <c r="N341" i="8"/>
  <c r="M425" i="8"/>
  <c r="M381" i="8"/>
  <c r="N167" i="8"/>
  <c r="N62" i="8"/>
  <c r="O162" i="8"/>
  <c r="O314" i="8"/>
  <c r="M197" i="8"/>
  <c r="N386" i="8"/>
  <c r="N59" i="8"/>
  <c r="O34" i="8"/>
  <c r="M153" i="8"/>
  <c r="N230" i="8"/>
  <c r="M407" i="8"/>
  <c r="O90" i="8"/>
  <c r="M273" i="8"/>
  <c r="N327" i="8"/>
  <c r="N296" i="8"/>
  <c r="N265" i="8"/>
  <c r="M249" i="8"/>
  <c r="M337" i="8"/>
  <c r="N413" i="8"/>
  <c r="M139" i="8"/>
  <c r="N104" i="8"/>
  <c r="N165" i="8"/>
  <c r="O262" i="8"/>
  <c r="N385" i="8"/>
  <c r="N57" i="8"/>
  <c r="N6" i="8"/>
  <c r="M315" i="8"/>
  <c r="M477" i="8"/>
  <c r="N376" i="8"/>
  <c r="M426" i="8"/>
  <c r="O61" i="8"/>
  <c r="M50" i="8"/>
  <c r="N206" i="8"/>
  <c r="M328" i="8"/>
  <c r="M48" i="8"/>
  <c r="M41" i="8"/>
  <c r="N425" i="8"/>
  <c r="M333" i="8"/>
  <c r="N44" i="8"/>
  <c r="N198" i="8"/>
  <c r="N360" i="8"/>
  <c r="M42" i="8"/>
  <c r="M306" i="8"/>
  <c r="O123" i="8"/>
  <c r="M350" i="8"/>
  <c r="N197" i="8"/>
  <c r="M37" i="8"/>
  <c r="N256" i="8"/>
  <c r="M332" i="8"/>
  <c r="O59" i="8"/>
  <c r="O280" i="8"/>
  <c r="M137" i="8"/>
  <c r="M351" i="8"/>
  <c r="M204" i="8"/>
  <c r="M297" i="8"/>
  <c r="N99" i="8"/>
  <c r="N407" i="8"/>
  <c r="N273" i="8"/>
  <c r="M361" i="8"/>
  <c r="M56" i="8"/>
  <c r="M468" i="8"/>
  <c r="O265" i="8"/>
  <c r="N337" i="8"/>
  <c r="N245" i="8"/>
  <c r="N404" i="8"/>
  <c r="M110" i="8"/>
  <c r="M35" i="8"/>
  <c r="M80" i="8"/>
  <c r="N437" i="8"/>
  <c r="N316" i="8"/>
  <c r="N494" i="8"/>
  <c r="N408" i="8"/>
  <c r="N438" i="8"/>
  <c r="N469" i="8"/>
  <c r="N303" i="8"/>
  <c r="N159" i="8"/>
  <c r="N50" i="8"/>
  <c r="M222" i="8"/>
  <c r="O142" i="8"/>
  <c r="M4" i="8"/>
  <c r="N185" i="8"/>
  <c r="N41" i="8"/>
  <c r="M487" i="8"/>
  <c r="O273" i="8"/>
  <c r="M24" i="8"/>
  <c r="O242" i="8"/>
  <c r="O64" i="8"/>
  <c r="M233" i="8"/>
  <c r="M171" i="8"/>
  <c r="M129" i="8"/>
  <c r="N455" i="8"/>
  <c r="N135" i="8"/>
  <c r="O462" i="8"/>
  <c r="M440" i="8"/>
  <c r="O99" i="8"/>
  <c r="N279" i="8"/>
  <c r="N335" i="8"/>
  <c r="N372" i="8"/>
  <c r="N56" i="8"/>
  <c r="N17" i="8"/>
  <c r="M30" i="8"/>
  <c r="N338" i="8"/>
  <c r="N226" i="8"/>
  <c r="O408" i="8"/>
  <c r="M364" i="8"/>
  <c r="N146" i="8"/>
  <c r="N35" i="8"/>
  <c r="O116" i="8"/>
  <c r="N129" i="8"/>
  <c r="O375" i="8"/>
  <c r="N340" i="8"/>
  <c r="O48" i="8"/>
  <c r="M220" i="8"/>
  <c r="M118" i="8"/>
  <c r="N403" i="8"/>
  <c r="M58" i="8"/>
  <c r="M158" i="8"/>
  <c r="M95" i="8"/>
  <c r="N270" i="8"/>
  <c r="N24" i="8"/>
  <c r="O112" i="8"/>
  <c r="M419" i="8"/>
  <c r="M236" i="8"/>
  <c r="N233" i="8"/>
  <c r="O371" i="8"/>
  <c r="M472" i="8"/>
  <c r="M227" i="8"/>
  <c r="M70" i="8"/>
  <c r="N440" i="8"/>
  <c r="M345" i="8"/>
  <c r="N459" i="8"/>
  <c r="O146" i="8"/>
  <c r="M156" i="8"/>
  <c r="N334" i="8"/>
  <c r="M60" i="8"/>
  <c r="O397" i="8"/>
  <c r="M57" i="8"/>
  <c r="N13" i="8"/>
  <c r="N8" i="8"/>
  <c r="M194" i="8"/>
  <c r="M386" i="8"/>
  <c r="M341" i="8"/>
  <c r="N72" i="8"/>
  <c r="N143" i="8"/>
  <c r="O250" i="8"/>
  <c r="N9" i="8"/>
  <c r="O114" i="8"/>
  <c r="O320" i="8"/>
  <c r="M188" i="8"/>
  <c r="O24" i="8"/>
  <c r="M11" i="8"/>
  <c r="M108" i="8"/>
  <c r="O30" i="8"/>
  <c r="M326" i="8"/>
  <c r="O60" i="8"/>
  <c r="N397" i="8"/>
  <c r="O164" i="8"/>
  <c r="M491" i="8"/>
  <c r="M451" i="8"/>
  <c r="N213" i="8"/>
  <c r="M59" i="8"/>
  <c r="N302" i="8"/>
  <c r="N58" i="8"/>
  <c r="M393" i="8"/>
  <c r="M69" i="8"/>
  <c r="M497" i="8"/>
  <c r="M413" i="8"/>
  <c r="M285" i="8"/>
  <c r="N60" i="8"/>
  <c r="N314" i="8"/>
  <c r="N390" i="8"/>
  <c r="M400" i="8"/>
  <c r="N392" i="8"/>
  <c r="M404" i="8"/>
  <c r="M276" i="8"/>
  <c r="M45" i="8"/>
  <c r="M74" i="8"/>
  <c r="N32" i="8"/>
  <c r="Q184" i="8"/>
  <c r="Q344" i="8"/>
  <c r="Q231" i="8"/>
  <c r="Q414" i="8"/>
  <c r="S414" i="8"/>
  <c r="Q339" i="8"/>
  <c r="Q49" i="8"/>
  <c r="Q217" i="8"/>
  <c r="Q79" i="8"/>
  <c r="Q382" i="8"/>
  <c r="S211" i="8"/>
  <c r="Q500" i="8"/>
  <c r="Q294" i="8"/>
  <c r="Q432" i="8"/>
  <c r="Q435" i="8"/>
  <c r="S435" i="8"/>
  <c r="Q388" i="8"/>
  <c r="Q290" i="8"/>
  <c r="S290" i="8"/>
  <c r="Q219" i="8"/>
  <c r="Q237" i="8"/>
  <c r="S237" i="8"/>
  <c r="Q324" i="8"/>
  <c r="Q346" i="8"/>
  <c r="Q92" i="8"/>
  <c r="Q322" i="8"/>
  <c r="Q266" i="8"/>
  <c r="Q436" i="8"/>
  <c r="Q409" i="8"/>
  <c r="Q342" i="8"/>
  <c r="Q457" i="8"/>
  <c r="Q502" i="8"/>
  <c r="S502" i="8"/>
  <c r="Q427" i="8"/>
  <c r="Q498" i="8"/>
  <c r="Q433" i="8"/>
  <c r="Q368" i="8"/>
  <c r="Q434" i="8"/>
  <c r="Q267" i="8"/>
  <c r="Q89" i="8"/>
  <c r="Q504" i="8"/>
  <c r="Q283" i="8"/>
  <c r="Q499" i="8"/>
  <c r="Q319" i="8"/>
  <c r="Q239" i="8"/>
  <c r="Q429" i="8"/>
  <c r="Q359" i="8"/>
  <c r="Q481" i="8"/>
  <c r="Q452" i="8"/>
  <c r="Q71" i="8"/>
  <c r="Q240" i="8"/>
  <c r="Q449" i="8"/>
  <c r="Q412" i="8"/>
  <c r="Q489" i="8"/>
  <c r="Q218" i="8"/>
  <c r="Q254" i="8"/>
  <c r="Q173" i="8"/>
  <c r="Q281" i="8"/>
  <c r="Q205" i="8"/>
  <c r="Q379" i="8"/>
  <c r="Q29" i="8"/>
  <c r="S29" i="8"/>
  <c r="Q439" i="8"/>
  <c r="Q33" i="8"/>
  <c r="Q252" i="8"/>
  <c r="Q253" i="8"/>
  <c r="S63" i="8"/>
  <c r="Q63" i="8"/>
  <c r="Q343" i="8"/>
  <c r="Q300" i="8"/>
  <c r="Q421" i="8"/>
  <c r="S215" i="8"/>
  <c r="Q215" i="8"/>
  <c r="Q458" i="8"/>
  <c r="Q73" i="8"/>
  <c r="Q19" i="8"/>
  <c r="Q268" i="8"/>
  <c r="Q483" i="8"/>
  <c r="Q191" i="8"/>
  <c r="S191" i="8"/>
  <c r="Q163" i="8"/>
  <c r="Q323" i="8"/>
  <c r="Q442" i="8"/>
  <c r="S442" i="8"/>
  <c r="Q448" i="8"/>
  <c r="S448" i="8"/>
  <c r="Q169" i="8"/>
  <c r="Q140" i="8"/>
  <c r="Q503" i="8"/>
  <c r="Q258" i="8"/>
  <c r="Q321" i="8"/>
  <c r="S321" i="8"/>
  <c r="Q119" i="8"/>
  <c r="S119" i="8"/>
  <c r="Q485" i="8"/>
  <c r="Q358" i="8"/>
  <c r="Q47" i="8"/>
  <c r="Q363" i="8"/>
  <c r="S363" i="8"/>
  <c r="Q355" i="8"/>
  <c r="Q199" i="8"/>
  <c r="Q46" i="8"/>
  <c r="Q235" i="8"/>
  <c r="Q203" i="8"/>
  <c r="Q181" i="8"/>
  <c r="Q134" i="8"/>
  <c r="Q493" i="8"/>
  <c r="Q399" i="8"/>
  <c r="Q36" i="8"/>
  <c r="Q490" i="8"/>
  <c r="S490" i="8"/>
  <c r="Q289" i="8"/>
  <c r="Q176" i="8"/>
  <c r="Q286" i="8"/>
  <c r="Q492" i="8"/>
  <c r="S492" i="8"/>
  <c r="Q377" i="8"/>
  <c r="Q87" i="8"/>
  <c r="Q113" i="8"/>
  <c r="Q347" i="8"/>
  <c r="Q466" i="8"/>
  <c r="Q401" i="8"/>
  <c r="Q441" i="8"/>
  <c r="Q482" i="8"/>
  <c r="Q431" i="8"/>
  <c r="Q445" i="8"/>
  <c r="Q298" i="8"/>
  <c r="Q463" i="8"/>
  <c r="Q395" i="8"/>
  <c r="Q155" i="8"/>
  <c r="Q370" i="8"/>
  <c r="Q317" i="8"/>
  <c r="Q380" i="8"/>
  <c r="Q27" i="8"/>
  <c r="Q402" i="8"/>
  <c r="S402" i="8"/>
  <c r="Q210" i="8"/>
  <c r="S210" i="8"/>
  <c r="S138" i="8"/>
  <c r="Q138" i="8"/>
  <c r="Q348" i="8"/>
  <c r="Q475" i="8"/>
  <c r="S475" i="8"/>
  <c r="Q145" i="8"/>
  <c r="S145" i="8"/>
  <c r="Q78" i="8"/>
  <c r="Q103" i="8"/>
  <c r="Q284" i="8"/>
  <c r="Q352" i="8"/>
  <c r="Q383" i="8"/>
  <c r="Q187" i="8"/>
  <c r="Q238" i="8"/>
  <c r="S238" i="8"/>
  <c r="Q25" i="8"/>
  <c r="Q23" i="8"/>
  <c r="S23" i="8"/>
  <c r="Q39" i="8"/>
  <c r="Q422" i="8"/>
  <c r="Q121" i="8"/>
  <c r="Q248" i="8"/>
  <c r="Q384" i="8"/>
  <c r="Q83" i="8"/>
  <c r="Q166" i="8"/>
  <c r="Q85" i="8"/>
  <c r="Q86" i="8"/>
  <c r="Q292" i="8"/>
  <c r="Q124" i="8"/>
  <c r="Q192" i="8"/>
  <c r="Q209" i="8"/>
  <c r="Q450" i="8"/>
  <c r="Q51" i="8"/>
  <c r="S51" i="8"/>
  <c r="Q18" i="8"/>
  <c r="Q128" i="8"/>
  <c r="Q415" i="8"/>
  <c r="Q161" i="8"/>
  <c r="S362" i="8"/>
  <c r="Q311" i="8"/>
  <c r="S311" i="8"/>
  <c r="Q127" i="8"/>
  <c r="S461" i="8"/>
  <c r="Q461" i="8"/>
  <c r="Q357" i="8"/>
  <c r="Q480" i="8"/>
  <c r="Q474" i="8"/>
  <c r="S474" i="8"/>
  <c r="Q225" i="8"/>
  <c r="Q288" i="8"/>
  <c r="S288" i="8"/>
  <c r="Q21" i="8"/>
  <c r="Q66" i="8"/>
  <c r="Q228" i="8"/>
  <c r="Q55" i="8"/>
  <c r="Q456" i="8"/>
  <c r="Q353" i="8"/>
  <c r="Q312" i="8"/>
  <c r="S312" i="8"/>
  <c r="Q417" i="8"/>
  <c r="Q390" i="8"/>
  <c r="S390" i="8"/>
  <c r="Q81" i="8"/>
  <c r="Q247" i="8"/>
  <c r="Q157" i="8"/>
  <c r="Q115" i="8"/>
  <c r="Q477" i="8"/>
  <c r="Q443" i="8"/>
  <c r="Q190" i="8"/>
  <c r="Q221" i="8"/>
  <c r="Q183" i="8"/>
  <c r="Q214" i="8"/>
  <c r="Q180" i="8"/>
  <c r="Q387" i="8"/>
  <c r="Q307" i="8"/>
  <c r="Q313" i="8"/>
  <c r="Q15" i="8"/>
  <c r="Q495" i="8"/>
  <c r="Q304" i="8"/>
  <c r="Q269" i="8"/>
  <c r="Q102" i="8"/>
  <c r="Q251" i="8"/>
  <c r="Q80" i="8"/>
  <c r="Q193" i="8"/>
  <c r="Q365" i="8"/>
  <c r="Q141" i="8"/>
  <c r="Q97" i="8"/>
  <c r="Q416" i="8"/>
  <c r="Q295" i="8"/>
  <c r="Q446" i="8"/>
  <c r="Q67" i="8"/>
  <c r="S67" i="8"/>
  <c r="Q31" i="8"/>
  <c r="Q229" i="8"/>
  <c r="S229" i="8"/>
  <c r="Q126" i="8"/>
  <c r="Q378" i="8"/>
  <c r="Q131" i="8"/>
  <c r="Q501" i="8"/>
  <c r="Q216" i="8"/>
  <c r="Q351" i="8"/>
  <c r="Q96" i="8"/>
  <c r="Q491" i="8"/>
  <c r="Q308" i="8"/>
  <c r="S308" i="8"/>
  <c r="Q213" i="8"/>
  <c r="Q282" i="8"/>
  <c r="Q299" i="8"/>
  <c r="Q473" i="8"/>
  <c r="Q420" i="8"/>
  <c r="Q309" i="8"/>
  <c r="S309" i="8"/>
  <c r="Q43" i="8"/>
  <c r="S43" i="8"/>
  <c r="Q328" i="8"/>
  <c r="S328" i="8"/>
  <c r="Q274" i="8"/>
  <c r="Q194" i="8"/>
  <c r="Q160" i="8"/>
  <c r="Q179" i="8"/>
  <c r="Q367" i="8"/>
  <c r="Q472" i="8"/>
  <c r="Q465" i="8"/>
  <c r="Q302" i="8"/>
  <c r="S302" i="8"/>
  <c r="Q58" i="8"/>
  <c r="Q406" i="8"/>
  <c r="Q118" i="8"/>
  <c r="Q185" i="8"/>
  <c r="Q280" i="8"/>
  <c r="Q430" i="8"/>
  <c r="Q256" i="8"/>
  <c r="Q340" i="8"/>
  <c r="S340" i="8"/>
  <c r="Q410" i="8"/>
  <c r="Q234" i="8"/>
  <c r="Q197" i="8"/>
  <c r="Q471" i="8"/>
  <c r="Q460" i="8"/>
  <c r="S460" i="8"/>
  <c r="Q175" i="8"/>
  <c r="S175" i="8"/>
  <c r="Q232" i="8"/>
  <c r="Q462" i="8"/>
  <c r="S462" i="8"/>
  <c r="Q59" i="8"/>
  <c r="S154" i="8"/>
  <c r="Q154" i="8"/>
  <c r="Q130" i="8"/>
  <c r="S130" i="8"/>
  <c r="Q133" i="8"/>
  <c r="Q454" i="8"/>
  <c r="S454" i="8"/>
  <c r="Q200" i="8"/>
  <c r="S200" i="8"/>
  <c r="Q451" i="8"/>
  <c r="Q125" i="8"/>
  <c r="Q54" i="8"/>
  <c r="S54" i="8"/>
  <c r="Q428" i="8"/>
  <c r="S428" i="8"/>
  <c r="Q444" i="8"/>
  <c r="S444" i="8"/>
  <c r="Q437" i="8"/>
  <c r="Q425" i="8"/>
  <c r="Q330" i="8"/>
  <c r="S330" i="8"/>
  <c r="Q386" i="8"/>
  <c r="S386" i="8"/>
  <c r="Q16" i="8"/>
  <c r="S396" i="8"/>
  <c r="Q396" i="8"/>
  <c r="Q375" i="8"/>
  <c r="Q333" i="8"/>
  <c r="Q467" i="8"/>
  <c r="Q257" i="8"/>
  <c r="Q94" i="8"/>
  <c r="Q372" i="8"/>
  <c r="Q327" i="8"/>
  <c r="Q212" i="8"/>
  <c r="Q373" i="8"/>
  <c r="Q263" i="8"/>
  <c r="S263" i="8"/>
  <c r="Q44" i="8"/>
  <c r="Q494" i="8"/>
  <c r="Q77" i="8"/>
  <c r="S77" i="8"/>
  <c r="Q186" i="8"/>
  <c r="S186" i="8"/>
  <c r="Q195" i="8"/>
  <c r="Q120" i="8"/>
  <c r="S120" i="8"/>
  <c r="Q220" i="8"/>
  <c r="Q143" i="8"/>
  <c r="S204" i="8"/>
  <c r="Q204" i="8"/>
  <c r="Q158" i="8"/>
  <c r="Q389" i="8"/>
  <c r="S389" i="8"/>
  <c r="Q271" i="8"/>
  <c r="Q112" i="8"/>
  <c r="S112" i="8"/>
  <c r="Q20" i="8"/>
  <c r="Q478" i="8"/>
  <c r="Q246" i="8"/>
  <c r="Q14" i="8"/>
  <c r="Q201" i="8"/>
  <c r="S201" i="8"/>
  <c r="Q376" i="8"/>
  <c r="S376" i="8"/>
  <c r="Q325" i="8"/>
  <c r="S325" i="8"/>
  <c r="Q484" i="8"/>
  <c r="Q172" i="8"/>
  <c r="Q278" i="8"/>
  <c r="Q48" i="8"/>
  <c r="S48" i="8"/>
  <c r="Q470" i="8"/>
  <c r="Q487" i="8"/>
  <c r="Q230" i="8"/>
  <c r="S230" i="8"/>
  <c r="Q279" i="8"/>
  <c r="Q37" i="8"/>
  <c r="Q332" i="8"/>
  <c r="Q34" i="8"/>
  <c r="Q153" i="8"/>
  <c r="Q99" i="8"/>
  <c r="S99" i="8"/>
  <c r="Q335" i="8"/>
  <c r="Q411" i="8"/>
  <c r="Q413" i="8"/>
  <c r="Q316" i="8"/>
  <c r="Q250" i="8"/>
  <c r="S250" i="8"/>
  <c r="Q403" i="8"/>
  <c r="Q227" i="8"/>
  <c r="Q41" i="8"/>
  <c r="Q440" i="8"/>
  <c r="Q52" i="8"/>
  <c r="Q114" i="8"/>
  <c r="S76" i="8"/>
  <c r="Q76" i="8"/>
  <c r="Q9" i="8"/>
  <c r="Q398" i="8"/>
  <c r="Q122" i="8"/>
  <c r="Q70" i="8"/>
  <c r="S70" i="8"/>
  <c r="S392" i="8"/>
  <c r="Q392" i="8"/>
  <c r="S361" i="8"/>
  <c r="Q361" i="8"/>
  <c r="Q244" i="8"/>
  <c r="Q95" i="8"/>
  <c r="Q93" i="8"/>
  <c r="Q137" i="8"/>
  <c r="Q72" i="8"/>
  <c r="Q400" i="8"/>
  <c r="Q407" i="8"/>
  <c r="Q394" i="8"/>
  <c r="Q117" i="8"/>
  <c r="S117" i="8"/>
  <c r="Q293" i="8"/>
  <c r="S293" i="8"/>
  <c r="Q459" i="8"/>
  <c r="Q341" i="8"/>
  <c r="Q241" i="8"/>
  <c r="Q287" i="8"/>
  <c r="Q62" i="8"/>
  <c r="S62" i="8"/>
  <c r="Q167" i="8"/>
  <c r="Q132" i="8"/>
  <c r="S265" i="8"/>
  <c r="Q265" i="8"/>
  <c r="Q75" i="8"/>
  <c r="S75" i="8"/>
  <c r="Q329" i="8"/>
  <c r="Q334" i="8"/>
  <c r="Q255" i="8"/>
  <c r="Q156" i="8"/>
  <c r="Q174" i="8"/>
  <c r="S174" i="8"/>
  <c r="Q297" i="8"/>
  <c r="S297" i="8"/>
  <c r="Q226" i="8"/>
  <c r="Q408" i="8"/>
  <c r="S408" i="8"/>
  <c r="Q56" i="8"/>
  <c r="Q147" i="8"/>
  <c r="S147" i="8"/>
  <c r="Q42" i="8"/>
  <c r="Q424" i="8"/>
  <c r="S424" i="8"/>
  <c r="Q261" i="8"/>
  <c r="Q469" i="8"/>
  <c r="Q426" i="8"/>
  <c r="Q40" i="8"/>
  <c r="Q381" i="8"/>
  <c r="Q354" i="8"/>
  <c r="Q464" i="8"/>
  <c r="Q178" i="8"/>
  <c r="Q393" i="8"/>
  <c r="S149" i="8"/>
  <c r="Q149" i="8"/>
  <c r="Q144" i="8"/>
  <c r="Q162" i="8"/>
  <c r="Q50" i="8"/>
  <c r="S50" i="8"/>
  <c r="Q301" i="8"/>
  <c r="Q84" i="8"/>
  <c r="Q101" i="8"/>
  <c r="Q405" i="8"/>
  <c r="S405" i="8"/>
  <c r="Q188" i="8"/>
  <c r="Q337" i="8"/>
  <c r="Q418" i="8"/>
  <c r="Q60" i="8"/>
  <c r="Q345" i="8"/>
  <c r="Q296" i="8"/>
  <c r="Q497" i="8"/>
  <c r="Q139" i="8"/>
  <c r="Q104" i="8"/>
  <c r="Q182" i="8"/>
  <c r="Q273" i="8"/>
  <c r="S224" i="8"/>
  <c r="Q224" i="8"/>
  <c r="Q360" i="8"/>
  <c r="Q476" i="8"/>
  <c r="Q320" i="8"/>
  <c r="S320" i="8"/>
  <c r="Q17" i="8"/>
  <c r="S17" i="8"/>
  <c r="Q12" i="8"/>
  <c r="S12" i="8"/>
  <c r="Q364" i="8"/>
  <c r="Q222" i="8"/>
  <c r="Q488" i="8"/>
  <c r="Q105" i="8"/>
  <c r="Q111" i="8"/>
  <c r="Q90" i="8"/>
  <c r="Q438" i="8"/>
  <c r="Q198" i="8"/>
  <c r="Q206" i="8"/>
  <c r="Q468" i="8"/>
  <c r="Q270" i="8"/>
  <c r="Q249" i="8"/>
  <c r="Q22" i="8"/>
  <c r="S22" i="8"/>
  <c r="Q4" i="8"/>
  <c r="Q318" i="8"/>
  <c r="S318" i="8"/>
  <c r="Q165" i="8"/>
  <c r="Q303" i="8"/>
  <c r="S303" i="8"/>
  <c r="Q236" i="8"/>
  <c r="S236" i="8"/>
  <c r="Q146" i="8"/>
  <c r="Q136" i="8"/>
  <c r="S136" i="8"/>
  <c r="Q272" i="8"/>
  <c r="S5" i="8"/>
  <c r="Q5" i="8"/>
  <c r="Q331" i="8"/>
  <c r="Q243" i="8"/>
  <c r="Q366" i="8"/>
  <c r="Q159" i="8"/>
  <c r="Q310" i="8"/>
  <c r="Q207" i="8"/>
  <c r="Q423" i="8"/>
  <c r="Q151" i="8"/>
  <c r="Q479" i="8"/>
  <c r="Q129" i="8"/>
  <c r="Q350" i="8"/>
  <c r="Q208" i="8"/>
  <c r="Q455" i="8"/>
  <c r="Q61" i="8"/>
  <c r="S61" i="8"/>
  <c r="Q369" i="8"/>
  <c r="Q24" i="8"/>
  <c r="S24" i="8"/>
  <c r="Q419" i="8"/>
  <c r="Q374" i="8"/>
  <c r="S374" i="8"/>
  <c r="Q107" i="8"/>
  <c r="Q486" i="8"/>
  <c r="Q152" i="8"/>
  <c r="Q69" i="8"/>
  <c r="Q285" i="8"/>
  <c r="Q168" i="8"/>
  <c r="Q262" i="8"/>
  <c r="Q177" i="8"/>
  <c r="S177" i="8"/>
  <c r="Q291" i="8"/>
  <c r="Q13" i="8"/>
  <c r="Q170" i="8"/>
  <c r="Q276" i="8"/>
  <c r="Q3" i="8"/>
  <c r="Q314" i="8"/>
  <c r="S314" i="8"/>
  <c r="Q110" i="8"/>
  <c r="Q164" i="8"/>
  <c r="Q123" i="8"/>
  <c r="S123" i="8"/>
  <c r="Q404" i="8"/>
  <c r="Q371" i="8"/>
  <c r="S371" i="8"/>
  <c r="Q305" i="8"/>
  <c r="Q150" i="8"/>
  <c r="Q53" i="8"/>
  <c r="Q108" i="8"/>
  <c r="Q65" i="8"/>
  <c r="Q196" i="8"/>
  <c r="Q98" i="8"/>
  <c r="Q233" i="8"/>
  <c r="Q82" i="8"/>
  <c r="Q385" i="8"/>
  <c r="Q135" i="8"/>
  <c r="S135" i="8"/>
  <c r="Q242" i="8"/>
  <c r="S242" i="8"/>
  <c r="Q349" i="8"/>
  <c r="S349" i="8"/>
  <c r="Q68" i="8"/>
  <c r="Q171" i="8"/>
  <c r="Q202" i="8"/>
  <c r="Q64" i="8"/>
  <c r="S74" i="8"/>
  <c r="Q74" i="8"/>
  <c r="Q245" i="8"/>
  <c r="S245" i="8"/>
  <c r="Q306" i="8"/>
  <c r="Q447" i="8"/>
  <c r="Q259" i="8"/>
  <c r="Q336" i="8"/>
  <c r="Q11" i="8"/>
  <c r="Q45" i="8"/>
  <c r="S45" i="8"/>
  <c r="Q6" i="8"/>
  <c r="Q116" i="8"/>
  <c r="Q8" i="8"/>
  <c r="Q356" i="8"/>
  <c r="Q100" i="8"/>
  <c r="Q91" i="8"/>
  <c r="S91" i="8"/>
  <c r="Q109" i="8"/>
  <c r="Q26" i="8"/>
  <c r="Q32" i="8"/>
  <c r="Q148" i="8"/>
  <c r="Q391" i="8"/>
  <c r="Q2" i="8"/>
  <c r="S2" i="8"/>
  <c r="Q223" i="8"/>
  <c r="Q260" i="8"/>
  <c r="Q106" i="8"/>
  <c r="Q275" i="8"/>
  <c r="S275" i="8"/>
  <c r="Q264" i="8"/>
  <c r="Q338" i="8"/>
  <c r="Q453" i="8"/>
  <c r="Q326" i="8"/>
  <c r="Q189" i="8"/>
  <c r="S35" i="8"/>
  <c r="Q35" i="8"/>
  <c r="Q315" i="8"/>
  <c r="Q277" i="8"/>
  <c r="Q38" i="8"/>
  <c r="S38" i="8"/>
  <c r="Q397" i="8"/>
  <c r="Q142" i="8"/>
  <c r="Q496" i="8"/>
  <c r="Q28" i="8"/>
  <c r="Q30" i="8"/>
  <c r="S30" i="8"/>
  <c r="Q57" i="8"/>
  <c r="Q10" i="8"/>
  <c r="Q88" i="8"/>
  <c r="O92" i="8"/>
  <c r="S92" i="8"/>
  <c r="N92" i="8"/>
  <c r="O409" i="8"/>
  <c r="S409" i="8"/>
  <c r="O324" i="8"/>
  <c r="S433" i="8"/>
  <c r="N431" i="8"/>
  <c r="O457" i="8"/>
  <c r="S457" i="8"/>
  <c r="N445" i="8"/>
  <c r="M23" i="8"/>
  <c r="S368" i="8"/>
  <c r="N368" i="8"/>
  <c r="O368" i="8"/>
  <c r="S281" i="8"/>
  <c r="O281" i="8"/>
  <c r="S286" i="8"/>
  <c r="N286" i="8"/>
  <c r="O286" i="8"/>
  <c r="S103" i="8"/>
  <c r="O103" i="8"/>
  <c r="S498" i="8"/>
  <c r="M452" i="8"/>
  <c r="S445" i="8"/>
  <c r="O445" i="8"/>
  <c r="O412" i="8"/>
  <c r="S412" i="8"/>
  <c r="S219" i="8"/>
  <c r="N49" i="8"/>
  <c r="O89" i="8"/>
  <c r="S89" i="8"/>
  <c r="S504" i="8"/>
  <c r="M344" i="8"/>
  <c r="M482" i="8"/>
  <c r="S359" i="8"/>
  <c r="M217" i="8"/>
  <c r="M298" i="8"/>
  <c r="O431" i="8"/>
  <c r="S431" i="8"/>
  <c r="M266" i="8"/>
  <c r="M184" i="8"/>
  <c r="S324" i="8"/>
  <c r="O71" i="8"/>
  <c r="S71" i="8"/>
  <c r="M427" i="8"/>
  <c r="N218" i="8"/>
  <c r="N339" i="8"/>
  <c r="N289" i="8"/>
  <c r="S166" i="8"/>
  <c r="O166" i="8"/>
  <c r="N166" i="8"/>
  <c r="O401" i="8"/>
  <c r="S401" i="8"/>
  <c r="M49" i="8"/>
  <c r="M436" i="8"/>
  <c r="S481" i="8"/>
  <c r="O481" i="8"/>
  <c r="O240" i="8"/>
  <c r="S240" i="8"/>
  <c r="N73" i="8"/>
  <c r="O73" i="8"/>
  <c r="N184" i="8"/>
  <c r="O283" i="8"/>
  <c r="S283" i="8"/>
  <c r="O449" i="8"/>
  <c r="S449" i="8"/>
  <c r="N324" i="8"/>
  <c r="O429" i="8"/>
  <c r="O218" i="8"/>
  <c r="S218" i="8"/>
  <c r="O339" i="8"/>
  <c r="S339" i="8"/>
  <c r="N347" i="8"/>
  <c r="O289" i="8"/>
  <c r="S289" i="8"/>
  <c r="O342" i="8"/>
  <c r="S342" i="8"/>
  <c r="N409" i="8"/>
  <c r="O452" i="8"/>
  <c r="S452" i="8"/>
  <c r="S489" i="8"/>
  <c r="O489" i="8"/>
  <c r="N298" i="8"/>
  <c r="N294" i="8"/>
  <c r="S176" i="8"/>
  <c r="N176" i="8"/>
  <c r="O176" i="8"/>
  <c r="O347" i="8"/>
  <c r="S347" i="8"/>
  <c r="O254" i="8"/>
  <c r="S254" i="8"/>
  <c r="N254" i="8"/>
  <c r="N412" i="8"/>
  <c r="M324" i="8"/>
  <c r="O344" i="8"/>
  <c r="S344" i="8"/>
  <c r="O482" i="8"/>
  <c r="S482" i="8"/>
  <c r="M433" i="8"/>
  <c r="O298" i="8"/>
  <c r="S298" i="8"/>
  <c r="S184" i="8"/>
  <c r="O184" i="8"/>
  <c r="O427" i="8"/>
  <c r="S427" i="8"/>
  <c r="O231" i="8"/>
  <c r="S231" i="8"/>
  <c r="S294" i="8"/>
  <c r="O294" i="8"/>
  <c r="S252" i="8"/>
  <c r="O252" i="8"/>
  <c r="O49" i="8"/>
  <c r="S49" i="8"/>
  <c r="O217" i="8"/>
  <c r="S217" i="8"/>
  <c r="M412" i="8"/>
  <c r="O382" i="8"/>
  <c r="S382" i="8"/>
  <c r="M498" i="8"/>
  <c r="O266" i="8"/>
  <c r="S266" i="8"/>
  <c r="M89" i="8"/>
  <c r="N342" i="8"/>
  <c r="S436" i="8"/>
  <c r="O436" i="8"/>
  <c r="M431" i="8"/>
  <c r="M445" i="8"/>
  <c r="S73" i="8"/>
  <c r="M27" i="8"/>
  <c r="S466" i="8"/>
  <c r="N466" i="8"/>
  <c r="O466" i="8"/>
  <c r="M383" i="8"/>
  <c r="S485" i="8"/>
  <c r="O485" i="8"/>
  <c r="S346" i="8"/>
  <c r="S429" i="8"/>
  <c r="N457" i="8"/>
  <c r="S432" i="8"/>
  <c r="O19" i="8"/>
  <c r="S19" i="8"/>
  <c r="O323" i="8"/>
  <c r="S323" i="8"/>
  <c r="M402" i="8"/>
  <c r="S503" i="8"/>
  <c r="S399" i="8"/>
  <c r="N399" i="8"/>
  <c r="O399" i="8"/>
  <c r="N401" i="8"/>
  <c r="O181" i="8"/>
  <c r="S181" i="8"/>
  <c r="O119" i="8"/>
  <c r="M128" i="8"/>
  <c r="N87" i="8"/>
  <c r="S235" i="8"/>
  <c r="S140" i="8"/>
  <c r="S203" i="8"/>
  <c r="M365" i="8"/>
  <c r="S161" i="8"/>
  <c r="O161" i="8"/>
  <c r="S36" i="8"/>
  <c r="S113" i="8"/>
  <c r="N113" i="8"/>
  <c r="O113" i="8"/>
  <c r="S304" i="8"/>
  <c r="O304" i="8"/>
  <c r="O499" i="8"/>
  <c r="S499" i="8"/>
  <c r="O199" i="8"/>
  <c r="S134" i="8"/>
  <c r="S493" i="8"/>
  <c r="M379" i="8"/>
  <c r="M33" i="8"/>
  <c r="M252" i="8"/>
  <c r="S377" i="8"/>
  <c r="S87" i="8"/>
  <c r="S355" i="8"/>
  <c r="O435" i="8"/>
  <c r="M502" i="8"/>
  <c r="S199" i="8"/>
  <c r="S46" i="8"/>
  <c r="M388" i="8"/>
  <c r="M29" i="8"/>
  <c r="M300" i="8"/>
  <c r="O288" i="8"/>
  <c r="S47" i="8"/>
  <c r="N25" i="8"/>
  <c r="N323" i="8"/>
  <c r="N140" i="8"/>
  <c r="O503" i="8"/>
  <c r="O290" i="8"/>
  <c r="M55" i="8"/>
  <c r="S317" i="8"/>
  <c r="O317" i="8"/>
  <c r="M448" i="8"/>
  <c r="S380" i="8"/>
  <c r="N380" i="8"/>
  <c r="O380" i="8"/>
  <c r="M312" i="8"/>
  <c r="M268" i="8"/>
  <c r="M97" i="8"/>
  <c r="S157" i="8"/>
  <c r="O157" i="8"/>
  <c r="N157" i="8"/>
  <c r="M368" i="8"/>
  <c r="M500" i="8"/>
  <c r="S395" i="8"/>
  <c r="M205" i="8"/>
  <c r="N503" i="8"/>
  <c r="S221" i="8"/>
  <c r="S25" i="8"/>
  <c r="O25" i="8"/>
  <c r="S225" i="8"/>
  <c r="S216" i="8"/>
  <c r="N216" i="8"/>
  <c r="O216" i="8"/>
  <c r="M294" i="8"/>
  <c r="O235" i="8"/>
  <c r="O155" i="8"/>
  <c r="M239" i="8"/>
  <c r="S322" i="8"/>
  <c r="O210" i="8"/>
  <c r="O203" i="8"/>
  <c r="N379" i="8"/>
  <c r="N83" i="8"/>
  <c r="N434" i="8"/>
  <c r="N252" i="8"/>
  <c r="O284" i="8"/>
  <c r="S284" i="8"/>
  <c r="O238" i="8"/>
  <c r="M258" i="8"/>
  <c r="N128" i="8"/>
  <c r="O355" i="8"/>
  <c r="M73" i="8"/>
  <c r="S463" i="8"/>
  <c r="O27" i="8"/>
  <c r="S27" i="8"/>
  <c r="O134" i="8"/>
  <c r="O402" i="8"/>
  <c r="S155" i="8"/>
  <c r="O145" i="8"/>
  <c r="O493" i="8"/>
  <c r="M442" i="8"/>
  <c r="S370" i="8"/>
  <c r="O78" i="8"/>
  <c r="S78" i="8"/>
  <c r="N55" i="8"/>
  <c r="N193" i="8"/>
  <c r="N86" i="8"/>
  <c r="O267" i="8"/>
  <c r="S480" i="8"/>
  <c r="N300" i="8"/>
  <c r="S365" i="8"/>
  <c r="M474" i="8"/>
  <c r="S66" i="8"/>
  <c r="N97" i="8"/>
  <c r="S253" i="8"/>
  <c r="N253" i="8"/>
  <c r="O253" i="8"/>
  <c r="M417" i="8"/>
  <c r="O31" i="8"/>
  <c r="S31" i="8"/>
  <c r="N31" i="8"/>
  <c r="O187" i="8"/>
  <c r="S187" i="8"/>
  <c r="S83" i="8"/>
  <c r="M492" i="8"/>
  <c r="S21" i="8"/>
  <c r="O21" i="8"/>
  <c r="S352" i="8"/>
  <c r="S348" i="8"/>
  <c r="M119" i="8"/>
  <c r="O248" i="8"/>
  <c r="S248" i="8"/>
  <c r="O384" i="8"/>
  <c r="S384" i="8"/>
  <c r="S18" i="8"/>
  <c r="S85" i="8"/>
  <c r="S33" i="8"/>
  <c r="O300" i="8"/>
  <c r="S300" i="8"/>
  <c r="S128" i="8"/>
  <c r="O292" i="8"/>
  <c r="S292" i="8"/>
  <c r="M66" i="8"/>
  <c r="M225" i="8"/>
  <c r="O97" i="8"/>
  <c r="S97" i="8"/>
  <c r="O163" i="8"/>
  <c r="S163" i="8"/>
  <c r="M199" i="8"/>
  <c r="O395" i="8"/>
  <c r="M46" i="8"/>
  <c r="S383" i="8"/>
  <c r="O319" i="8"/>
  <c r="S319" i="8"/>
  <c r="S388" i="8"/>
  <c r="M203" i="8"/>
  <c r="N370" i="8"/>
  <c r="O55" i="8"/>
  <c r="S55" i="8"/>
  <c r="S193" i="8"/>
  <c r="O81" i="8"/>
  <c r="S81" i="8"/>
  <c r="S450" i="8"/>
  <c r="O450" i="8"/>
  <c r="O439" i="8"/>
  <c r="S439" i="8"/>
  <c r="S86" i="8"/>
  <c r="M240" i="8"/>
  <c r="O79" i="8"/>
  <c r="S79" i="8"/>
  <c r="N395" i="8"/>
  <c r="S121" i="8"/>
  <c r="O173" i="8"/>
  <c r="S173" i="8"/>
  <c r="S209" i="8"/>
  <c r="M493" i="8"/>
  <c r="O221" i="8"/>
  <c r="M456" i="8"/>
  <c r="M480" i="8"/>
  <c r="M401" i="8"/>
  <c r="O421" i="8"/>
  <c r="S421" i="8"/>
  <c r="M406" i="8"/>
  <c r="O422" i="8"/>
  <c r="S422" i="8"/>
  <c r="S500" i="8"/>
  <c r="O205" i="8"/>
  <c r="S205" i="8"/>
  <c r="M290" i="8"/>
  <c r="N221" i="8"/>
  <c r="M288" i="8"/>
  <c r="N47" i="8"/>
  <c r="S169" i="8"/>
  <c r="O169" i="8"/>
  <c r="S268" i="8"/>
  <c r="O352" i="8"/>
  <c r="M138" i="8"/>
  <c r="S247" i="8"/>
  <c r="N247" i="8"/>
  <c r="O247" i="8"/>
  <c r="O348" i="8"/>
  <c r="O239" i="8"/>
  <c r="S239" i="8"/>
  <c r="S379" i="8"/>
  <c r="S434" i="8"/>
  <c r="S267" i="8"/>
  <c r="S131" i="8"/>
  <c r="N181" i="8"/>
  <c r="N225" i="8"/>
  <c r="O417" i="8"/>
  <c r="S417" i="8"/>
  <c r="S269" i="8"/>
  <c r="N269" i="8"/>
  <c r="O269" i="8"/>
  <c r="O442" i="8"/>
  <c r="O83" i="8"/>
  <c r="O86" i="8"/>
  <c r="S358" i="8"/>
  <c r="S258" i="8"/>
  <c r="O258" i="8"/>
  <c r="S127" i="8"/>
  <c r="S141" i="8"/>
  <c r="O141" i="8"/>
  <c r="M495" i="8"/>
  <c r="M216" i="8"/>
  <c r="O214" i="8"/>
  <c r="S214" i="8"/>
  <c r="S415" i="8"/>
  <c r="O490" i="8"/>
  <c r="N214" i="8"/>
  <c r="S465" i="8"/>
  <c r="O465" i="8"/>
  <c r="M396" i="8"/>
  <c r="O51" i="8"/>
  <c r="O36" i="8"/>
  <c r="O138" i="8"/>
  <c r="M446" i="8"/>
  <c r="M191" i="8"/>
  <c r="M67" i="8"/>
  <c r="N163" i="8"/>
  <c r="S234" i="8"/>
  <c r="O228" i="8"/>
  <c r="S228" i="8"/>
  <c r="N228" i="8"/>
  <c r="M471" i="8"/>
  <c r="M467" i="8"/>
  <c r="N96" i="8"/>
  <c r="O96" i="8"/>
  <c r="S190" i="8"/>
  <c r="O190" i="8"/>
  <c r="S456" i="8"/>
  <c r="M47" i="8"/>
  <c r="O474" i="8"/>
  <c r="M36" i="8"/>
  <c r="M192" i="8"/>
  <c r="S183" i="8"/>
  <c r="S313" i="8"/>
  <c r="N313" i="8"/>
  <c r="O313" i="8"/>
  <c r="S180" i="8"/>
  <c r="O180" i="8"/>
  <c r="S353" i="8"/>
  <c r="M362" i="8"/>
  <c r="S441" i="8"/>
  <c r="N304" i="8"/>
  <c r="O124" i="8"/>
  <c r="S124" i="8"/>
  <c r="O39" i="8"/>
  <c r="S39" i="8"/>
  <c r="N501" i="8"/>
  <c r="N367" i="8"/>
  <c r="S251" i="8"/>
  <c r="O251" i="8"/>
  <c r="S96" i="8"/>
  <c r="S378" i="8"/>
  <c r="N378" i="8"/>
  <c r="O378" i="8"/>
  <c r="N472" i="8"/>
  <c r="N471" i="8"/>
  <c r="S185" i="8"/>
  <c r="O185" i="8"/>
  <c r="O215" i="8"/>
  <c r="N15" i="8"/>
  <c r="O191" i="8"/>
  <c r="O387" i="8"/>
  <c r="O307" i="8"/>
  <c r="S307" i="8"/>
  <c r="O67" i="8"/>
  <c r="O102" i="8"/>
  <c r="S102" i="8"/>
  <c r="O448" i="8"/>
  <c r="O353" i="8"/>
  <c r="O363" i="8"/>
  <c r="O268" i="8"/>
  <c r="S483" i="8"/>
  <c r="O446" i="8"/>
  <c r="S446" i="8"/>
  <c r="S471" i="8"/>
  <c r="O471" i="8"/>
  <c r="S80" i="8"/>
  <c r="O377" i="8"/>
  <c r="O15" i="8"/>
  <c r="S15" i="8"/>
  <c r="S416" i="8"/>
  <c r="O416" i="8"/>
  <c r="S295" i="8"/>
  <c r="S495" i="8"/>
  <c r="O367" i="8"/>
  <c r="S367" i="8"/>
  <c r="M428" i="8"/>
  <c r="O472" i="8"/>
  <c r="S472" i="8"/>
  <c r="S37" i="8"/>
  <c r="N37" i="8"/>
  <c r="O37" i="8"/>
  <c r="O501" i="8"/>
  <c r="S501" i="8"/>
  <c r="S192" i="8"/>
  <c r="N192" i="8"/>
  <c r="O192" i="8"/>
  <c r="M309" i="8"/>
  <c r="S458" i="8"/>
  <c r="N458" i="8"/>
  <c r="O458" i="8"/>
  <c r="M430" i="8"/>
  <c r="O194" i="8"/>
  <c r="S194" i="8"/>
  <c r="S299" i="8"/>
  <c r="O299" i="8"/>
  <c r="O492" i="8"/>
  <c r="M54" i="8"/>
  <c r="S491" i="8"/>
  <c r="N491" i="8"/>
  <c r="O491" i="8"/>
  <c r="M308" i="8"/>
  <c r="O357" i="8"/>
  <c r="S343" i="8"/>
  <c r="M292" i="8"/>
  <c r="O365" i="8"/>
  <c r="M375" i="8"/>
  <c r="O343" i="8"/>
  <c r="O461" i="8"/>
  <c r="O362" i="8"/>
  <c r="N417" i="8"/>
  <c r="N416" i="8"/>
  <c r="O295" i="8"/>
  <c r="O495" i="8"/>
  <c r="M304" i="8"/>
  <c r="M307" i="8"/>
  <c r="M130" i="8"/>
  <c r="O454" i="8"/>
  <c r="S115" i="8"/>
  <c r="O115" i="8"/>
  <c r="M200" i="8"/>
  <c r="M444" i="8"/>
  <c r="O477" i="8"/>
  <c r="O220" i="8"/>
  <c r="S220" i="8"/>
  <c r="M437" i="8"/>
  <c r="O227" i="8"/>
  <c r="S227" i="8"/>
  <c r="S282" i="8"/>
  <c r="M357" i="8"/>
  <c r="S160" i="8"/>
  <c r="S93" i="8"/>
  <c r="S341" i="8"/>
  <c r="O172" i="8"/>
  <c r="M117" i="8"/>
  <c r="O261" i="8"/>
  <c r="S261" i="8"/>
  <c r="S111" i="8"/>
  <c r="O111" i="8"/>
  <c r="N111" i="8"/>
  <c r="M330" i="8"/>
  <c r="O309" i="8"/>
  <c r="O282" i="8"/>
  <c r="S443" i="8"/>
  <c r="M180" i="8"/>
  <c r="M390" i="8"/>
  <c r="O229" i="8"/>
  <c r="S406" i="8"/>
  <c r="O93" i="8"/>
  <c r="O340" i="8"/>
  <c r="O316" i="8"/>
  <c r="S316" i="8"/>
  <c r="S125" i="8"/>
  <c r="O125" i="8"/>
  <c r="O183" i="8"/>
  <c r="M228" i="8"/>
  <c r="O311" i="8"/>
  <c r="M190" i="8"/>
  <c r="O160" i="8"/>
  <c r="O256" i="8"/>
  <c r="S256" i="8"/>
  <c r="M213" i="8"/>
  <c r="O494" i="8"/>
  <c r="S494" i="8"/>
  <c r="S430" i="8"/>
  <c r="O443" i="8"/>
  <c r="O451" i="8"/>
  <c r="S451" i="8"/>
  <c r="S172" i="8"/>
  <c r="M302" i="8"/>
  <c r="O153" i="8"/>
  <c r="S387" i="8"/>
  <c r="O460" i="8"/>
  <c r="N332" i="8"/>
  <c r="S332" i="8"/>
  <c r="S467" i="8"/>
  <c r="N467" i="8"/>
  <c r="O467" i="8"/>
  <c r="S197" i="8"/>
  <c r="M299" i="8"/>
  <c r="S437" i="8"/>
  <c r="N180" i="8"/>
  <c r="M93" i="8"/>
  <c r="M214" i="8"/>
  <c r="O234" i="8"/>
  <c r="S133" i="8"/>
  <c r="S126" i="8"/>
  <c r="N190" i="8"/>
  <c r="M172" i="8"/>
  <c r="O470" i="8"/>
  <c r="S470" i="8"/>
  <c r="S473" i="8"/>
  <c r="O473" i="8"/>
  <c r="S487" i="8"/>
  <c r="M230" i="8"/>
  <c r="O130" i="8"/>
  <c r="O197" i="8"/>
  <c r="S375" i="8"/>
  <c r="N465" i="8"/>
  <c r="O133" i="8"/>
  <c r="M183" i="8"/>
  <c r="N200" i="8"/>
  <c r="S357" i="8"/>
  <c r="M311" i="8"/>
  <c r="O437" i="8"/>
  <c r="M410" i="8"/>
  <c r="M316" i="8"/>
  <c r="N420" i="8"/>
  <c r="O420" i="8"/>
  <c r="S420" i="8"/>
  <c r="N220" i="8"/>
  <c r="S477" i="8"/>
  <c r="O126" i="8"/>
  <c r="N93" i="8"/>
  <c r="N227" i="8"/>
  <c r="S274" i="8"/>
  <c r="N274" i="8"/>
  <c r="O274" i="8"/>
  <c r="S94" i="8"/>
  <c r="O143" i="8"/>
  <c r="S143" i="8"/>
  <c r="O410" i="8"/>
  <c r="S232" i="8"/>
  <c r="S280" i="8"/>
  <c r="M420" i="8"/>
  <c r="O257" i="8"/>
  <c r="O154" i="8"/>
  <c r="M392" i="8"/>
  <c r="M360" i="8"/>
  <c r="S468" i="8"/>
  <c r="O468" i="8"/>
  <c r="O232" i="8"/>
  <c r="O341" i="8"/>
  <c r="O396" i="8"/>
  <c r="S301" i="8"/>
  <c r="O335" i="8"/>
  <c r="S335" i="8"/>
  <c r="S273" i="8"/>
  <c r="M394" i="8"/>
  <c r="S167" i="8"/>
  <c r="O167" i="8"/>
  <c r="O179" i="8"/>
  <c r="S179" i="8"/>
  <c r="S393" i="8"/>
  <c r="O393" i="8"/>
  <c r="S497" i="8"/>
  <c r="S20" i="8"/>
  <c r="M125" i="8"/>
  <c r="N398" i="8"/>
  <c r="M174" i="8"/>
  <c r="O278" i="8"/>
  <c r="O488" i="8"/>
  <c r="S488" i="8"/>
  <c r="M265" i="8"/>
  <c r="S478" i="8"/>
  <c r="S398" i="8"/>
  <c r="O398" i="8"/>
  <c r="M462" i="8"/>
  <c r="M494" i="8"/>
  <c r="S278" i="8"/>
  <c r="S279" i="8"/>
  <c r="S9" i="8"/>
  <c r="O9" i="8"/>
  <c r="S198" i="8"/>
  <c r="S426" i="8"/>
  <c r="O426" i="8"/>
  <c r="M310" i="8"/>
  <c r="O20" i="8"/>
  <c r="O302" i="8"/>
  <c r="S153" i="8"/>
  <c r="O478" i="8"/>
  <c r="M77" i="8"/>
  <c r="N400" i="8"/>
  <c r="S394" i="8"/>
  <c r="N394" i="8"/>
  <c r="O394" i="8"/>
  <c r="N101" i="8"/>
  <c r="S95" i="8"/>
  <c r="N468" i="8"/>
  <c r="S59" i="8"/>
  <c r="O487" i="8"/>
  <c r="N478" i="8"/>
  <c r="O440" i="8"/>
  <c r="N278" i="8"/>
  <c r="S52" i="8"/>
  <c r="O464" i="8"/>
  <c r="S464" i="8"/>
  <c r="N464" i="8"/>
  <c r="O497" i="8"/>
  <c r="S34" i="8"/>
  <c r="S41" i="8"/>
  <c r="S440" i="8"/>
  <c r="O351" i="8"/>
  <c r="S351" i="8"/>
  <c r="M278" i="8"/>
  <c r="S400" i="8"/>
  <c r="O407" i="8"/>
  <c r="S407" i="8"/>
  <c r="M226" i="8"/>
  <c r="O105" i="8"/>
  <c r="N105" i="8"/>
  <c r="S105" i="8"/>
  <c r="S178" i="8"/>
  <c r="N178" i="8"/>
  <c r="O178" i="8"/>
  <c r="O212" i="8"/>
  <c r="S212" i="8"/>
  <c r="N212" i="8"/>
  <c r="M349" i="8"/>
  <c r="S16" i="8"/>
  <c r="S425" i="8"/>
  <c r="N158" i="8"/>
  <c r="N393" i="8"/>
  <c r="M99" i="8"/>
  <c r="S72" i="8"/>
  <c r="S381" i="8"/>
  <c r="O52" i="8"/>
  <c r="M335" i="8"/>
  <c r="N261" i="8"/>
  <c r="O263" i="8"/>
  <c r="N263" i="8"/>
  <c r="M90" i="8"/>
  <c r="M469" i="8"/>
  <c r="M376" i="8"/>
  <c r="O70" i="8"/>
  <c r="S118" i="8"/>
  <c r="N488" i="8"/>
  <c r="M320" i="8"/>
  <c r="S158" i="8"/>
  <c r="M76" i="8"/>
  <c r="O243" i="8"/>
  <c r="S243" i="8"/>
  <c r="O386" i="8"/>
  <c r="S213" i="8"/>
  <c r="S410" i="8"/>
  <c r="S137" i="8"/>
  <c r="O118" i="8"/>
  <c r="S333" i="8"/>
  <c r="O333" i="8"/>
  <c r="S241" i="8"/>
  <c r="O241" i="8"/>
  <c r="S345" i="8"/>
  <c r="O246" i="8"/>
  <c r="S246" i="8"/>
  <c r="N246" i="8"/>
  <c r="O438" i="8"/>
  <c r="S438" i="8"/>
  <c r="O198" i="8"/>
  <c r="O95" i="8"/>
  <c r="S14" i="8"/>
  <c r="O14" i="8"/>
  <c r="S459" i="8"/>
  <c r="M40" i="8"/>
  <c r="O213" i="8"/>
  <c r="S257" i="8"/>
  <c r="N118" i="8"/>
  <c r="N297" i="8"/>
  <c r="O400" i="8"/>
  <c r="S226" i="8"/>
  <c r="O226" i="8"/>
  <c r="M488" i="8"/>
  <c r="N179" i="8"/>
  <c r="N95" i="8"/>
  <c r="S101" i="8"/>
  <c r="O101" i="8"/>
  <c r="N188" i="8"/>
  <c r="S188" i="8"/>
  <c r="O188" i="8"/>
  <c r="M9" i="8"/>
  <c r="O372" i="8"/>
  <c r="S372" i="8"/>
  <c r="M398" i="8"/>
  <c r="S58" i="8"/>
  <c r="O244" i="8"/>
  <c r="M224" i="8"/>
  <c r="O56" i="8"/>
  <c r="S56" i="8"/>
  <c r="S42" i="8"/>
  <c r="O42" i="8"/>
  <c r="N497" i="8"/>
  <c r="O373" i="8"/>
  <c r="S373" i="8"/>
  <c r="O285" i="8"/>
  <c r="S285" i="8"/>
  <c r="S259" i="8"/>
  <c r="N259" i="8"/>
  <c r="O259" i="8"/>
  <c r="O279" i="8"/>
  <c r="S244" i="8"/>
  <c r="O469" i="8"/>
  <c r="S469" i="8"/>
  <c r="M12" i="8"/>
  <c r="O271" i="8"/>
  <c r="S271" i="8"/>
  <c r="S144" i="8"/>
  <c r="N144" i="8"/>
  <c r="O144" i="8"/>
  <c r="O418" i="8"/>
  <c r="S418" i="8"/>
  <c r="M22" i="8"/>
  <c r="S423" i="8"/>
  <c r="O423" i="8"/>
  <c r="S479" i="8"/>
  <c r="O479" i="8"/>
  <c r="N479" i="8"/>
  <c r="O84" i="8"/>
  <c r="S84" i="8"/>
  <c r="M403" i="8"/>
  <c r="S354" i="8"/>
  <c r="O58" i="8"/>
  <c r="S296" i="8"/>
  <c r="M195" i="8"/>
  <c r="N476" i="8"/>
  <c r="M303" i="8"/>
  <c r="M459" i="8"/>
  <c r="O159" i="8"/>
  <c r="S411" i="8"/>
  <c r="S162" i="8"/>
  <c r="S336" i="8"/>
  <c r="O336" i="8"/>
  <c r="O277" i="8"/>
  <c r="S277" i="8"/>
  <c r="O325" i="8"/>
  <c r="S69" i="8"/>
  <c r="S310" i="8"/>
  <c r="S146" i="8"/>
  <c r="O171" i="8"/>
  <c r="S171" i="8"/>
  <c r="S114" i="8"/>
  <c r="O76" i="8"/>
  <c r="O389" i="8"/>
  <c r="S360" i="8"/>
  <c r="S122" i="8"/>
  <c r="S249" i="8"/>
  <c r="O361" i="8"/>
  <c r="O224" i="8"/>
  <c r="M120" i="8"/>
  <c r="O476" i="8"/>
  <c r="S476" i="8"/>
  <c r="N14" i="8"/>
  <c r="M147" i="8"/>
  <c r="M243" i="8"/>
  <c r="O17" i="8"/>
  <c r="O12" i="8"/>
  <c r="O364" i="8"/>
  <c r="S364" i="8"/>
  <c r="S486" i="8"/>
  <c r="N486" i="8"/>
  <c r="O486" i="8"/>
  <c r="S403" i="8"/>
  <c r="S44" i="8"/>
  <c r="M178" i="8"/>
  <c r="M354" i="8"/>
  <c r="S90" i="8"/>
  <c r="O327" i="8"/>
  <c r="S327" i="8"/>
  <c r="M101" i="8"/>
  <c r="O195" i="8"/>
  <c r="S195" i="8"/>
  <c r="O360" i="8"/>
  <c r="M270" i="8"/>
  <c r="N249" i="8"/>
  <c r="N243" i="8"/>
  <c r="O293" i="8"/>
  <c r="O132" i="8"/>
  <c r="S132" i="8"/>
  <c r="N42" i="8"/>
  <c r="M122" i="8"/>
  <c r="N373" i="8"/>
  <c r="N285" i="8"/>
  <c r="O287" i="8"/>
  <c r="S287" i="8"/>
  <c r="O120" i="8"/>
  <c r="M325" i="8"/>
  <c r="N12" i="8"/>
  <c r="O82" i="8"/>
  <c r="S82" i="8"/>
  <c r="M411" i="8"/>
  <c r="N418" i="8"/>
  <c r="N423" i="8"/>
  <c r="S151" i="8"/>
  <c r="S64" i="8"/>
  <c r="N82" i="8"/>
  <c r="O69" i="8"/>
  <c r="O270" i="8"/>
  <c r="O236" i="8"/>
  <c r="N171" i="8"/>
  <c r="S369" i="8"/>
  <c r="O369" i="8"/>
  <c r="N369" i="8"/>
  <c r="S40" i="8"/>
  <c r="O149" i="8"/>
  <c r="N374" i="8"/>
  <c r="S3" i="8"/>
  <c r="O3" i="8"/>
  <c r="S159" i="8"/>
  <c r="S413" i="8"/>
  <c r="N236" i="8"/>
  <c r="M484" i="8"/>
  <c r="O447" i="8"/>
  <c r="N152" i="8"/>
  <c r="S329" i="8"/>
  <c r="N419" i="8"/>
  <c r="N168" i="8"/>
  <c r="S222" i="8"/>
  <c r="S152" i="8"/>
  <c r="O152" i="8"/>
  <c r="M245" i="8"/>
  <c r="M255" i="8"/>
  <c r="O151" i="8"/>
  <c r="S306" i="8"/>
  <c r="M447" i="8"/>
  <c r="N336" i="8"/>
  <c r="O148" i="8"/>
  <c r="N148" i="8"/>
  <c r="S148" i="8"/>
  <c r="S337" i="8"/>
  <c r="S139" i="8"/>
  <c r="S419" i="8"/>
  <c r="N64" i="8"/>
  <c r="O168" i="8"/>
  <c r="S168" i="8"/>
  <c r="N182" i="8"/>
  <c r="S100" i="8"/>
  <c r="N100" i="8"/>
  <c r="O100" i="8"/>
  <c r="S397" i="8"/>
  <c r="S116" i="8"/>
  <c r="S484" i="8"/>
  <c r="N484" i="8"/>
  <c r="O484" i="8"/>
  <c r="O182" i="8"/>
  <c r="S182" i="8"/>
  <c r="O109" i="8"/>
  <c r="S109" i="8"/>
  <c r="M206" i="8"/>
  <c r="O196" i="8"/>
  <c r="S196" i="8"/>
  <c r="N202" i="8"/>
  <c r="O147" i="8"/>
  <c r="S270" i="8"/>
  <c r="M424" i="8"/>
  <c r="O419" i="8"/>
  <c r="O104" i="8"/>
  <c r="S104" i="8"/>
  <c r="N151" i="8"/>
  <c r="O306" i="8"/>
  <c r="O374" i="8"/>
  <c r="S447" i="8"/>
  <c r="S202" i="8"/>
  <c r="O202" i="8"/>
  <c r="M334" i="8"/>
  <c r="O208" i="8"/>
  <c r="S208" i="8"/>
  <c r="S98" i="8"/>
  <c r="O255" i="8"/>
  <c r="S255" i="8"/>
  <c r="M168" i="8"/>
  <c r="O350" i="8"/>
  <c r="S350" i="8"/>
  <c r="O404" i="8"/>
  <c r="S404" i="8"/>
  <c r="S272" i="8"/>
  <c r="M109" i="8"/>
  <c r="S26" i="8"/>
  <c r="O26" i="8"/>
  <c r="N391" i="8"/>
  <c r="M28" i="8"/>
  <c r="N10" i="8"/>
  <c r="O391" i="8"/>
  <c r="S391" i="8"/>
  <c r="S10" i="8"/>
  <c r="O10" i="8"/>
  <c r="M277" i="8"/>
  <c r="N356" i="8"/>
  <c r="M148" i="8"/>
  <c r="N189" i="8"/>
  <c r="N109" i="8"/>
  <c r="N28" i="8"/>
  <c r="S207" i="8"/>
  <c r="M423" i="8"/>
  <c r="O233" i="8"/>
  <c r="S233" i="8"/>
  <c r="M182" i="8"/>
  <c r="O156" i="8"/>
  <c r="S156" i="8"/>
  <c r="N170" i="8"/>
  <c r="O276" i="8"/>
  <c r="O349" i="8"/>
  <c r="M479" i="8"/>
  <c r="N276" i="8"/>
  <c r="N208" i="8"/>
  <c r="M272" i="8"/>
  <c r="M336" i="8"/>
  <c r="S189" i="8"/>
  <c r="O189" i="8"/>
  <c r="M369" i="8"/>
  <c r="S106" i="8"/>
  <c r="O106" i="8"/>
  <c r="M496" i="8"/>
  <c r="M13" i="8"/>
  <c r="O318" i="8"/>
  <c r="S366" i="8"/>
  <c r="O334" i="8"/>
  <c r="O98" i="8"/>
  <c r="N277" i="8"/>
  <c r="O356" i="8"/>
  <c r="O28" i="8"/>
  <c r="S28" i="8"/>
  <c r="O107" i="8"/>
  <c r="S107" i="8"/>
  <c r="M3" i="8"/>
  <c r="M314" i="8"/>
  <c r="M53" i="8"/>
  <c r="N38" i="8"/>
  <c r="O207" i="8"/>
  <c r="O206" i="8"/>
  <c r="S206" i="8"/>
  <c r="S334" i="8"/>
  <c r="S11" i="8"/>
  <c r="O11" i="8"/>
  <c r="S453" i="8"/>
  <c r="S6" i="8"/>
  <c r="O6" i="8"/>
  <c r="N366" i="8"/>
  <c r="M152" i="8"/>
  <c r="S356" i="8"/>
  <c r="M455" i="8"/>
  <c r="M223" i="8"/>
  <c r="M82" i="8"/>
  <c r="N305" i="8"/>
  <c r="O291" i="8"/>
  <c r="S291" i="8"/>
  <c r="S60" i="8"/>
  <c r="O496" i="8"/>
  <c r="S496" i="8"/>
  <c r="O139" i="8"/>
  <c r="M207" i="8"/>
  <c r="O165" i="8"/>
  <c r="S165" i="8"/>
  <c r="O136" i="8"/>
  <c r="S262" i="8"/>
  <c r="O22" i="8"/>
  <c r="O129" i="8"/>
  <c r="S129" i="8"/>
  <c r="N98" i="8"/>
  <c r="O110" i="8"/>
  <c r="S110" i="8"/>
  <c r="S150" i="8"/>
  <c r="M391" i="8"/>
  <c r="O170" i="8"/>
  <c r="S170" i="8"/>
  <c r="S276" i="8"/>
  <c r="S305" i="8"/>
  <c r="O305" i="8"/>
  <c r="S108" i="8"/>
  <c r="O68" i="8"/>
  <c r="S68" i="8"/>
  <c r="S331" i="8"/>
  <c r="O5" i="8"/>
  <c r="O91" i="8"/>
  <c r="O260" i="8"/>
  <c r="S260" i="8"/>
  <c r="O338" i="8"/>
  <c r="S338" i="8"/>
  <c r="M142" i="8"/>
  <c r="O223" i="8"/>
  <c r="S223" i="8"/>
  <c r="N68" i="8"/>
  <c r="S385" i="8"/>
  <c r="O331" i="8"/>
  <c r="O264" i="8"/>
  <c r="S264" i="8"/>
  <c r="M10" i="8"/>
  <c r="S65" i="8"/>
  <c r="O65" i="8"/>
  <c r="O2" i="8"/>
  <c r="M68" i="8"/>
  <c r="N331" i="8"/>
  <c r="O326" i="8"/>
  <c r="S326" i="8"/>
  <c r="O275" i="8"/>
  <c r="N91" i="8"/>
  <c r="O315" i="8"/>
  <c r="S315" i="8"/>
  <c r="M177" i="8"/>
  <c r="S164" i="8"/>
  <c r="O53" i="8"/>
  <c r="O455" i="8"/>
  <c r="S455" i="8"/>
  <c r="M150" i="8"/>
  <c r="S4" i="8"/>
  <c r="M331" i="8"/>
  <c r="S53" i="8"/>
  <c r="O13" i="8"/>
  <c r="S13" i="8"/>
  <c r="O74" i="8"/>
  <c r="O88" i="8"/>
  <c r="S88" i="8"/>
  <c r="M32" i="8"/>
  <c r="M98" i="8"/>
  <c r="S142" i="8"/>
  <c r="M385" i="8"/>
  <c r="N164" i="8"/>
  <c r="O57" i="8"/>
  <c r="S57" i="8"/>
  <c r="M26" i="8"/>
  <c r="O135" i="8"/>
  <c r="M338" i="8"/>
  <c r="O8" i="8"/>
  <c r="S8" i="8"/>
  <c r="O45" i="8"/>
  <c r="M65" i="8"/>
  <c r="S32" i="8"/>
  <c r="O177" i="8"/>
  <c r="Q7" i="8"/>
  <c r="AI12" i="8"/>
  <c r="AJ2" i="8"/>
  <c r="AJ12" i="8" s="1"/>
  <c r="S7" i="8"/>
  <c r="O7" i="8"/>
  <c r="M7" i="8"/>
  <c r="P4" i="5"/>
  <c r="Q4" i="5"/>
  <c r="T4" i="5"/>
  <c r="V4" i="5"/>
  <c r="R4" i="5"/>
  <c r="L4" i="5"/>
  <c r="P36" i="1"/>
  <c r="Q23" i="1"/>
  <c r="Q36" i="1"/>
  <c r="L36" i="1"/>
  <c r="T36" i="1"/>
  <c r="V36" i="1"/>
  <c r="R36" i="1"/>
  <c r="Q13" i="1"/>
  <c r="Q29" i="1"/>
  <c r="P25" i="1"/>
  <c r="Q20" i="1"/>
  <c r="L20" i="1"/>
  <c r="L29" i="1"/>
  <c r="L21" i="1"/>
  <c r="R20" i="1"/>
  <c r="L13" i="1"/>
  <c r="P23" i="1"/>
  <c r="R34" i="1"/>
  <c r="L34" i="1"/>
  <c r="Q34" i="1"/>
  <c r="P21" i="1"/>
  <c r="Q21" i="1"/>
  <c r="T25" i="1"/>
  <c r="T21" i="1"/>
  <c r="T13" i="1"/>
  <c r="V34" i="1"/>
  <c r="T34" i="1"/>
  <c r="T20" i="1"/>
  <c r="V20" i="1"/>
  <c r="T23" i="1"/>
  <c r="T29" i="1"/>
  <c r="R25" i="1"/>
  <c r="V25" i="1"/>
  <c r="P13" i="1"/>
  <c r="R23" i="1"/>
  <c r="V23" i="1"/>
  <c r="L25" i="1"/>
  <c r="P29" i="1"/>
  <c r="P20" i="1"/>
  <c r="P34" i="1"/>
  <c r="R13" i="1"/>
  <c r="V13" i="1"/>
  <c r="V29" i="1"/>
  <c r="R29" i="1"/>
  <c r="R21" i="1"/>
  <c r="V21" i="1"/>
  <c r="Q25" i="1"/>
  <c r="L23" i="1"/>
  <c r="L23" i="5"/>
  <c r="P25" i="5"/>
  <c r="Q23" i="5"/>
  <c r="T25" i="5"/>
  <c r="R25" i="5"/>
  <c r="V25" i="5"/>
  <c r="Q25" i="5"/>
  <c r="L25" i="5"/>
  <c r="P23" i="5"/>
  <c r="R23" i="5"/>
  <c r="T23" i="5"/>
  <c r="V23" i="5"/>
  <c r="AK22" i="5" a="1"/>
  <c r="AK22" i="5" s="1"/>
  <c r="AL22" i="5" s="1"/>
  <c r="AM22" i="5" s="1"/>
  <c r="AK12" i="8" l="1"/>
  <c r="AK24" i="5" a="1"/>
  <c r="AK24" i="5" s="1"/>
  <c r="AL24" i="5" s="1"/>
  <c r="AM24" i="5" s="1"/>
  <c r="S24" i="5"/>
  <c r="K24" i="5" a="1"/>
  <c r="K24" i="5" s="1"/>
  <c r="J24" i="5" a="1"/>
  <c r="J24" i="5" s="1"/>
  <c r="I24" i="5" a="1"/>
  <c r="I24" i="5" s="1"/>
  <c r="H24" i="5" a="1"/>
  <c r="H24" i="5" s="1"/>
  <c r="G24" i="5" a="1"/>
  <c r="G24" i="5" s="1"/>
  <c r="F24" i="5" a="1"/>
  <c r="F24" i="5" s="1"/>
  <c r="E24" i="5" a="1"/>
  <c r="E24" i="5" s="1"/>
  <c r="D24" i="5" a="1"/>
  <c r="D24" i="5" s="1"/>
  <c r="C24" i="5" a="1"/>
  <c r="C24" i="5" s="1"/>
  <c r="D19" i="5" a="1"/>
  <c r="D19" i="5" s="1"/>
  <c r="E19" i="5" a="1"/>
  <c r="E19" i="5" s="1"/>
  <c r="F19" i="5" a="1"/>
  <c r="F19" i="5" s="1"/>
  <c r="G19" i="5" a="1"/>
  <c r="G19" i="5" s="1"/>
  <c r="H19" i="5" a="1"/>
  <c r="H19" i="5" s="1"/>
  <c r="I19" i="5" a="1"/>
  <c r="I19" i="5" s="1"/>
  <c r="J19" i="5" a="1"/>
  <c r="J19" i="5" s="1"/>
  <c r="K19" i="5" a="1"/>
  <c r="K19" i="5" s="1"/>
  <c r="S19" i="5"/>
  <c r="S22" i="5"/>
  <c r="K22" i="5" a="1"/>
  <c r="K22" i="5" s="1"/>
  <c r="J22" i="5" a="1"/>
  <c r="J22" i="5" s="1"/>
  <c r="I22" i="5" a="1"/>
  <c r="I22" i="5" s="1"/>
  <c r="H22" i="5" a="1"/>
  <c r="H22" i="5" s="1"/>
  <c r="G22" i="5" a="1"/>
  <c r="G22" i="5" s="1"/>
  <c r="F22" i="5" a="1"/>
  <c r="F22" i="5" s="1"/>
  <c r="E22" i="5" a="1"/>
  <c r="E22" i="5" s="1"/>
  <c r="D22" i="5" a="1"/>
  <c r="D22" i="5" s="1"/>
  <c r="C22" i="5" a="1"/>
  <c r="C22" i="5" s="1"/>
  <c r="I15" i="1" a="1"/>
  <c r="I15" i="1" s="1"/>
  <c r="J15" i="1" a="1"/>
  <c r="J15" i="1" s="1"/>
  <c r="K15" i="1" a="1"/>
  <c r="K15" i="1" s="1"/>
  <c r="S15" i="7"/>
  <c r="K15" i="7" a="1"/>
  <c r="K15" i="7" s="1"/>
  <c r="J15" i="7" a="1"/>
  <c r="J15" i="7" s="1"/>
  <c r="I15" i="7" a="1"/>
  <c r="I15" i="7" s="1"/>
  <c r="H15" i="7" a="1"/>
  <c r="H15" i="7" s="1"/>
  <c r="G15" i="7" a="1"/>
  <c r="G15" i="7" s="1"/>
  <c r="F15" i="7" a="1"/>
  <c r="F15" i="7" s="1"/>
  <c r="E15" i="7" a="1"/>
  <c r="E15" i="7" s="1"/>
  <c r="D15" i="7" a="1"/>
  <c r="D15" i="7" s="1"/>
  <c r="C15" i="7" a="1"/>
  <c r="C15" i="7" s="1"/>
  <c r="T19" i="5" a="1"/>
  <c r="T24" i="5" a="1"/>
  <c r="T22" i="5" a="1"/>
  <c r="T15" i="7" a="1"/>
  <c r="Q19" i="5" l="1"/>
  <c r="P24" i="5"/>
  <c r="T24" i="5"/>
  <c r="V24" i="5"/>
  <c r="R24" i="5"/>
  <c r="Q24" i="5"/>
  <c r="L24" i="5"/>
  <c r="L22" i="5"/>
  <c r="P19" i="5"/>
  <c r="T19" i="5"/>
  <c r="V19" i="5"/>
  <c r="R19" i="5"/>
  <c r="L19" i="5"/>
  <c r="T22" i="5"/>
  <c r="V22" i="5"/>
  <c r="R22" i="5"/>
  <c r="Q22" i="5"/>
  <c r="P22" i="5"/>
  <c r="P15" i="7"/>
  <c r="Q15" i="7"/>
  <c r="R15" i="7"/>
  <c r="L15" i="7"/>
  <c r="T15" i="7"/>
  <c r="V15" i="7"/>
  <c r="S2" i="7" l="1"/>
  <c r="S3" i="7"/>
  <c r="S4" i="7"/>
  <c r="S5" i="7"/>
  <c r="S6" i="7"/>
  <c r="S7" i="7"/>
  <c r="S8" i="7"/>
  <c r="S9" i="7"/>
  <c r="S10" i="7"/>
  <c r="S11" i="7"/>
  <c r="S12" i="7"/>
  <c r="S13" i="7"/>
  <c r="S26" i="5"/>
  <c r="S27" i="5"/>
  <c r="S28" i="5"/>
  <c r="S14" i="5"/>
  <c r="S15" i="5"/>
  <c r="S17" i="5"/>
  <c r="S18" i="5"/>
  <c r="S16" i="5"/>
  <c r="S7" i="5"/>
  <c r="S8" i="5"/>
  <c r="S2" i="5"/>
  <c r="S6" i="5"/>
  <c r="S3" i="5"/>
  <c r="S5" i="5"/>
  <c r="J13" i="2"/>
  <c r="J21" i="2"/>
  <c r="J19" i="2"/>
  <c r="J16" i="2"/>
  <c r="J5" i="2"/>
  <c r="J9" i="2"/>
  <c r="J23" i="2"/>
  <c r="J20" i="2"/>
  <c r="J17" i="2"/>
  <c r="J12" i="2"/>
  <c r="J15" i="2"/>
  <c r="J18" i="2"/>
  <c r="J4" i="2"/>
  <c r="J8" i="2"/>
  <c r="J7" i="2"/>
  <c r="J6" i="2"/>
  <c r="J22" i="2"/>
  <c r="J11" i="2"/>
  <c r="J2" i="2"/>
  <c r="J14" i="2"/>
  <c r="J3" i="2"/>
  <c r="J10" i="2"/>
  <c r="S38" i="1"/>
  <c r="S40" i="1"/>
  <c r="S33" i="1"/>
  <c r="S26" i="1"/>
  <c r="S31" i="1"/>
  <c r="S8" i="1"/>
  <c r="S27" i="1"/>
  <c r="S41" i="1"/>
  <c r="S32" i="1"/>
  <c r="S19" i="1"/>
  <c r="S48" i="1"/>
  <c r="S46" i="1"/>
  <c r="S15" i="1"/>
  <c r="S42" i="1"/>
  <c r="S12" i="1"/>
  <c r="S7" i="1"/>
  <c r="S22" i="1"/>
  <c r="S39" i="1"/>
  <c r="S24" i="1"/>
  <c r="S30" i="1"/>
  <c r="S9" i="1"/>
  <c r="S43" i="1"/>
  <c r="S14" i="1"/>
  <c r="S18" i="1"/>
  <c r="S45" i="1"/>
  <c r="S28" i="1"/>
  <c r="S17" i="1"/>
  <c r="S16" i="1"/>
  <c r="S6" i="1"/>
  <c r="S37" i="1"/>
  <c r="S47" i="1"/>
  <c r="S35" i="1"/>
  <c r="S44" i="1"/>
  <c r="S10" i="1"/>
  <c r="S11" i="1"/>
  <c r="S3" i="1"/>
  <c r="S5" i="1"/>
  <c r="S4" i="1"/>
  <c r="S2" i="1"/>
  <c r="E11" i="7" a="1"/>
  <c r="E11" i="7" s="1"/>
  <c r="F11" i="7" a="1"/>
  <c r="F11" i="7" s="1"/>
  <c r="G11" i="7" a="1"/>
  <c r="G11" i="7" s="1"/>
  <c r="H11" i="7" a="1"/>
  <c r="H11" i="7" s="1"/>
  <c r="I11" i="7" a="1"/>
  <c r="I11" i="7" s="1"/>
  <c r="J11" i="7" a="1"/>
  <c r="J11" i="7" s="1"/>
  <c r="K11" i="7" a="1"/>
  <c r="K11" i="7" s="1"/>
  <c r="E12" i="7" a="1"/>
  <c r="E12" i="7" s="1"/>
  <c r="F12" i="7" a="1"/>
  <c r="F12" i="7" s="1"/>
  <c r="G12" i="7" a="1"/>
  <c r="G12" i="7" s="1"/>
  <c r="H12" i="7" a="1"/>
  <c r="H12" i="7" s="1"/>
  <c r="I12" i="7" a="1"/>
  <c r="I12" i="7" s="1"/>
  <c r="J12" i="7" a="1"/>
  <c r="J12" i="7" s="1"/>
  <c r="K12" i="7" a="1"/>
  <c r="K12" i="7" s="1"/>
  <c r="E13" i="7" a="1"/>
  <c r="E13" i="7" s="1"/>
  <c r="F13" i="7" a="1"/>
  <c r="F13" i="7" s="1"/>
  <c r="G13" i="7" a="1"/>
  <c r="G13" i="7" s="1"/>
  <c r="H13" i="7" a="1"/>
  <c r="H13" i="7" s="1"/>
  <c r="I13" i="7" a="1"/>
  <c r="I13" i="7" s="1"/>
  <c r="J13" i="7" a="1"/>
  <c r="J13" i="7" s="1"/>
  <c r="K13" i="7" a="1"/>
  <c r="K13" i="7" s="1"/>
  <c r="AK13" i="7" a="1"/>
  <c r="AK13" i="7" s="1"/>
  <c r="AL13" i="7" s="1"/>
  <c r="AM13" i="7" s="1"/>
  <c r="D13" i="7" a="1"/>
  <c r="D13" i="7" s="1"/>
  <c r="C13" i="7" a="1"/>
  <c r="C13" i="7" s="1"/>
  <c r="K10" i="7" a="1"/>
  <c r="K10" i="7" s="1"/>
  <c r="J10" i="7" a="1"/>
  <c r="J10" i="7" s="1"/>
  <c r="I10" i="7" a="1"/>
  <c r="I10" i="7" s="1"/>
  <c r="H10" i="7" a="1"/>
  <c r="H10" i="7" s="1"/>
  <c r="G10" i="7" a="1"/>
  <c r="G10" i="7" s="1"/>
  <c r="F10" i="7" a="1"/>
  <c r="F10" i="7" s="1"/>
  <c r="E10" i="7" a="1"/>
  <c r="E10" i="7" s="1"/>
  <c r="D10" i="7" a="1"/>
  <c r="D10" i="7" s="1"/>
  <c r="AK9" i="7" a="1"/>
  <c r="AK9" i="7" s="1"/>
  <c r="AL9" i="7" s="1"/>
  <c r="AM9" i="7" s="1"/>
  <c r="K9" i="7" a="1"/>
  <c r="K9" i="7" s="1"/>
  <c r="J9" i="7" a="1"/>
  <c r="J9" i="7" s="1"/>
  <c r="I9" i="7" a="1"/>
  <c r="I9" i="7" s="1"/>
  <c r="H9" i="7" a="1"/>
  <c r="H9" i="7" s="1"/>
  <c r="G9" i="7" a="1"/>
  <c r="G9" i="7" s="1"/>
  <c r="F9" i="7" a="1"/>
  <c r="F9" i="7" s="1"/>
  <c r="E9" i="7" a="1"/>
  <c r="E9" i="7" s="1"/>
  <c r="D9" i="7" a="1"/>
  <c r="D9" i="7" s="1"/>
  <c r="C9" i="7" a="1"/>
  <c r="C9" i="7" s="1"/>
  <c r="AK8" i="7" a="1"/>
  <c r="AK8" i="7" s="1"/>
  <c r="AL8" i="7" s="1"/>
  <c r="AM8" i="7" s="1"/>
  <c r="K8" i="7" a="1"/>
  <c r="K8" i="7" s="1"/>
  <c r="J8" i="7" a="1"/>
  <c r="J8" i="7" s="1"/>
  <c r="I8" i="7" a="1"/>
  <c r="I8" i="7" s="1"/>
  <c r="H8" i="7" a="1"/>
  <c r="H8" i="7" s="1"/>
  <c r="G8" i="7" a="1"/>
  <c r="G8" i="7" s="1"/>
  <c r="F8" i="7" a="1"/>
  <c r="F8" i="7" s="1"/>
  <c r="E8" i="7" a="1"/>
  <c r="E8" i="7" s="1"/>
  <c r="D8" i="7" a="1"/>
  <c r="D8" i="7" s="1"/>
  <c r="C8" i="7" a="1"/>
  <c r="C8" i="7" s="1"/>
  <c r="AK7" i="7" a="1"/>
  <c r="AK7" i="7" s="1"/>
  <c r="AL7" i="7" s="1"/>
  <c r="AM7" i="7" s="1"/>
  <c r="K7" i="7" a="1"/>
  <c r="K7" i="7" s="1"/>
  <c r="J7" i="7" a="1"/>
  <c r="J7" i="7" s="1"/>
  <c r="I7" i="7" a="1"/>
  <c r="I7" i="7" s="1"/>
  <c r="H7" i="7" a="1"/>
  <c r="H7" i="7" s="1"/>
  <c r="G7" i="7" a="1"/>
  <c r="G7" i="7" s="1"/>
  <c r="F7" i="7" a="1"/>
  <c r="F7" i="7" s="1"/>
  <c r="E7" i="7" a="1"/>
  <c r="E7" i="7" s="1"/>
  <c r="D7" i="7" a="1"/>
  <c r="D7" i="7" s="1"/>
  <c r="C7" i="7" a="1"/>
  <c r="C7" i="7" s="1"/>
  <c r="AK6" i="7" a="1"/>
  <c r="AK6" i="7" s="1"/>
  <c r="AL6" i="7" s="1"/>
  <c r="AM6" i="7" s="1"/>
  <c r="K6" i="7" a="1"/>
  <c r="K6" i="7" s="1"/>
  <c r="J6" i="7" a="1"/>
  <c r="J6" i="7" s="1"/>
  <c r="I6" i="7" a="1"/>
  <c r="I6" i="7" s="1"/>
  <c r="H6" i="7" a="1"/>
  <c r="H6" i="7" s="1"/>
  <c r="G6" i="7" a="1"/>
  <c r="G6" i="7" s="1"/>
  <c r="F6" i="7" a="1"/>
  <c r="F6" i="7" s="1"/>
  <c r="E6" i="7" a="1"/>
  <c r="E6" i="7" s="1"/>
  <c r="D6" i="7" a="1"/>
  <c r="D6" i="7" s="1"/>
  <c r="C6" i="7" a="1"/>
  <c r="C6" i="7" s="1"/>
  <c r="K5" i="7" a="1"/>
  <c r="K5" i="7" s="1"/>
  <c r="J5" i="7" a="1"/>
  <c r="J5" i="7" s="1"/>
  <c r="I5" i="7" a="1"/>
  <c r="I5" i="7" s="1"/>
  <c r="H5" i="7" a="1"/>
  <c r="H5" i="7" s="1"/>
  <c r="G5" i="7" a="1"/>
  <c r="G5" i="7" s="1"/>
  <c r="F5" i="7" a="1"/>
  <c r="F5" i="7" s="1"/>
  <c r="E5" i="7" a="1"/>
  <c r="E5" i="7" s="1"/>
  <c r="D5" i="7" a="1"/>
  <c r="D5" i="7" s="1"/>
  <c r="AK4" i="7" a="1"/>
  <c r="AK4" i="7" s="1"/>
  <c r="AL4" i="7" s="1"/>
  <c r="AM4" i="7" s="1"/>
  <c r="K4" i="7" a="1"/>
  <c r="K4" i="7" s="1"/>
  <c r="J4" i="7" a="1"/>
  <c r="J4" i="7" s="1"/>
  <c r="I4" i="7" a="1"/>
  <c r="I4" i="7" s="1"/>
  <c r="H4" i="7" a="1"/>
  <c r="H4" i="7" s="1"/>
  <c r="G4" i="7" a="1"/>
  <c r="G4" i="7" s="1"/>
  <c r="F4" i="7" a="1"/>
  <c r="F4" i="7" s="1"/>
  <c r="E4" i="7" a="1"/>
  <c r="E4" i="7" s="1"/>
  <c r="D4" i="7" a="1"/>
  <c r="D4" i="7" s="1"/>
  <c r="C4" i="7" a="1"/>
  <c r="C4" i="7" s="1"/>
  <c r="AK3" i="7" a="1"/>
  <c r="AK3" i="7" s="1"/>
  <c r="AL3" i="7" s="1"/>
  <c r="AM3" i="7" s="1"/>
  <c r="K3" i="7" a="1"/>
  <c r="K3" i="7" s="1"/>
  <c r="J3" i="7" a="1"/>
  <c r="J3" i="7" s="1"/>
  <c r="I3" i="7" a="1"/>
  <c r="I3" i="7" s="1"/>
  <c r="H3" i="7" a="1"/>
  <c r="H3" i="7" s="1"/>
  <c r="G3" i="7" a="1"/>
  <c r="G3" i="7" s="1"/>
  <c r="F3" i="7" a="1"/>
  <c r="F3" i="7" s="1"/>
  <c r="E3" i="7" a="1"/>
  <c r="E3" i="7" s="1"/>
  <c r="D3" i="7" a="1"/>
  <c r="D3" i="7" s="1"/>
  <c r="C3" i="7" a="1"/>
  <c r="C3" i="7" s="1"/>
  <c r="AK2" i="7" a="1"/>
  <c r="AK2" i="7" s="1"/>
  <c r="AL2" i="7" s="1"/>
  <c r="AM2" i="7" s="1"/>
  <c r="K2" i="7" a="1"/>
  <c r="K2" i="7" s="1"/>
  <c r="J2" i="7" a="1"/>
  <c r="J2" i="7" s="1"/>
  <c r="I2" i="7" a="1"/>
  <c r="I2" i="7" s="1"/>
  <c r="H2" i="7" a="1"/>
  <c r="H2" i="7" s="1"/>
  <c r="G2" i="7" a="1"/>
  <c r="G2" i="7" s="1"/>
  <c r="F2" i="7" a="1"/>
  <c r="F2" i="7" s="1"/>
  <c r="E2" i="7" a="1"/>
  <c r="E2" i="7" s="1"/>
  <c r="D2" i="7" a="1"/>
  <c r="D2" i="7" s="1"/>
  <c r="C2" i="7" a="1"/>
  <c r="C2" i="7" s="1"/>
  <c r="C2" i="5" a="1"/>
  <c r="C2" i="5" s="1"/>
  <c r="D2" i="5" a="1"/>
  <c r="D2" i="5" s="1"/>
  <c r="E2" i="5" a="1"/>
  <c r="E2" i="5" s="1"/>
  <c r="F2" i="5" a="1"/>
  <c r="F2" i="5" s="1"/>
  <c r="G2" i="5" a="1"/>
  <c r="G2" i="5" s="1"/>
  <c r="H2" i="5" a="1"/>
  <c r="H2" i="5" s="1"/>
  <c r="I2" i="5" a="1"/>
  <c r="I2" i="5" s="1"/>
  <c r="J2" i="5" a="1"/>
  <c r="J2" i="5" s="1"/>
  <c r="K2" i="5" a="1"/>
  <c r="K2" i="5" s="1"/>
  <c r="T11" i="7" a="1"/>
  <c r="T2" i="7" a="1"/>
  <c r="T5" i="7" a="1"/>
  <c r="T12" i="7" a="1"/>
  <c r="T9" i="7" a="1"/>
  <c r="T6" i="7" a="1"/>
  <c r="T8" i="7" a="1"/>
  <c r="T2" i="5" a="1"/>
  <c r="T10" i="7" a="1"/>
  <c r="T7" i="7" a="1"/>
  <c r="T4" i="7" a="1"/>
  <c r="T3" i="7" a="1"/>
  <c r="T13" i="7" a="1"/>
  <c r="V13" i="7" l="1"/>
  <c r="L11" i="7"/>
  <c r="Q11" i="7"/>
  <c r="P11" i="7"/>
  <c r="L2" i="5"/>
  <c r="Q2" i="5"/>
  <c r="L13" i="7"/>
  <c r="Q13" i="7"/>
  <c r="P12" i="7"/>
  <c r="R12" i="7"/>
  <c r="L5" i="7"/>
  <c r="Q12" i="7"/>
  <c r="P13" i="7"/>
  <c r="P6" i="7"/>
  <c r="L12" i="7"/>
  <c r="T11" i="7"/>
  <c r="V12" i="7"/>
  <c r="T12" i="7"/>
  <c r="T13" i="7"/>
  <c r="R13" i="7"/>
  <c r="R11" i="7"/>
  <c r="V11" i="7"/>
  <c r="Q10" i="7"/>
  <c r="P9" i="7"/>
  <c r="L9" i="7"/>
  <c r="P8" i="7"/>
  <c r="L3" i="7"/>
  <c r="L2" i="7"/>
  <c r="Q5" i="7"/>
  <c r="P10" i="7"/>
  <c r="P5" i="7"/>
  <c r="Q9" i="7"/>
  <c r="P4" i="7"/>
  <c r="P2" i="7"/>
  <c r="P3" i="7"/>
  <c r="Q7" i="7"/>
  <c r="T6" i="7"/>
  <c r="T2" i="7"/>
  <c r="T8" i="7"/>
  <c r="T10" i="7"/>
  <c r="T9" i="7"/>
  <c r="T5" i="7"/>
  <c r="T4" i="7"/>
  <c r="T7" i="7"/>
  <c r="T3" i="7"/>
  <c r="L8" i="7"/>
  <c r="V5" i="7"/>
  <c r="V10" i="7"/>
  <c r="R10" i="7"/>
  <c r="L7" i="7"/>
  <c r="P7" i="7"/>
  <c r="R6" i="7"/>
  <c r="V6" i="7"/>
  <c r="Q6" i="7"/>
  <c r="V4" i="7"/>
  <c r="R4" i="7"/>
  <c r="V2" i="7"/>
  <c r="R2" i="7"/>
  <c r="R3" i="7"/>
  <c r="V3" i="7"/>
  <c r="L6" i="7"/>
  <c r="V9" i="7"/>
  <c r="Q2" i="7"/>
  <c r="Q4" i="7"/>
  <c r="V8" i="7"/>
  <c r="R8" i="7"/>
  <c r="Q8" i="7"/>
  <c r="Q3" i="7"/>
  <c r="L10" i="7"/>
  <c r="V7" i="7"/>
  <c r="R7" i="7"/>
  <c r="L4" i="7"/>
  <c r="R5" i="7"/>
  <c r="R9" i="7"/>
  <c r="P2" i="5"/>
  <c r="R2" i="5"/>
  <c r="T2" i="5"/>
  <c r="V2" i="5"/>
  <c r="AK5" i="5" a="1"/>
  <c r="AK5" i="5" s="1"/>
  <c r="AL5" i="5" s="1"/>
  <c r="AM5" i="5" s="1"/>
  <c r="K28" i="5" a="1"/>
  <c r="K28" i="5" s="1"/>
  <c r="J28" i="5" a="1"/>
  <c r="J28" i="5" s="1"/>
  <c r="I28" i="5" a="1"/>
  <c r="I28" i="5" s="1"/>
  <c r="H28" i="5" a="1"/>
  <c r="H28" i="5" s="1"/>
  <c r="G28" i="5" a="1"/>
  <c r="G28" i="5" s="1"/>
  <c r="F28" i="5" a="1"/>
  <c r="F28" i="5" s="1"/>
  <c r="E28" i="5" a="1"/>
  <c r="E28" i="5" s="1"/>
  <c r="D28" i="5" a="1"/>
  <c r="D28" i="5" s="1"/>
  <c r="AK27" i="5" a="1"/>
  <c r="AK27" i="5" s="1"/>
  <c r="AL27" i="5" s="1"/>
  <c r="AM27" i="5" s="1"/>
  <c r="K27" i="5" a="1"/>
  <c r="K27" i="5" s="1"/>
  <c r="J27" i="5" a="1"/>
  <c r="J27" i="5" s="1"/>
  <c r="I27" i="5" a="1"/>
  <c r="I27" i="5" s="1"/>
  <c r="H27" i="5" a="1"/>
  <c r="H27" i="5" s="1"/>
  <c r="G27" i="5" a="1"/>
  <c r="G27" i="5" s="1"/>
  <c r="F27" i="5" a="1"/>
  <c r="F27" i="5" s="1"/>
  <c r="E27" i="5" a="1"/>
  <c r="E27" i="5" s="1"/>
  <c r="D27" i="5" a="1"/>
  <c r="D27" i="5" s="1"/>
  <c r="C27" i="5" a="1"/>
  <c r="C27" i="5" s="1"/>
  <c r="AK25" i="5" a="1"/>
  <c r="AK25" i="5" s="1"/>
  <c r="AL25" i="5" s="1"/>
  <c r="AM25" i="5" s="1"/>
  <c r="K26" i="5" a="1"/>
  <c r="K26" i="5" s="1"/>
  <c r="J26" i="5" a="1"/>
  <c r="J26" i="5" s="1"/>
  <c r="I26" i="5" a="1"/>
  <c r="I26" i="5" s="1"/>
  <c r="H26" i="5" a="1"/>
  <c r="H26" i="5" s="1"/>
  <c r="G26" i="5" a="1"/>
  <c r="G26" i="5" s="1"/>
  <c r="F26" i="5" a="1"/>
  <c r="F26" i="5" s="1"/>
  <c r="E26" i="5" a="1"/>
  <c r="E26" i="5" s="1"/>
  <c r="D26" i="5" a="1"/>
  <c r="D26" i="5" s="1"/>
  <c r="C26" i="5" a="1"/>
  <c r="C26" i="5" s="1"/>
  <c r="K18" i="5" a="1"/>
  <c r="K18" i="5" s="1"/>
  <c r="J18" i="5" a="1"/>
  <c r="J18" i="5" s="1"/>
  <c r="I18" i="5" a="1"/>
  <c r="I18" i="5" s="1"/>
  <c r="H18" i="5" a="1"/>
  <c r="H18" i="5" s="1"/>
  <c r="G18" i="5" a="1"/>
  <c r="G18" i="5" s="1"/>
  <c r="F18" i="5" a="1"/>
  <c r="F18" i="5" s="1"/>
  <c r="E18" i="5" a="1"/>
  <c r="E18" i="5" s="1"/>
  <c r="D18" i="5" a="1"/>
  <c r="D18" i="5" s="1"/>
  <c r="AK17" i="5" a="1"/>
  <c r="AK17" i="5" s="1"/>
  <c r="AL17" i="5" s="1"/>
  <c r="AM17" i="5" s="1"/>
  <c r="K17" i="5" a="1"/>
  <c r="K17" i="5" s="1"/>
  <c r="J17" i="5" a="1"/>
  <c r="J17" i="5" s="1"/>
  <c r="I17" i="5" a="1"/>
  <c r="I17" i="5" s="1"/>
  <c r="H17" i="5" a="1"/>
  <c r="H17" i="5" s="1"/>
  <c r="G17" i="5" a="1"/>
  <c r="G17" i="5" s="1"/>
  <c r="F17" i="5" a="1"/>
  <c r="F17" i="5" s="1"/>
  <c r="E17" i="5" a="1"/>
  <c r="E17" i="5" s="1"/>
  <c r="D17" i="5" a="1"/>
  <c r="D17" i="5" s="1"/>
  <c r="C17" i="5" a="1"/>
  <c r="C17" i="5" s="1"/>
  <c r="AK16" i="5" a="1"/>
  <c r="AK16" i="5" s="1"/>
  <c r="AL16" i="5" s="1"/>
  <c r="AM16" i="5" s="1"/>
  <c r="K15" i="5" a="1"/>
  <c r="K15" i="5" s="1"/>
  <c r="J15" i="5" a="1"/>
  <c r="J15" i="5" s="1"/>
  <c r="I15" i="5" a="1"/>
  <c r="I15" i="5" s="1"/>
  <c r="H15" i="5" a="1"/>
  <c r="H15" i="5" s="1"/>
  <c r="G15" i="5" a="1"/>
  <c r="G15" i="5" s="1"/>
  <c r="F15" i="5" a="1"/>
  <c r="F15" i="5" s="1"/>
  <c r="E15" i="5" a="1"/>
  <c r="E15" i="5" s="1"/>
  <c r="D15" i="5" a="1"/>
  <c r="D15" i="5" s="1"/>
  <c r="C15" i="5" a="1"/>
  <c r="C15" i="5" s="1"/>
  <c r="AK15" i="5" a="1"/>
  <c r="AK15" i="5" s="1"/>
  <c r="AL15" i="5" s="1"/>
  <c r="AM15" i="5" s="1"/>
  <c r="K14" i="5" a="1"/>
  <c r="K14" i="5" s="1"/>
  <c r="J14" i="5" a="1"/>
  <c r="J14" i="5" s="1"/>
  <c r="I14" i="5" a="1"/>
  <c r="I14" i="5" s="1"/>
  <c r="H14" i="5" a="1"/>
  <c r="H14" i="5" s="1"/>
  <c r="G14" i="5" a="1"/>
  <c r="G14" i="5" s="1"/>
  <c r="F14" i="5" a="1"/>
  <c r="F14" i="5" s="1"/>
  <c r="E14" i="5" a="1"/>
  <c r="E14" i="5" s="1"/>
  <c r="D14" i="5" a="1"/>
  <c r="D14" i="5" s="1"/>
  <c r="C14" i="5" a="1"/>
  <c r="C14" i="5" s="1"/>
  <c r="AK14" i="5" a="1"/>
  <c r="AK14" i="5" s="1"/>
  <c r="AL14" i="5" s="1"/>
  <c r="AM14" i="5" s="1"/>
  <c r="K16" i="5" a="1"/>
  <c r="K16" i="5" s="1"/>
  <c r="J16" i="5" a="1"/>
  <c r="J16" i="5" s="1"/>
  <c r="I16" i="5" a="1"/>
  <c r="I16" i="5" s="1"/>
  <c r="H16" i="5" a="1"/>
  <c r="H16" i="5" s="1"/>
  <c r="G16" i="5" a="1"/>
  <c r="G16" i="5" s="1"/>
  <c r="F16" i="5" a="1"/>
  <c r="F16" i="5" s="1"/>
  <c r="E16" i="5" a="1"/>
  <c r="E16" i="5" s="1"/>
  <c r="D16" i="5" a="1"/>
  <c r="D16" i="5" s="1"/>
  <c r="C16" i="5" a="1"/>
  <c r="C16" i="5" s="1"/>
  <c r="D3" i="5" a="1"/>
  <c r="D3" i="5" s="1"/>
  <c r="E3" i="5" a="1"/>
  <c r="E3" i="5" s="1"/>
  <c r="F3" i="5" a="1"/>
  <c r="F3" i="5" s="1"/>
  <c r="G3" i="5" a="1"/>
  <c r="G3" i="5" s="1"/>
  <c r="H3" i="5" a="1"/>
  <c r="H3" i="5" s="1"/>
  <c r="I3" i="5" a="1"/>
  <c r="I3" i="5" s="1"/>
  <c r="J3" i="5" a="1"/>
  <c r="J3" i="5" s="1"/>
  <c r="K3" i="5" a="1"/>
  <c r="K3" i="5" s="1"/>
  <c r="AK7" i="5" a="1"/>
  <c r="AK7" i="5" s="1"/>
  <c r="AL7" i="5" s="1"/>
  <c r="AM7" i="5" s="1"/>
  <c r="K6" i="5" a="1"/>
  <c r="K6" i="5" s="1"/>
  <c r="J6" i="5" a="1"/>
  <c r="J6" i="5" s="1"/>
  <c r="I6" i="5" a="1"/>
  <c r="I6" i="5" s="1"/>
  <c r="H6" i="5" a="1"/>
  <c r="H6" i="5" s="1"/>
  <c r="G6" i="5" a="1"/>
  <c r="G6" i="5" s="1"/>
  <c r="F6" i="5" a="1"/>
  <c r="F6" i="5" s="1"/>
  <c r="E6" i="5" a="1"/>
  <c r="E6" i="5" s="1"/>
  <c r="D6" i="5" a="1"/>
  <c r="D6" i="5" s="1"/>
  <c r="C6" i="5" a="1"/>
  <c r="C6" i="5" s="1"/>
  <c r="AK4" i="5" a="1"/>
  <c r="AK4" i="5" s="1"/>
  <c r="AL4" i="5" s="1"/>
  <c r="AM4" i="5" s="1"/>
  <c r="K8" i="5" a="1"/>
  <c r="K8" i="5" s="1"/>
  <c r="J8" i="5" a="1"/>
  <c r="J8" i="5" s="1"/>
  <c r="I8" i="5" a="1"/>
  <c r="I8" i="5" s="1"/>
  <c r="H8" i="5" a="1"/>
  <c r="H8" i="5" s="1"/>
  <c r="G8" i="5" a="1"/>
  <c r="G8" i="5" s="1"/>
  <c r="F8" i="5" a="1"/>
  <c r="F8" i="5" s="1"/>
  <c r="E8" i="5" a="1"/>
  <c r="E8" i="5" s="1"/>
  <c r="D8" i="5" a="1"/>
  <c r="D8" i="5" s="1"/>
  <c r="C8" i="5" a="1"/>
  <c r="C8" i="5" s="1"/>
  <c r="AK3" i="5" a="1"/>
  <c r="AK3" i="5" s="1"/>
  <c r="AL3" i="5" s="1"/>
  <c r="AM3" i="5" s="1"/>
  <c r="K7" i="5" a="1"/>
  <c r="K7" i="5" s="1"/>
  <c r="J7" i="5" a="1"/>
  <c r="J7" i="5" s="1"/>
  <c r="I7" i="5" a="1"/>
  <c r="I7" i="5" s="1"/>
  <c r="H7" i="5" a="1"/>
  <c r="H7" i="5" s="1"/>
  <c r="G7" i="5" a="1"/>
  <c r="G7" i="5" s="1"/>
  <c r="F7" i="5" a="1"/>
  <c r="F7" i="5" s="1"/>
  <c r="E7" i="5" a="1"/>
  <c r="E7" i="5" s="1"/>
  <c r="D7" i="5" a="1"/>
  <c r="D7" i="5" s="1"/>
  <c r="C7" i="5" a="1"/>
  <c r="C7" i="5" s="1"/>
  <c r="AK2" i="5" a="1"/>
  <c r="AK2" i="5" s="1"/>
  <c r="AL2" i="5" s="1"/>
  <c r="K5" i="5" a="1"/>
  <c r="K5" i="5" s="1"/>
  <c r="J5" i="5" a="1"/>
  <c r="J5" i="5" s="1"/>
  <c r="I5" i="5" a="1"/>
  <c r="I5" i="5" s="1"/>
  <c r="H5" i="5" a="1"/>
  <c r="H5" i="5" s="1"/>
  <c r="G5" i="5" a="1"/>
  <c r="G5" i="5" s="1"/>
  <c r="F5" i="5" a="1"/>
  <c r="F5" i="5" s="1"/>
  <c r="E5" i="5" a="1"/>
  <c r="E5" i="5" s="1"/>
  <c r="D5" i="5" a="1"/>
  <c r="D5" i="5" s="1"/>
  <c r="D2" i="2" a="1"/>
  <c r="D2" i="2" s="1"/>
  <c r="E2" i="2" s="1"/>
  <c r="D9" i="2" a="1"/>
  <c r="D9" i="2" s="1"/>
  <c r="E9" i="2" s="1"/>
  <c r="G21" i="2" a="1"/>
  <c r="G21" i="2" s="1"/>
  <c r="F21" i="2" a="1"/>
  <c r="F21" i="2" s="1"/>
  <c r="D21" i="2" a="1"/>
  <c r="D21" i="2" s="1"/>
  <c r="E21" i="2" s="1"/>
  <c r="C21" i="2" a="1"/>
  <c r="C21" i="2" s="1"/>
  <c r="G13" i="2" a="1"/>
  <c r="G13" i="2" s="1"/>
  <c r="F13" i="2" a="1"/>
  <c r="F13" i="2" s="1"/>
  <c r="D13" i="2" a="1"/>
  <c r="D13" i="2" s="1"/>
  <c r="E13" i="2" s="1"/>
  <c r="C13" i="2" a="1"/>
  <c r="C13" i="2" s="1"/>
  <c r="G16" i="2" a="1"/>
  <c r="G16" i="2" s="1"/>
  <c r="F16" i="2" a="1"/>
  <c r="F16" i="2" s="1"/>
  <c r="D16" i="2" a="1"/>
  <c r="D16" i="2" s="1"/>
  <c r="E16" i="2" s="1"/>
  <c r="C16" i="2" a="1"/>
  <c r="C16" i="2" s="1"/>
  <c r="G19" i="2" a="1"/>
  <c r="G19" i="2" s="1"/>
  <c r="F19" i="2" a="1"/>
  <c r="F19" i="2" s="1"/>
  <c r="D19" i="2" a="1"/>
  <c r="D19" i="2" s="1"/>
  <c r="E19" i="2" s="1"/>
  <c r="C19" i="2" a="1"/>
  <c r="C19" i="2" s="1"/>
  <c r="C8" i="2" a="1"/>
  <c r="C8" i="2" s="1"/>
  <c r="D8" i="2" a="1"/>
  <c r="D8" i="2" s="1"/>
  <c r="E8" i="2" s="1"/>
  <c r="F8" i="2" a="1"/>
  <c r="F8" i="2" s="1"/>
  <c r="G8" i="2" a="1"/>
  <c r="G8" i="2" s="1"/>
  <c r="C7" i="2" a="1"/>
  <c r="C7" i="2" s="1"/>
  <c r="D7" i="2" a="1"/>
  <c r="D7" i="2" s="1"/>
  <c r="E7" i="2" s="1"/>
  <c r="F7" i="2" a="1"/>
  <c r="F7" i="2" s="1"/>
  <c r="G7" i="2" a="1"/>
  <c r="G7" i="2" s="1"/>
  <c r="C6" i="2" a="1"/>
  <c r="C6" i="2" s="1"/>
  <c r="D6" i="2" a="1"/>
  <c r="D6" i="2" s="1"/>
  <c r="E6" i="2" s="1"/>
  <c r="F6" i="2" a="1"/>
  <c r="F6" i="2" s="1"/>
  <c r="G6" i="2" a="1"/>
  <c r="G6" i="2" s="1"/>
  <c r="C22" i="2" a="1"/>
  <c r="C22" i="2" s="1"/>
  <c r="D22" i="2" a="1"/>
  <c r="D22" i="2" s="1"/>
  <c r="E22" i="2" s="1"/>
  <c r="F22" i="2" a="1"/>
  <c r="F22" i="2" s="1"/>
  <c r="G22" i="2" a="1"/>
  <c r="G22" i="2" s="1"/>
  <c r="C11" i="2" a="1"/>
  <c r="C11" i="2" s="1"/>
  <c r="D11" i="2" a="1"/>
  <c r="D11" i="2" s="1"/>
  <c r="E11" i="2" s="1"/>
  <c r="F11" i="2" a="1"/>
  <c r="F11" i="2" s="1"/>
  <c r="G11" i="2" a="1"/>
  <c r="G11" i="2" s="1"/>
  <c r="C2" i="2" a="1"/>
  <c r="C2" i="2" s="1"/>
  <c r="F2" i="2" a="1"/>
  <c r="F2" i="2" s="1"/>
  <c r="G2" i="2" a="1"/>
  <c r="G2" i="2" s="1"/>
  <c r="C14" i="2" a="1"/>
  <c r="C14" i="2" s="1"/>
  <c r="D14" i="2" a="1"/>
  <c r="D14" i="2" s="1"/>
  <c r="E14" i="2" s="1"/>
  <c r="F14" i="2" a="1"/>
  <c r="F14" i="2" s="1"/>
  <c r="G14" i="2" a="1"/>
  <c r="G14" i="2" s="1"/>
  <c r="C3" i="2" a="1"/>
  <c r="C3" i="2" s="1"/>
  <c r="D3" i="2" a="1"/>
  <c r="D3" i="2" s="1"/>
  <c r="E3" i="2" s="1"/>
  <c r="F3" i="2" a="1"/>
  <c r="F3" i="2" s="1"/>
  <c r="G3" i="2" a="1"/>
  <c r="G3" i="2" s="1"/>
  <c r="C20" i="2" a="1"/>
  <c r="C20" i="2" s="1"/>
  <c r="D20" i="2" a="1"/>
  <c r="D20" i="2" s="1"/>
  <c r="E20" i="2" s="1"/>
  <c r="F20" i="2" a="1"/>
  <c r="F20" i="2" s="1"/>
  <c r="G20" i="2" a="1"/>
  <c r="G20" i="2" s="1"/>
  <c r="C17" i="2" a="1"/>
  <c r="C17" i="2" s="1"/>
  <c r="D17" i="2" a="1"/>
  <c r="D17" i="2" s="1"/>
  <c r="E17" i="2" s="1"/>
  <c r="F17" i="2" a="1"/>
  <c r="F17" i="2" s="1"/>
  <c r="G17" i="2" a="1"/>
  <c r="G17" i="2" s="1"/>
  <c r="C12" i="2" a="1"/>
  <c r="C12" i="2" s="1"/>
  <c r="D12" i="2" a="1"/>
  <c r="D12" i="2" s="1"/>
  <c r="E12" i="2" s="1"/>
  <c r="F12" i="2" a="1"/>
  <c r="F12" i="2" s="1"/>
  <c r="G12" i="2" a="1"/>
  <c r="G12" i="2" s="1"/>
  <c r="C15" i="2" a="1"/>
  <c r="C15" i="2" s="1"/>
  <c r="D15" i="2" a="1"/>
  <c r="D15" i="2" s="1"/>
  <c r="E15" i="2" s="1"/>
  <c r="F15" i="2" a="1"/>
  <c r="F15" i="2" s="1"/>
  <c r="G15" i="2" a="1"/>
  <c r="G15" i="2" s="1"/>
  <c r="C18" i="2" a="1"/>
  <c r="C18" i="2" s="1"/>
  <c r="D18" i="2" a="1"/>
  <c r="D18" i="2" s="1"/>
  <c r="E18" i="2" s="1"/>
  <c r="F18" i="2" a="1"/>
  <c r="F18" i="2" s="1"/>
  <c r="G18" i="2" a="1"/>
  <c r="G18" i="2" s="1"/>
  <c r="C4" i="2" a="1"/>
  <c r="C4" i="2" s="1"/>
  <c r="D4" i="2" a="1"/>
  <c r="D4" i="2" s="1"/>
  <c r="E4" i="2" s="1"/>
  <c r="F4" i="2" a="1"/>
  <c r="F4" i="2" s="1"/>
  <c r="G4" i="2" a="1"/>
  <c r="G4" i="2" s="1"/>
  <c r="K7" i="2" a="1"/>
  <c r="T14" i="1" a="1"/>
  <c r="T26" i="1" a="1"/>
  <c r="K21" i="2" a="1"/>
  <c r="T42" i="1" a="1"/>
  <c r="T7" i="5" a="1"/>
  <c r="K5" i="2" a="1"/>
  <c r="T4" i="1" a="1"/>
  <c r="T15" i="1" a="1"/>
  <c r="T17" i="1" a="1"/>
  <c r="T18" i="1" a="1"/>
  <c r="T33" i="1" a="1"/>
  <c r="T5" i="5" a="1"/>
  <c r="K6" i="2" a="1"/>
  <c r="T43" i="1" a="1"/>
  <c r="T39" i="1" a="1"/>
  <c r="K3" i="2" a="1"/>
  <c r="T26" i="5" a="1"/>
  <c r="T12" i="1" a="1"/>
  <c r="T3" i="1" a="1"/>
  <c r="K13" i="2" a="1"/>
  <c r="K12" i="2" a="1"/>
  <c r="T8" i="1" a="1"/>
  <c r="T10" i="1" a="1"/>
  <c r="K17" i="2" a="1"/>
  <c r="T9" i="1" a="1"/>
  <c r="T41" i="1" a="1"/>
  <c r="T7" i="1" a="1"/>
  <c r="K19" i="2" a="1"/>
  <c r="T37" i="1" a="1"/>
  <c r="T6" i="1" a="1"/>
  <c r="T35" i="1" a="1"/>
  <c r="T19" i="1" a="1"/>
  <c r="K8" i="2" a="1"/>
  <c r="K14" i="2" a="1"/>
  <c r="T2" i="1" a="1"/>
  <c r="T38" i="1" a="1"/>
  <c r="T46" i="1" a="1"/>
  <c r="T28" i="5" a="1"/>
  <c r="T27" i="1" a="1"/>
  <c r="T3" i="5" a="1"/>
  <c r="T5" i="1" a="1"/>
  <c r="K18" i="2" a="1"/>
  <c r="T15" i="5" a="1"/>
  <c r="T24" i="1" a="1"/>
  <c r="T45" i="1" a="1"/>
  <c r="T16" i="5" a="1"/>
  <c r="K2" i="2" a="1"/>
  <c r="T44" i="1" a="1"/>
  <c r="K4" i="2" a="1"/>
  <c r="T48" i="1" a="1"/>
  <c r="T8" i="5" a="1"/>
  <c r="K22" i="2" a="1"/>
  <c r="T11" i="1" a="1"/>
  <c r="T40" i="1" a="1"/>
  <c r="T22" i="1" a="1"/>
  <c r="T14" i="5" a="1"/>
  <c r="K15" i="2" a="1"/>
  <c r="T28" i="1" a="1"/>
  <c r="T27" i="5" a="1"/>
  <c r="T47" i="1" a="1"/>
  <c r="T17" i="5" a="1"/>
  <c r="T6" i="5" a="1"/>
  <c r="T30" i="1" a="1"/>
  <c r="K11" i="2" a="1"/>
  <c r="K20" i="2" a="1"/>
  <c r="T16" i="1" a="1"/>
  <c r="T31" i="1" a="1"/>
  <c r="T18" i="5" a="1"/>
  <c r="K16" i="2" a="1"/>
  <c r="T32" i="1" a="1"/>
  <c r="P6" i="5" l="1"/>
  <c r="Q6" i="5"/>
  <c r="I4" i="2"/>
  <c r="I17" i="2"/>
  <c r="P18" i="5"/>
  <c r="I22" i="2"/>
  <c r="L6" i="5"/>
  <c r="P17" i="5"/>
  <c r="P15" i="5"/>
  <c r="Q28" i="5"/>
  <c r="L27" i="5"/>
  <c r="L26" i="5"/>
  <c r="L3" i="5"/>
  <c r="I6" i="2"/>
  <c r="P3" i="5"/>
  <c r="P26" i="5"/>
  <c r="Q3" i="5"/>
  <c r="L15" i="5"/>
  <c r="Q18" i="5"/>
  <c r="I15" i="2"/>
  <c r="T27" i="5"/>
  <c r="T26" i="5"/>
  <c r="T28" i="5"/>
  <c r="V26" i="5"/>
  <c r="R26" i="5"/>
  <c r="Q27" i="5"/>
  <c r="V27" i="5"/>
  <c r="R27" i="5"/>
  <c r="V28" i="5"/>
  <c r="Q26" i="5"/>
  <c r="P27" i="5"/>
  <c r="L28" i="5"/>
  <c r="P28" i="5"/>
  <c r="R28" i="5"/>
  <c r="L18" i="5"/>
  <c r="L17" i="5"/>
  <c r="Q15" i="5"/>
  <c r="Q14" i="5"/>
  <c r="P14" i="5"/>
  <c r="L14" i="5"/>
  <c r="Q16" i="5"/>
  <c r="P16" i="5"/>
  <c r="L16" i="5"/>
  <c r="T17" i="5"/>
  <c r="T15" i="5"/>
  <c r="T14" i="5"/>
  <c r="T16" i="5"/>
  <c r="T18" i="5"/>
  <c r="V18" i="5"/>
  <c r="V17" i="5"/>
  <c r="R17" i="5"/>
  <c r="Q17" i="5"/>
  <c r="V15" i="5"/>
  <c r="R15" i="5"/>
  <c r="V16" i="5"/>
  <c r="V14" i="5"/>
  <c r="R14" i="5"/>
  <c r="R16" i="5"/>
  <c r="R18" i="5"/>
  <c r="L5" i="5"/>
  <c r="T3" i="5"/>
  <c r="R3" i="5"/>
  <c r="V3" i="5"/>
  <c r="R6" i="5"/>
  <c r="Q8" i="5"/>
  <c r="L7" i="5"/>
  <c r="Q7" i="5"/>
  <c r="P5" i="5"/>
  <c r="T8" i="5"/>
  <c r="T7" i="5"/>
  <c r="T5" i="5"/>
  <c r="V6" i="5"/>
  <c r="T6" i="5"/>
  <c r="V5" i="5"/>
  <c r="R5" i="5"/>
  <c r="P7" i="5"/>
  <c r="L8" i="5"/>
  <c r="P8" i="5"/>
  <c r="V8" i="5"/>
  <c r="R8" i="5"/>
  <c r="V7" i="5"/>
  <c r="R7" i="5"/>
  <c r="AM2" i="5"/>
  <c r="Q5" i="5"/>
  <c r="H11" i="2"/>
  <c r="H8" i="2"/>
  <c r="H12" i="2"/>
  <c r="H14" i="2"/>
  <c r="H7" i="2"/>
  <c r="H2" i="2"/>
  <c r="I7" i="2"/>
  <c r="I2" i="2"/>
  <c r="T35" i="1"/>
  <c r="T18" i="1"/>
  <c r="T7" i="1"/>
  <c r="T41" i="1"/>
  <c r="T27" i="1"/>
  <c r="T8" i="1"/>
  <c r="T43" i="1"/>
  <c r="T37" i="1"/>
  <c r="T5" i="1"/>
  <c r="T6" i="1"/>
  <c r="T9" i="1"/>
  <c r="T15" i="1"/>
  <c r="T31" i="1"/>
  <c r="T47" i="1"/>
  <c r="T42" i="1"/>
  <c r="T3" i="1"/>
  <c r="T16" i="1"/>
  <c r="T30" i="1"/>
  <c r="T46" i="1"/>
  <c r="T26" i="1"/>
  <c r="T4" i="1"/>
  <c r="T12" i="1"/>
  <c r="T11" i="1"/>
  <c r="T17" i="1"/>
  <c r="T24" i="1"/>
  <c r="T48" i="1"/>
  <c r="T33" i="1"/>
  <c r="T14" i="1"/>
  <c r="T10" i="1"/>
  <c r="T28" i="1"/>
  <c r="T39" i="1"/>
  <c r="T19" i="1"/>
  <c r="T40" i="1"/>
  <c r="T44" i="1"/>
  <c r="T45" i="1"/>
  <c r="T22" i="1"/>
  <c r="T32" i="1"/>
  <c r="T38" i="1"/>
  <c r="T2" i="1"/>
  <c r="H18" i="2"/>
  <c r="H20" i="2"/>
  <c r="I3" i="2"/>
  <c r="H3" i="2"/>
  <c r="I12" i="2"/>
  <c r="H6" i="2"/>
  <c r="H15" i="2"/>
  <c r="H4" i="2"/>
  <c r="H17" i="2"/>
  <c r="I11" i="2"/>
  <c r="I8" i="2"/>
  <c r="I18" i="2"/>
  <c r="I20" i="2"/>
  <c r="H22" i="2"/>
  <c r="I14" i="2"/>
  <c r="H13" i="2"/>
  <c r="I16" i="2"/>
  <c r="K21" i="2"/>
  <c r="K13" i="2"/>
  <c r="H16" i="2"/>
  <c r="N13" i="2"/>
  <c r="O13" i="2" s="1"/>
  <c r="I13" i="2"/>
  <c r="I21" i="2"/>
  <c r="N21" i="2"/>
  <c r="O21" i="2" s="1"/>
  <c r="H21" i="2"/>
  <c r="K16" i="2"/>
  <c r="K19" i="2"/>
  <c r="N19" i="2"/>
  <c r="O19" i="2" s="1"/>
  <c r="I19" i="2"/>
  <c r="H19" i="2"/>
  <c r="N16" i="2"/>
  <c r="O16" i="2" s="1"/>
  <c r="K6" i="2"/>
  <c r="K3" i="2"/>
  <c r="K22" i="2"/>
  <c r="K11" i="2"/>
  <c r="K2" i="2"/>
  <c r="K8" i="2"/>
  <c r="K14" i="2"/>
  <c r="K7" i="2"/>
  <c r="N7" i="2"/>
  <c r="O7" i="2" s="1"/>
  <c r="N2" i="2"/>
  <c r="O2" i="2" s="1"/>
  <c r="N3" i="2"/>
  <c r="O3" i="2" s="1"/>
  <c r="N6" i="2"/>
  <c r="O6" i="2" s="1"/>
  <c r="N11" i="2"/>
  <c r="O11" i="2" s="1"/>
  <c r="N14" i="2"/>
  <c r="O14" i="2" s="1"/>
  <c r="N22" i="2"/>
  <c r="O22" i="2" s="1"/>
  <c r="N8" i="2"/>
  <c r="O8" i="2" s="1"/>
  <c r="K15" i="2"/>
  <c r="K12" i="2"/>
  <c r="K18" i="2"/>
  <c r="K4" i="2"/>
  <c r="K20" i="2"/>
  <c r="K17" i="2"/>
  <c r="N18" i="2"/>
  <c r="O18" i="2" s="1"/>
  <c r="N15" i="2"/>
  <c r="O15" i="2" s="1"/>
  <c r="N12" i="2"/>
  <c r="O12" i="2" s="1"/>
  <c r="N4" i="2"/>
  <c r="O4" i="2" s="1"/>
  <c r="N17" i="2"/>
  <c r="O17" i="2" s="1"/>
  <c r="N20" i="2"/>
  <c r="O20" i="2" s="1"/>
  <c r="K5" i="2"/>
  <c r="K23" i="2" a="1"/>
  <c r="K10" i="2" a="1"/>
  <c r="K9" i="2" a="1"/>
  <c r="K9" i="2" l="1"/>
  <c r="K23" i="2"/>
  <c r="K10" i="2"/>
  <c r="C5" i="2" a="1"/>
  <c r="C5" i="2" s="1"/>
  <c r="N5" i="2" s="1"/>
  <c r="O5" i="2" s="1"/>
  <c r="D5" i="2" a="1"/>
  <c r="D5" i="2" s="1"/>
  <c r="E5" i="2" s="1"/>
  <c r="F5" i="2" a="1"/>
  <c r="F5" i="2" s="1"/>
  <c r="G5" i="2" a="1"/>
  <c r="G5" i="2" s="1"/>
  <c r="C9" i="2" a="1"/>
  <c r="C9" i="2" s="1"/>
  <c r="N9" i="2" s="1"/>
  <c r="O9" i="2" s="1"/>
  <c r="F9" i="2" a="1"/>
  <c r="F9" i="2" s="1"/>
  <c r="G9" i="2" a="1"/>
  <c r="G9" i="2" s="1"/>
  <c r="C23" i="2" a="1"/>
  <c r="C23" i="2" s="1"/>
  <c r="D23" i="2" a="1"/>
  <c r="D23" i="2" s="1"/>
  <c r="E23" i="2" s="1"/>
  <c r="F23" i="2" a="1"/>
  <c r="F23" i="2" s="1"/>
  <c r="G23" i="2" a="1"/>
  <c r="G23" i="2" s="1"/>
  <c r="I23" i="2" l="1"/>
  <c r="I9" i="2"/>
  <c r="N23" i="2"/>
  <c r="O23" i="2" s="1"/>
  <c r="H23" i="2"/>
  <c r="H9" i="2"/>
  <c r="H5" i="2"/>
  <c r="I5" i="2"/>
  <c r="C10" i="2" l="1" a="1"/>
  <c r="C10" i="2" s="1"/>
  <c r="N10" i="2" s="1"/>
  <c r="O10" i="2" s="1"/>
  <c r="D10" i="2" a="1"/>
  <c r="D10" i="2" s="1"/>
  <c r="E10" i="2" s="1"/>
  <c r="G10" i="2" a="1"/>
  <c r="G10" i="2" s="1"/>
  <c r="F10" i="2" a="1"/>
  <c r="F10" i="2" s="1"/>
  <c r="J2" i="1" a="1"/>
  <c r="J2" i="1" s="1"/>
  <c r="I4" i="1" a="1"/>
  <c r="I4" i="1" s="1"/>
  <c r="I5" i="1" a="1"/>
  <c r="I5" i="1" s="1"/>
  <c r="I3" i="1" a="1"/>
  <c r="I3" i="1" s="1"/>
  <c r="I11" i="1" a="1"/>
  <c r="I11" i="1" s="1"/>
  <c r="I10" i="1" a="1"/>
  <c r="I10" i="1" s="1"/>
  <c r="I44" i="1" a="1"/>
  <c r="I44" i="1" s="1"/>
  <c r="I35" i="1" a="1"/>
  <c r="I35" i="1" s="1"/>
  <c r="I47" i="1" a="1"/>
  <c r="I47" i="1" s="1"/>
  <c r="I37" i="1" a="1"/>
  <c r="I37" i="1" s="1"/>
  <c r="I6" i="1" a="1"/>
  <c r="I6" i="1" s="1"/>
  <c r="I16" i="1" a="1"/>
  <c r="I16" i="1" s="1"/>
  <c r="I17" i="1" a="1"/>
  <c r="I17" i="1" s="1"/>
  <c r="I28" i="1" a="1"/>
  <c r="I28" i="1" s="1"/>
  <c r="I45" i="1" a="1"/>
  <c r="I45" i="1" s="1"/>
  <c r="I18" i="1" a="1"/>
  <c r="I18" i="1" s="1"/>
  <c r="I14" i="1" a="1"/>
  <c r="I14" i="1" s="1"/>
  <c r="I43" i="1" a="1"/>
  <c r="I43" i="1" s="1"/>
  <c r="I9" i="1" a="1"/>
  <c r="I9" i="1" s="1"/>
  <c r="I30" i="1" a="1"/>
  <c r="I30" i="1" s="1"/>
  <c r="I24" i="1" a="1"/>
  <c r="I24" i="1" s="1"/>
  <c r="I39" i="1" a="1"/>
  <c r="I39" i="1" s="1"/>
  <c r="I22" i="1" a="1"/>
  <c r="I22" i="1" s="1"/>
  <c r="I7" i="1" a="1"/>
  <c r="I7" i="1" s="1"/>
  <c r="I12" i="1" a="1"/>
  <c r="I12" i="1" s="1"/>
  <c r="I42" i="1" a="1"/>
  <c r="I42" i="1" s="1"/>
  <c r="I46" i="1" a="1"/>
  <c r="I46" i="1" s="1"/>
  <c r="I48" i="1" a="1"/>
  <c r="I48" i="1" s="1"/>
  <c r="I19" i="1" a="1"/>
  <c r="I19" i="1" s="1"/>
  <c r="I32" i="1" a="1"/>
  <c r="I32" i="1" s="1"/>
  <c r="I41" i="1" a="1"/>
  <c r="I41" i="1" s="1"/>
  <c r="I27" i="1" a="1"/>
  <c r="I27" i="1" s="1"/>
  <c r="I8" i="1" a="1"/>
  <c r="I8" i="1" s="1"/>
  <c r="I31" i="1" a="1"/>
  <c r="I31" i="1" s="1"/>
  <c r="I26" i="1" a="1"/>
  <c r="I26" i="1" s="1"/>
  <c r="I33" i="1" a="1"/>
  <c r="I33" i="1" s="1"/>
  <c r="I40" i="1" a="1"/>
  <c r="I40" i="1" s="1"/>
  <c r="I38" i="1" a="1"/>
  <c r="I38" i="1" s="1"/>
  <c r="I2" i="1" a="1"/>
  <c r="I2" i="1" s="1"/>
  <c r="J38" i="1" a="1"/>
  <c r="J38" i="1" s="1"/>
  <c r="K38" i="1" a="1"/>
  <c r="K38" i="1" s="1"/>
  <c r="J40" i="1" a="1"/>
  <c r="J40" i="1" s="1"/>
  <c r="K40" i="1" a="1"/>
  <c r="K40" i="1" s="1"/>
  <c r="J33" i="1" a="1"/>
  <c r="J33" i="1" s="1"/>
  <c r="K33" i="1" a="1"/>
  <c r="K33" i="1" s="1"/>
  <c r="J26" i="1" a="1"/>
  <c r="J26" i="1" s="1"/>
  <c r="K26" i="1" a="1"/>
  <c r="K26" i="1" s="1"/>
  <c r="J31" i="1" a="1"/>
  <c r="J31" i="1" s="1"/>
  <c r="K31" i="1" a="1"/>
  <c r="K31" i="1" s="1"/>
  <c r="J8" i="1" a="1"/>
  <c r="J8" i="1" s="1"/>
  <c r="K8" i="1" a="1"/>
  <c r="K8" i="1" s="1"/>
  <c r="J27" i="1" a="1"/>
  <c r="J27" i="1" s="1"/>
  <c r="K27" i="1" a="1"/>
  <c r="K27" i="1" s="1"/>
  <c r="J41" i="1" a="1"/>
  <c r="J41" i="1" s="1"/>
  <c r="K41" i="1" a="1"/>
  <c r="K41" i="1" s="1"/>
  <c r="J32" i="1" a="1"/>
  <c r="J32" i="1" s="1"/>
  <c r="K32" i="1" a="1"/>
  <c r="K32" i="1" s="1"/>
  <c r="J19" i="1" a="1"/>
  <c r="J19" i="1" s="1"/>
  <c r="K19" i="1" a="1"/>
  <c r="K19" i="1" s="1"/>
  <c r="J48" i="1" a="1"/>
  <c r="J48" i="1" s="1"/>
  <c r="K48" i="1" a="1"/>
  <c r="K48" i="1" s="1"/>
  <c r="J46" i="1" a="1"/>
  <c r="J46" i="1" s="1"/>
  <c r="K46" i="1" a="1"/>
  <c r="K46" i="1" s="1"/>
  <c r="J42" i="1" a="1"/>
  <c r="J42" i="1" s="1"/>
  <c r="K42" i="1" a="1"/>
  <c r="K42" i="1" s="1"/>
  <c r="J12" i="1" a="1"/>
  <c r="J12" i="1" s="1"/>
  <c r="K12" i="1" a="1"/>
  <c r="K12" i="1" s="1"/>
  <c r="J7" i="1" a="1"/>
  <c r="J7" i="1" s="1"/>
  <c r="K7" i="1" a="1"/>
  <c r="K7" i="1" s="1"/>
  <c r="J22" i="1" a="1"/>
  <c r="J22" i="1" s="1"/>
  <c r="K22" i="1" a="1"/>
  <c r="K22" i="1" s="1"/>
  <c r="J39" i="1" a="1"/>
  <c r="J39" i="1" s="1"/>
  <c r="K39" i="1" a="1"/>
  <c r="K39" i="1" s="1"/>
  <c r="J24" i="1" a="1"/>
  <c r="J24" i="1" s="1"/>
  <c r="K24" i="1" a="1"/>
  <c r="K24" i="1" s="1"/>
  <c r="J30" i="1" a="1"/>
  <c r="J30" i="1" s="1"/>
  <c r="K30" i="1" a="1"/>
  <c r="K30" i="1" s="1"/>
  <c r="J9" i="1" a="1"/>
  <c r="J9" i="1" s="1"/>
  <c r="K9" i="1" a="1"/>
  <c r="K9" i="1" s="1"/>
  <c r="J43" i="1" a="1"/>
  <c r="J43" i="1" s="1"/>
  <c r="K43" i="1" a="1"/>
  <c r="K43" i="1" s="1"/>
  <c r="J14" i="1" a="1"/>
  <c r="J14" i="1" s="1"/>
  <c r="K14" i="1" a="1"/>
  <c r="K14" i="1" s="1"/>
  <c r="J18" i="1" a="1"/>
  <c r="J18" i="1" s="1"/>
  <c r="K18" i="1" a="1"/>
  <c r="K18" i="1" s="1"/>
  <c r="J45" i="1" a="1"/>
  <c r="J45" i="1" s="1"/>
  <c r="K45" i="1" a="1"/>
  <c r="K45" i="1" s="1"/>
  <c r="J28" i="1" a="1"/>
  <c r="J28" i="1" s="1"/>
  <c r="K28" i="1" a="1"/>
  <c r="K28" i="1" s="1"/>
  <c r="J17" i="1" a="1"/>
  <c r="J17" i="1" s="1"/>
  <c r="K17" i="1" a="1"/>
  <c r="K17" i="1" s="1"/>
  <c r="J16" i="1" a="1"/>
  <c r="J16" i="1" s="1"/>
  <c r="K16" i="1" a="1"/>
  <c r="K16" i="1" s="1"/>
  <c r="J6" i="1" a="1"/>
  <c r="J6" i="1" s="1"/>
  <c r="K6" i="1" a="1"/>
  <c r="K6" i="1" s="1"/>
  <c r="J37" i="1" a="1"/>
  <c r="J37" i="1" s="1"/>
  <c r="K37" i="1" a="1"/>
  <c r="K37" i="1" s="1"/>
  <c r="J47" i="1" a="1"/>
  <c r="J47" i="1" s="1"/>
  <c r="K47" i="1" a="1"/>
  <c r="K47" i="1" s="1"/>
  <c r="J35" i="1" a="1"/>
  <c r="J35" i="1" s="1"/>
  <c r="K35" i="1" a="1"/>
  <c r="K35" i="1" s="1"/>
  <c r="J44" i="1" a="1"/>
  <c r="J44" i="1" s="1"/>
  <c r="K44" i="1" a="1"/>
  <c r="K44" i="1" s="1"/>
  <c r="J10" i="1" a="1"/>
  <c r="J10" i="1" s="1"/>
  <c r="K10" i="1" a="1"/>
  <c r="K10" i="1" s="1"/>
  <c r="J11" i="1" a="1"/>
  <c r="J11" i="1" s="1"/>
  <c r="K11" i="1" a="1"/>
  <c r="K11" i="1" s="1"/>
  <c r="J3" i="1" a="1"/>
  <c r="J3" i="1" s="1"/>
  <c r="K3" i="1" a="1"/>
  <c r="K3" i="1" s="1"/>
  <c r="J5" i="1" a="1"/>
  <c r="J5" i="1" s="1"/>
  <c r="K5" i="1" a="1"/>
  <c r="K5" i="1" s="1"/>
  <c r="J4" i="1" a="1"/>
  <c r="J4" i="1" s="1"/>
  <c r="K4" i="1" a="1"/>
  <c r="K4" i="1" s="1"/>
  <c r="K2" i="1" a="1"/>
  <c r="K2" i="1" s="1"/>
  <c r="D16" i="1" a="1"/>
  <c r="D16" i="1" s="1"/>
  <c r="E16" i="1" a="1"/>
  <c r="E16" i="1" s="1"/>
  <c r="V16" i="1" s="1"/>
  <c r="F16" i="1" a="1"/>
  <c r="F16" i="1" s="1"/>
  <c r="G16" i="1" a="1"/>
  <c r="G16" i="1" s="1"/>
  <c r="H16" i="1" a="1"/>
  <c r="H16" i="1" s="1"/>
  <c r="D6" i="1" a="1"/>
  <c r="D6" i="1" s="1"/>
  <c r="E6" i="1" a="1"/>
  <c r="E6" i="1" s="1"/>
  <c r="V6" i="1" s="1"/>
  <c r="F6" i="1" a="1"/>
  <c r="F6" i="1" s="1"/>
  <c r="G6" i="1" a="1"/>
  <c r="G6" i="1" s="1"/>
  <c r="H6" i="1" a="1"/>
  <c r="H6" i="1" s="1"/>
  <c r="D37" i="1" a="1"/>
  <c r="D37" i="1" s="1"/>
  <c r="E37" i="1" a="1"/>
  <c r="E37" i="1" s="1"/>
  <c r="V37" i="1" s="1"/>
  <c r="F37" i="1" a="1"/>
  <c r="F37" i="1" s="1"/>
  <c r="G37" i="1" a="1"/>
  <c r="G37" i="1" s="1"/>
  <c r="H37" i="1" a="1"/>
  <c r="H37" i="1" s="1"/>
  <c r="D47" i="1" a="1"/>
  <c r="D47" i="1" s="1"/>
  <c r="E47" i="1" a="1"/>
  <c r="E47" i="1" s="1"/>
  <c r="V47" i="1" s="1"/>
  <c r="F47" i="1" a="1"/>
  <c r="F47" i="1" s="1"/>
  <c r="G47" i="1" a="1"/>
  <c r="G47" i="1" s="1"/>
  <c r="H47" i="1" a="1"/>
  <c r="H47" i="1" s="1"/>
  <c r="D35" i="1" a="1"/>
  <c r="D35" i="1" s="1"/>
  <c r="E35" i="1" a="1"/>
  <c r="E35" i="1" s="1"/>
  <c r="V35" i="1" s="1"/>
  <c r="F35" i="1" a="1"/>
  <c r="F35" i="1" s="1"/>
  <c r="G35" i="1" a="1"/>
  <c r="G35" i="1" s="1"/>
  <c r="H35" i="1" a="1"/>
  <c r="H35" i="1" s="1"/>
  <c r="D44" i="1" a="1"/>
  <c r="D44" i="1" s="1"/>
  <c r="E44" i="1" a="1"/>
  <c r="E44" i="1" s="1"/>
  <c r="V44" i="1" s="1"/>
  <c r="F44" i="1" a="1"/>
  <c r="F44" i="1" s="1"/>
  <c r="G44" i="1" a="1"/>
  <c r="G44" i="1" s="1"/>
  <c r="H44" i="1" a="1"/>
  <c r="H44" i="1" s="1"/>
  <c r="D10" i="1" a="1"/>
  <c r="D10" i="1" s="1"/>
  <c r="E10" i="1" a="1"/>
  <c r="E10" i="1" s="1"/>
  <c r="V10" i="1" s="1"/>
  <c r="F10" i="1" a="1"/>
  <c r="F10" i="1" s="1"/>
  <c r="G10" i="1" a="1"/>
  <c r="G10" i="1" s="1"/>
  <c r="H10" i="1" a="1"/>
  <c r="H10" i="1" s="1"/>
  <c r="D11" i="1" a="1"/>
  <c r="D11" i="1" s="1"/>
  <c r="E11" i="1" a="1"/>
  <c r="E11" i="1" s="1"/>
  <c r="V11" i="1" s="1"/>
  <c r="F11" i="1" a="1"/>
  <c r="F11" i="1" s="1"/>
  <c r="G11" i="1" a="1"/>
  <c r="G11" i="1" s="1"/>
  <c r="H11" i="1" a="1"/>
  <c r="H11" i="1" s="1"/>
  <c r="D3" i="1" a="1"/>
  <c r="D3" i="1" s="1"/>
  <c r="E3" i="1" a="1"/>
  <c r="E3" i="1" s="1"/>
  <c r="V3" i="1" s="1"/>
  <c r="F3" i="1" a="1"/>
  <c r="F3" i="1" s="1"/>
  <c r="G3" i="1" a="1"/>
  <c r="G3" i="1" s="1"/>
  <c r="H3" i="1" a="1"/>
  <c r="H3" i="1" s="1"/>
  <c r="D5" i="1" a="1"/>
  <c r="D5" i="1" s="1"/>
  <c r="E5" i="1" a="1"/>
  <c r="E5" i="1" s="1"/>
  <c r="V5" i="1" s="1"/>
  <c r="F5" i="1" a="1"/>
  <c r="F5" i="1" s="1"/>
  <c r="G5" i="1" a="1"/>
  <c r="G5" i="1" s="1"/>
  <c r="H5" i="1" a="1"/>
  <c r="H5" i="1" s="1"/>
  <c r="D4" i="1" a="1"/>
  <c r="D4" i="1" s="1"/>
  <c r="E4" i="1" a="1"/>
  <c r="E4" i="1" s="1"/>
  <c r="V4" i="1" s="1"/>
  <c r="F4" i="1" a="1"/>
  <c r="F4" i="1" s="1"/>
  <c r="G4" i="1" a="1"/>
  <c r="G4" i="1" s="1"/>
  <c r="H4" i="1" a="1"/>
  <c r="H4" i="1" s="1"/>
  <c r="D22" i="1" a="1"/>
  <c r="D22" i="1" s="1"/>
  <c r="E22" i="1" a="1"/>
  <c r="E22" i="1" s="1"/>
  <c r="V22" i="1" s="1"/>
  <c r="F22" i="1" a="1"/>
  <c r="F22" i="1" s="1"/>
  <c r="G22" i="1" a="1"/>
  <c r="G22" i="1" s="1"/>
  <c r="H22" i="1" a="1"/>
  <c r="H22" i="1" s="1"/>
  <c r="D39" i="1" a="1"/>
  <c r="D39" i="1" s="1"/>
  <c r="E39" i="1" a="1"/>
  <c r="E39" i="1" s="1"/>
  <c r="V39" i="1" s="1"/>
  <c r="F39" i="1" a="1"/>
  <c r="F39" i="1" s="1"/>
  <c r="G39" i="1" a="1"/>
  <c r="G39" i="1" s="1"/>
  <c r="H39" i="1" a="1"/>
  <c r="H39" i="1" s="1"/>
  <c r="D24" i="1" a="1"/>
  <c r="D24" i="1" s="1"/>
  <c r="E24" i="1" a="1"/>
  <c r="E24" i="1" s="1"/>
  <c r="V24" i="1" s="1"/>
  <c r="F24" i="1" a="1"/>
  <c r="F24" i="1" s="1"/>
  <c r="G24" i="1" a="1"/>
  <c r="G24" i="1" s="1"/>
  <c r="H24" i="1" a="1"/>
  <c r="H24" i="1" s="1"/>
  <c r="D30" i="1" a="1"/>
  <c r="D30" i="1" s="1"/>
  <c r="E30" i="1" a="1"/>
  <c r="E30" i="1" s="1"/>
  <c r="V30" i="1" s="1"/>
  <c r="F30" i="1" a="1"/>
  <c r="F30" i="1" s="1"/>
  <c r="G30" i="1" a="1"/>
  <c r="G30" i="1" s="1"/>
  <c r="H30" i="1" a="1"/>
  <c r="H30" i="1" s="1"/>
  <c r="D9" i="1" a="1"/>
  <c r="D9" i="1" s="1"/>
  <c r="E9" i="1" a="1"/>
  <c r="E9" i="1" s="1"/>
  <c r="V9" i="1" s="1"/>
  <c r="F9" i="1" a="1"/>
  <c r="F9" i="1" s="1"/>
  <c r="G9" i="1" a="1"/>
  <c r="G9" i="1" s="1"/>
  <c r="H9" i="1" a="1"/>
  <c r="H9" i="1" s="1"/>
  <c r="D43" i="1" a="1"/>
  <c r="D43" i="1" s="1"/>
  <c r="E43" i="1" a="1"/>
  <c r="E43" i="1" s="1"/>
  <c r="V43" i="1" s="1"/>
  <c r="F43" i="1" a="1"/>
  <c r="F43" i="1" s="1"/>
  <c r="G43" i="1" a="1"/>
  <c r="G43" i="1" s="1"/>
  <c r="H43" i="1" a="1"/>
  <c r="H43" i="1" s="1"/>
  <c r="D14" i="1" a="1"/>
  <c r="D14" i="1" s="1"/>
  <c r="E14" i="1" a="1"/>
  <c r="E14" i="1" s="1"/>
  <c r="V14" i="1" s="1"/>
  <c r="F14" i="1" a="1"/>
  <c r="F14" i="1" s="1"/>
  <c r="G14" i="1" a="1"/>
  <c r="G14" i="1" s="1"/>
  <c r="H14" i="1" a="1"/>
  <c r="H14" i="1" s="1"/>
  <c r="D18" i="1" a="1"/>
  <c r="D18" i="1" s="1"/>
  <c r="E18" i="1" a="1"/>
  <c r="E18" i="1" s="1"/>
  <c r="V18" i="1" s="1"/>
  <c r="F18" i="1" a="1"/>
  <c r="F18" i="1" s="1"/>
  <c r="G18" i="1" a="1"/>
  <c r="G18" i="1" s="1"/>
  <c r="H18" i="1" a="1"/>
  <c r="H18" i="1" s="1"/>
  <c r="D45" i="1" a="1"/>
  <c r="D45" i="1" s="1"/>
  <c r="E45" i="1" a="1"/>
  <c r="E45" i="1" s="1"/>
  <c r="V45" i="1" s="1"/>
  <c r="F45" i="1" a="1"/>
  <c r="F45" i="1" s="1"/>
  <c r="G45" i="1" a="1"/>
  <c r="G45" i="1" s="1"/>
  <c r="H45" i="1" a="1"/>
  <c r="H45" i="1" s="1"/>
  <c r="D28" i="1" a="1"/>
  <c r="D28" i="1" s="1"/>
  <c r="E28" i="1" a="1"/>
  <c r="E28" i="1" s="1"/>
  <c r="V28" i="1" s="1"/>
  <c r="F28" i="1" a="1"/>
  <c r="F28" i="1" s="1"/>
  <c r="G28" i="1" a="1"/>
  <c r="G28" i="1" s="1"/>
  <c r="H28" i="1" a="1"/>
  <c r="H28" i="1" s="1"/>
  <c r="D17" i="1" a="1"/>
  <c r="D17" i="1" s="1"/>
  <c r="E17" i="1" a="1"/>
  <c r="E17" i="1" s="1"/>
  <c r="V17" i="1" s="1"/>
  <c r="F17" i="1" a="1"/>
  <c r="F17" i="1" s="1"/>
  <c r="G17" i="1" a="1"/>
  <c r="G17" i="1" s="1"/>
  <c r="H17" i="1" a="1"/>
  <c r="H17" i="1" s="1"/>
  <c r="D19" i="1" a="1"/>
  <c r="D19" i="1" s="1"/>
  <c r="E19" i="1" a="1"/>
  <c r="E19" i="1" s="1"/>
  <c r="V19" i="1" s="1"/>
  <c r="F19" i="1" a="1"/>
  <c r="F19" i="1" s="1"/>
  <c r="G19" i="1" a="1"/>
  <c r="G19" i="1" s="1"/>
  <c r="H19" i="1" a="1"/>
  <c r="H19" i="1" s="1"/>
  <c r="D48" i="1" a="1"/>
  <c r="D48" i="1" s="1"/>
  <c r="E48" i="1" a="1"/>
  <c r="E48" i="1" s="1"/>
  <c r="V48" i="1" s="1"/>
  <c r="F48" i="1" a="1"/>
  <c r="F48" i="1" s="1"/>
  <c r="G48" i="1" a="1"/>
  <c r="G48" i="1" s="1"/>
  <c r="H48" i="1" a="1"/>
  <c r="H48" i="1" s="1"/>
  <c r="D46" i="1" a="1"/>
  <c r="D46" i="1" s="1"/>
  <c r="E46" i="1" a="1"/>
  <c r="E46" i="1" s="1"/>
  <c r="V46" i="1" s="1"/>
  <c r="F46" i="1" a="1"/>
  <c r="F46" i="1" s="1"/>
  <c r="G46" i="1" a="1"/>
  <c r="G46" i="1" s="1"/>
  <c r="H46" i="1" a="1"/>
  <c r="H46" i="1" s="1"/>
  <c r="D15" i="1" a="1"/>
  <c r="D15" i="1" s="1"/>
  <c r="E15" i="1" a="1"/>
  <c r="E15" i="1" s="1"/>
  <c r="F15" i="1" a="1"/>
  <c r="F15" i="1" s="1"/>
  <c r="G15" i="1" a="1"/>
  <c r="G15" i="1" s="1"/>
  <c r="H15" i="1" a="1"/>
  <c r="H15" i="1" s="1"/>
  <c r="D42" i="1" a="1"/>
  <c r="D42" i="1" s="1"/>
  <c r="E42" i="1" a="1"/>
  <c r="E42" i="1" s="1"/>
  <c r="V42" i="1" s="1"/>
  <c r="F42" i="1" a="1"/>
  <c r="F42" i="1" s="1"/>
  <c r="G42" i="1" a="1"/>
  <c r="G42" i="1" s="1"/>
  <c r="H42" i="1" a="1"/>
  <c r="H42" i="1" s="1"/>
  <c r="D12" i="1" a="1"/>
  <c r="D12" i="1" s="1"/>
  <c r="E12" i="1" a="1"/>
  <c r="E12" i="1" s="1"/>
  <c r="V12" i="1" s="1"/>
  <c r="F12" i="1" a="1"/>
  <c r="F12" i="1" s="1"/>
  <c r="G12" i="1" a="1"/>
  <c r="G12" i="1" s="1"/>
  <c r="H12" i="1" a="1"/>
  <c r="H12" i="1" s="1"/>
  <c r="D7" i="1" a="1"/>
  <c r="D7" i="1" s="1"/>
  <c r="E7" i="1" a="1"/>
  <c r="E7" i="1" s="1"/>
  <c r="V7" i="1" s="1"/>
  <c r="F7" i="1" a="1"/>
  <c r="F7" i="1" s="1"/>
  <c r="G7" i="1" a="1"/>
  <c r="G7" i="1" s="1"/>
  <c r="H7" i="1" a="1"/>
  <c r="H7" i="1" s="1"/>
  <c r="C38" i="1" a="1"/>
  <c r="C38" i="1" s="1"/>
  <c r="C40" i="1" a="1"/>
  <c r="C40" i="1" s="1"/>
  <c r="C33" i="1" a="1"/>
  <c r="C33" i="1" s="1"/>
  <c r="C26" i="1" a="1"/>
  <c r="C26" i="1" s="1"/>
  <c r="C31" i="1" a="1"/>
  <c r="C31" i="1" s="1"/>
  <c r="C8" i="1" a="1"/>
  <c r="C8" i="1" s="1"/>
  <c r="C41" i="1" a="1"/>
  <c r="C41" i="1" s="1"/>
  <c r="C32" i="1" a="1"/>
  <c r="C32" i="1" s="1"/>
  <c r="V15" i="1" l="1"/>
  <c r="L15" i="1"/>
  <c r="H10" i="2"/>
  <c r="I10" i="2"/>
  <c r="P27" i="1"/>
  <c r="P47" i="1"/>
  <c r="P3" i="1"/>
  <c r="P16" i="1"/>
  <c r="P46" i="1"/>
  <c r="P26" i="1"/>
  <c r="P14" i="1"/>
  <c r="P12" i="1"/>
  <c r="P30" i="1"/>
  <c r="P11" i="1"/>
  <c r="P17" i="1"/>
  <c r="P24" i="1"/>
  <c r="P48" i="1"/>
  <c r="P33" i="1"/>
  <c r="P44" i="1"/>
  <c r="P45" i="1"/>
  <c r="P22" i="1"/>
  <c r="P32" i="1"/>
  <c r="P38" i="1"/>
  <c r="P35" i="1"/>
  <c r="P18" i="1"/>
  <c r="P7" i="1"/>
  <c r="P41" i="1"/>
  <c r="P37" i="1"/>
  <c r="P42" i="1"/>
  <c r="P5" i="1"/>
  <c r="P6" i="1"/>
  <c r="P9" i="1"/>
  <c r="P15" i="1"/>
  <c r="P31" i="1"/>
  <c r="P4" i="1"/>
  <c r="P43" i="1"/>
  <c r="P8" i="1"/>
  <c r="L6" i="1"/>
  <c r="P2" i="1"/>
  <c r="P10" i="1"/>
  <c r="P28" i="1"/>
  <c r="P39" i="1"/>
  <c r="P19" i="1"/>
  <c r="P40" i="1"/>
  <c r="L37" i="1"/>
  <c r="L16" i="1"/>
  <c r="L10" i="1"/>
  <c r="L44" i="1"/>
  <c r="L22" i="1"/>
  <c r="L4" i="1"/>
  <c r="L43" i="1"/>
  <c r="L11" i="1"/>
  <c r="L17" i="1"/>
  <c r="L24" i="1"/>
  <c r="L48" i="1"/>
  <c r="L28" i="1"/>
  <c r="L39" i="1"/>
  <c r="L19" i="1"/>
  <c r="L45" i="1"/>
  <c r="L35" i="1"/>
  <c r="L18" i="1"/>
  <c r="L7" i="1"/>
  <c r="L47" i="1"/>
  <c r="L14" i="1"/>
  <c r="L12" i="1"/>
  <c r="L42" i="1"/>
  <c r="L5" i="1"/>
  <c r="L9" i="1"/>
  <c r="L3" i="1"/>
  <c r="L30" i="1"/>
  <c r="L46" i="1"/>
  <c r="Q16" i="1"/>
  <c r="Q6" i="1"/>
  <c r="Q12" i="1"/>
  <c r="Q45" i="1"/>
  <c r="Q47" i="1"/>
  <c r="Q43" i="1"/>
  <c r="Q11" i="1"/>
  <c r="Q5" i="1"/>
  <c r="Q9" i="1"/>
  <c r="Q10" i="1"/>
  <c r="Q3" i="1"/>
  <c r="Q44" i="1"/>
  <c r="Q37" i="1"/>
  <c r="Q30" i="1"/>
  <c r="Q19" i="1"/>
  <c r="Q24" i="1"/>
  <c r="Q15" i="1"/>
  <c r="Q35" i="1"/>
  <c r="Q28" i="1"/>
  <c r="Q18" i="1"/>
  <c r="Q14" i="1"/>
  <c r="R14" i="1"/>
  <c r="Q22" i="1"/>
  <c r="Q48" i="1"/>
  <c r="Q39" i="1"/>
  <c r="R4" i="1"/>
  <c r="R11" i="1"/>
  <c r="R44" i="1"/>
  <c r="R47" i="1"/>
  <c r="R6" i="1"/>
  <c r="R5" i="1"/>
  <c r="Q4" i="1"/>
  <c r="R10" i="1"/>
  <c r="R16" i="1"/>
  <c r="R3" i="1"/>
  <c r="R35" i="1"/>
  <c r="R37" i="1"/>
  <c r="R43" i="1"/>
  <c r="R28" i="1"/>
  <c r="R39" i="1"/>
  <c r="Q17" i="1"/>
  <c r="R45" i="1"/>
  <c r="R9" i="1"/>
  <c r="R24" i="1"/>
  <c r="R18" i="1"/>
  <c r="R22" i="1"/>
  <c r="R30" i="1"/>
  <c r="R17" i="1"/>
  <c r="Q7" i="1"/>
  <c r="R46" i="1"/>
  <c r="R42" i="1"/>
  <c r="R15" i="1"/>
  <c r="R48" i="1"/>
  <c r="R12" i="1"/>
  <c r="R7" i="1"/>
  <c r="Q46" i="1"/>
  <c r="Q42" i="1"/>
  <c r="R19" i="1"/>
  <c r="AK3" i="1" a="1"/>
  <c r="AK3" i="1" s="1"/>
  <c r="AL3" i="1" s="1"/>
  <c r="AK4" i="1" a="1"/>
  <c r="AK4" i="1" s="1"/>
  <c r="AL4" i="1" s="1"/>
  <c r="AK5" i="1" a="1"/>
  <c r="AK5" i="1" s="1"/>
  <c r="AL5" i="1" s="1"/>
  <c r="AK6" i="1" a="1"/>
  <c r="AK6" i="1" s="1"/>
  <c r="AL6" i="1" s="1"/>
  <c r="AK7" i="1" a="1"/>
  <c r="AK7" i="1" s="1"/>
  <c r="AL7" i="1" s="1"/>
  <c r="AK8" i="1" a="1"/>
  <c r="AK8" i="1" s="1"/>
  <c r="AL8" i="1" s="1"/>
  <c r="AK9" i="1" a="1"/>
  <c r="AK9" i="1" s="1"/>
  <c r="AL9" i="1" s="1"/>
  <c r="AK10" i="1" a="1"/>
  <c r="AK10" i="1" s="1"/>
  <c r="AL10" i="1" s="1"/>
  <c r="AK11" i="1" a="1"/>
  <c r="AK11" i="1" s="1"/>
  <c r="AL11" i="1" s="1"/>
  <c r="AK2" i="1" a="1"/>
  <c r="AK2" i="1" s="1"/>
  <c r="AL2" i="1" s="1"/>
  <c r="D27" i="1" a="1"/>
  <c r="D27" i="1" s="1"/>
  <c r="E27" i="1" a="1"/>
  <c r="E27" i="1" s="1"/>
  <c r="F27" i="1" a="1"/>
  <c r="F27" i="1" s="1"/>
  <c r="G27" i="1" a="1"/>
  <c r="G27" i="1" s="1"/>
  <c r="H27" i="1" a="1"/>
  <c r="H27" i="1" s="1"/>
  <c r="D2" i="1" a="1"/>
  <c r="D2" i="1" s="1"/>
  <c r="E2" i="1" a="1"/>
  <c r="E2" i="1" s="1"/>
  <c r="V2" i="1" s="1"/>
  <c r="F2" i="1" a="1"/>
  <c r="F2" i="1" s="1"/>
  <c r="G2" i="1" a="1"/>
  <c r="G2" i="1" s="1"/>
  <c r="H2" i="1" a="1"/>
  <c r="H2" i="1" s="1"/>
  <c r="D26" i="1" a="1"/>
  <c r="D26" i="1" s="1"/>
  <c r="E26" i="1" a="1"/>
  <c r="E26" i="1" s="1"/>
  <c r="F26" i="1" a="1"/>
  <c r="F26" i="1" s="1"/>
  <c r="G26" i="1" a="1"/>
  <c r="G26" i="1" s="1"/>
  <c r="H26" i="1" a="1"/>
  <c r="H26" i="1" s="1"/>
  <c r="D31" i="1" a="1"/>
  <c r="D31" i="1" s="1"/>
  <c r="H31" i="1" a="1"/>
  <c r="H31" i="1" s="1"/>
  <c r="G31" i="1" a="1"/>
  <c r="G31" i="1" s="1"/>
  <c r="F31" i="1" a="1"/>
  <c r="F31" i="1" s="1"/>
  <c r="E31" i="1" a="1"/>
  <c r="E31" i="1" s="1"/>
  <c r="H41" i="1" a="1"/>
  <c r="H41" i="1" s="1"/>
  <c r="G41" i="1" a="1"/>
  <c r="G41" i="1" s="1"/>
  <c r="F41" i="1" a="1"/>
  <c r="F41" i="1" s="1"/>
  <c r="E41" i="1" a="1"/>
  <c r="E41" i="1" s="1"/>
  <c r="D41" i="1" a="1"/>
  <c r="D41" i="1" s="1"/>
  <c r="D33" i="1" a="1"/>
  <c r="D33" i="1" s="1"/>
  <c r="E33" i="1" a="1"/>
  <c r="E33" i="1" s="1"/>
  <c r="F33" i="1" a="1"/>
  <c r="F33" i="1" s="1"/>
  <c r="G33" i="1" a="1"/>
  <c r="G33" i="1" s="1"/>
  <c r="H33" i="1" a="1"/>
  <c r="H33" i="1" s="1"/>
  <c r="D40" i="1" a="1"/>
  <c r="D40" i="1" s="1"/>
  <c r="E40" i="1" a="1"/>
  <c r="E40" i="1" s="1"/>
  <c r="F40" i="1" a="1"/>
  <c r="F40" i="1" s="1"/>
  <c r="G40" i="1" a="1"/>
  <c r="G40" i="1" s="1"/>
  <c r="H40" i="1" a="1"/>
  <c r="H40" i="1" s="1"/>
  <c r="L27" i="1" l="1"/>
  <c r="V27" i="1"/>
  <c r="L40" i="1"/>
  <c r="V40" i="1"/>
  <c r="L26" i="1"/>
  <c r="V26" i="1"/>
  <c r="L31" i="1"/>
  <c r="V31" i="1"/>
  <c r="L33" i="1"/>
  <c r="V33" i="1"/>
  <c r="L41" i="1"/>
  <c r="V41" i="1"/>
  <c r="L2" i="1"/>
  <c r="AM6" i="1"/>
  <c r="AL12" i="1"/>
  <c r="AM9" i="1"/>
  <c r="Q27" i="1"/>
  <c r="AM10" i="1"/>
  <c r="Q2" i="1"/>
  <c r="R2" i="1"/>
  <c r="R27" i="1"/>
  <c r="Q26" i="1"/>
  <c r="Q41" i="1"/>
  <c r="Q31" i="1"/>
  <c r="Q40" i="1"/>
  <c r="R26" i="1"/>
  <c r="R31" i="1"/>
  <c r="Q33" i="1"/>
  <c r="R41" i="1"/>
  <c r="R40" i="1"/>
  <c r="R33" i="1"/>
  <c r="H8" i="1" a="1"/>
  <c r="H8" i="1" s="1"/>
  <c r="G8" i="1" a="1"/>
  <c r="G8" i="1" s="1"/>
  <c r="F8" i="1" a="1"/>
  <c r="F8" i="1" s="1"/>
  <c r="E8" i="1" a="1"/>
  <c r="E8" i="1" s="1"/>
  <c r="D8" i="1" a="1"/>
  <c r="D8" i="1" s="1"/>
  <c r="H32" i="1" a="1"/>
  <c r="H32" i="1" s="1"/>
  <c r="G32" i="1" a="1"/>
  <c r="G32" i="1" s="1"/>
  <c r="F32" i="1" a="1"/>
  <c r="F32" i="1" s="1"/>
  <c r="E32" i="1" a="1"/>
  <c r="E32" i="1" s="1"/>
  <c r="D32" i="1" a="1"/>
  <c r="D32" i="1" s="1"/>
  <c r="H38" i="1" a="1"/>
  <c r="H38" i="1" s="1"/>
  <c r="G38" i="1" a="1"/>
  <c r="G38" i="1" s="1"/>
  <c r="F38" i="1" a="1"/>
  <c r="F38" i="1" s="1"/>
  <c r="E38" i="1" a="1"/>
  <c r="E38" i="1" s="1"/>
  <c r="D38" i="1" a="1"/>
  <c r="D38" i="1" s="1"/>
  <c r="L32" i="1" l="1"/>
  <c r="V32" i="1"/>
  <c r="L8" i="1"/>
  <c r="V8" i="1"/>
  <c r="L38" i="1"/>
  <c r="V38" i="1"/>
  <c r="AM2" i="1"/>
  <c r="AM8" i="1"/>
  <c r="AM4" i="1"/>
  <c r="AM5" i="1"/>
  <c r="AM7" i="1"/>
  <c r="Q38" i="1"/>
  <c r="Q8" i="1"/>
  <c r="R38" i="1"/>
  <c r="R8" i="1"/>
  <c r="R32" i="1"/>
  <c r="Q32" i="1"/>
  <c r="V56" i="1" l="1"/>
  <c r="Q56" i="1" s="1"/>
  <c r="V55" i="1"/>
  <c r="Q55" i="1" s="1"/>
  <c r="V51" i="1"/>
  <c r="V54" i="1"/>
  <c r="V52" i="1"/>
  <c r="V53" i="1"/>
  <c r="AM3" i="1"/>
  <c r="AM11" i="1"/>
  <c r="AM12" i="1" l="1"/>
  <c r="AN12" i="1" s="1"/>
  <c r="AJ12"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382">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7"/>
        </ext>
      </extLst>
    </bk>
    <bk>
      <extLst>
        <ext uri="{3e2802c4-a4d2-4d8b-9148-e3be6c30e623}">
          <xlrd:rvb i="8"/>
        </ext>
      </extLst>
    </bk>
    <bk>
      <extLst>
        <ext uri="{3e2802c4-a4d2-4d8b-9148-e3be6c30e623}">
          <xlrd:rvb i="11"/>
        </ext>
      </extLst>
    </bk>
    <bk>
      <extLst>
        <ext uri="{3e2802c4-a4d2-4d8b-9148-e3be6c30e623}">
          <xlrd:rvb i="12"/>
        </ext>
      </extLst>
    </bk>
    <bk>
      <extLst>
        <ext uri="{3e2802c4-a4d2-4d8b-9148-e3be6c30e623}">
          <xlrd:rvb i="15"/>
        </ext>
      </extLst>
    </bk>
    <bk>
      <extLst>
        <ext uri="{3e2802c4-a4d2-4d8b-9148-e3be6c30e623}">
          <xlrd:rvb i="16"/>
        </ext>
      </extLst>
    </bk>
    <bk>
      <extLst>
        <ext uri="{3e2802c4-a4d2-4d8b-9148-e3be6c30e623}">
          <xlrd:rvb i="19"/>
        </ext>
      </extLst>
    </bk>
    <bk>
      <extLst>
        <ext uri="{3e2802c4-a4d2-4d8b-9148-e3be6c30e623}">
          <xlrd:rvb i="20"/>
        </ext>
      </extLst>
    </bk>
    <bk>
      <extLst>
        <ext uri="{3e2802c4-a4d2-4d8b-9148-e3be6c30e623}">
          <xlrd:rvb i="23"/>
        </ext>
      </extLst>
    </bk>
    <bk>
      <extLst>
        <ext uri="{3e2802c4-a4d2-4d8b-9148-e3be6c30e623}">
          <xlrd:rvb i="24"/>
        </ext>
      </extLst>
    </bk>
    <bk>
      <extLst>
        <ext uri="{3e2802c4-a4d2-4d8b-9148-e3be6c30e623}">
          <xlrd:rvb i="27"/>
        </ext>
      </extLst>
    </bk>
    <bk>
      <extLst>
        <ext uri="{3e2802c4-a4d2-4d8b-9148-e3be6c30e623}">
          <xlrd:rvb i="28"/>
        </ext>
      </extLst>
    </bk>
    <bk>
      <extLst>
        <ext uri="{3e2802c4-a4d2-4d8b-9148-e3be6c30e623}">
          <xlrd:rvb i="31"/>
        </ext>
      </extLst>
    </bk>
    <bk>
      <extLst>
        <ext uri="{3e2802c4-a4d2-4d8b-9148-e3be6c30e623}">
          <xlrd:rvb i="32"/>
        </ext>
      </extLst>
    </bk>
    <bk>
      <extLst>
        <ext uri="{3e2802c4-a4d2-4d8b-9148-e3be6c30e623}">
          <xlrd:rvb i="35"/>
        </ext>
      </extLst>
    </bk>
    <bk>
      <extLst>
        <ext uri="{3e2802c4-a4d2-4d8b-9148-e3be6c30e623}">
          <xlrd:rvb i="36"/>
        </ext>
      </extLst>
    </bk>
    <bk>
      <extLst>
        <ext uri="{3e2802c4-a4d2-4d8b-9148-e3be6c30e623}">
          <xlrd:rvb i="39"/>
        </ext>
      </extLst>
    </bk>
    <bk>
      <extLst>
        <ext uri="{3e2802c4-a4d2-4d8b-9148-e3be6c30e623}">
          <xlrd:rvb i="40"/>
        </ext>
      </extLst>
    </bk>
    <bk>
      <extLst>
        <ext uri="{3e2802c4-a4d2-4d8b-9148-e3be6c30e623}">
          <xlrd:rvb i="43"/>
        </ext>
      </extLst>
    </bk>
    <bk>
      <extLst>
        <ext uri="{3e2802c4-a4d2-4d8b-9148-e3be6c30e623}">
          <xlrd:rvb i="44"/>
        </ext>
      </extLst>
    </bk>
    <bk>
      <extLst>
        <ext uri="{3e2802c4-a4d2-4d8b-9148-e3be6c30e623}">
          <xlrd:rvb i="47"/>
        </ext>
      </extLst>
    </bk>
    <bk>
      <extLst>
        <ext uri="{3e2802c4-a4d2-4d8b-9148-e3be6c30e623}">
          <xlrd:rvb i="48"/>
        </ext>
      </extLst>
    </bk>
    <bk>
      <extLst>
        <ext uri="{3e2802c4-a4d2-4d8b-9148-e3be6c30e623}">
          <xlrd:rvb i="51"/>
        </ext>
      </extLst>
    </bk>
    <bk>
      <extLst>
        <ext uri="{3e2802c4-a4d2-4d8b-9148-e3be6c30e623}">
          <xlrd:rvb i="52"/>
        </ext>
      </extLst>
    </bk>
    <bk>
      <extLst>
        <ext uri="{3e2802c4-a4d2-4d8b-9148-e3be6c30e623}">
          <xlrd:rvb i="55"/>
        </ext>
      </extLst>
    </bk>
    <bk>
      <extLst>
        <ext uri="{3e2802c4-a4d2-4d8b-9148-e3be6c30e623}">
          <xlrd:rvb i="56"/>
        </ext>
      </extLst>
    </bk>
    <bk>
      <extLst>
        <ext uri="{3e2802c4-a4d2-4d8b-9148-e3be6c30e623}">
          <xlrd:rvb i="59"/>
        </ext>
      </extLst>
    </bk>
    <bk>
      <extLst>
        <ext uri="{3e2802c4-a4d2-4d8b-9148-e3be6c30e623}">
          <xlrd:rvb i="60"/>
        </ext>
      </extLst>
    </bk>
    <bk>
      <extLst>
        <ext uri="{3e2802c4-a4d2-4d8b-9148-e3be6c30e623}">
          <xlrd:rvb i="63"/>
        </ext>
      </extLst>
    </bk>
    <bk>
      <extLst>
        <ext uri="{3e2802c4-a4d2-4d8b-9148-e3be6c30e623}">
          <xlrd:rvb i="64"/>
        </ext>
      </extLst>
    </bk>
    <bk>
      <extLst>
        <ext uri="{3e2802c4-a4d2-4d8b-9148-e3be6c30e623}">
          <xlrd:rvb i="67"/>
        </ext>
      </extLst>
    </bk>
    <bk>
      <extLst>
        <ext uri="{3e2802c4-a4d2-4d8b-9148-e3be6c30e623}">
          <xlrd:rvb i="68"/>
        </ext>
      </extLst>
    </bk>
    <bk>
      <extLst>
        <ext uri="{3e2802c4-a4d2-4d8b-9148-e3be6c30e623}">
          <xlrd:rvb i="71"/>
        </ext>
      </extLst>
    </bk>
    <bk>
      <extLst>
        <ext uri="{3e2802c4-a4d2-4d8b-9148-e3be6c30e623}">
          <xlrd:rvb i="72"/>
        </ext>
      </extLst>
    </bk>
    <bk>
      <extLst>
        <ext uri="{3e2802c4-a4d2-4d8b-9148-e3be6c30e623}">
          <xlrd:rvb i="75"/>
        </ext>
      </extLst>
    </bk>
    <bk>
      <extLst>
        <ext uri="{3e2802c4-a4d2-4d8b-9148-e3be6c30e623}">
          <xlrd:rvb i="76"/>
        </ext>
      </extLst>
    </bk>
    <bk>
      <extLst>
        <ext uri="{3e2802c4-a4d2-4d8b-9148-e3be6c30e623}">
          <xlrd:rvb i="79"/>
        </ext>
      </extLst>
    </bk>
    <bk>
      <extLst>
        <ext uri="{3e2802c4-a4d2-4d8b-9148-e3be6c30e623}">
          <xlrd:rvb i="80"/>
        </ext>
      </extLst>
    </bk>
    <bk>
      <extLst>
        <ext uri="{3e2802c4-a4d2-4d8b-9148-e3be6c30e623}">
          <xlrd:rvb i="83"/>
        </ext>
      </extLst>
    </bk>
    <bk>
      <extLst>
        <ext uri="{3e2802c4-a4d2-4d8b-9148-e3be6c30e623}">
          <xlrd:rvb i="84"/>
        </ext>
      </extLst>
    </bk>
    <bk>
      <extLst>
        <ext uri="{3e2802c4-a4d2-4d8b-9148-e3be6c30e623}">
          <xlrd:rvb i="87"/>
        </ext>
      </extLst>
    </bk>
    <bk>
      <extLst>
        <ext uri="{3e2802c4-a4d2-4d8b-9148-e3be6c30e623}">
          <xlrd:rvb i="88"/>
        </ext>
      </extLst>
    </bk>
    <bk>
      <extLst>
        <ext uri="{3e2802c4-a4d2-4d8b-9148-e3be6c30e623}">
          <xlrd:rvb i="91"/>
        </ext>
      </extLst>
    </bk>
    <bk>
      <extLst>
        <ext uri="{3e2802c4-a4d2-4d8b-9148-e3be6c30e623}">
          <xlrd:rvb i="92"/>
        </ext>
      </extLst>
    </bk>
    <bk>
      <extLst>
        <ext uri="{3e2802c4-a4d2-4d8b-9148-e3be6c30e623}">
          <xlrd:rvb i="95"/>
        </ext>
      </extLst>
    </bk>
    <bk>
      <extLst>
        <ext uri="{3e2802c4-a4d2-4d8b-9148-e3be6c30e623}">
          <xlrd:rvb i="96"/>
        </ext>
      </extLst>
    </bk>
    <bk>
      <extLst>
        <ext uri="{3e2802c4-a4d2-4d8b-9148-e3be6c30e623}">
          <xlrd:rvb i="99"/>
        </ext>
      </extLst>
    </bk>
    <bk>
      <extLst>
        <ext uri="{3e2802c4-a4d2-4d8b-9148-e3be6c30e623}">
          <xlrd:rvb i="100"/>
        </ext>
      </extLst>
    </bk>
    <bk>
      <extLst>
        <ext uri="{3e2802c4-a4d2-4d8b-9148-e3be6c30e623}">
          <xlrd:rvb i="103"/>
        </ext>
      </extLst>
    </bk>
    <bk>
      <extLst>
        <ext uri="{3e2802c4-a4d2-4d8b-9148-e3be6c30e623}">
          <xlrd:rvb i="104"/>
        </ext>
      </extLst>
    </bk>
    <bk>
      <extLst>
        <ext uri="{3e2802c4-a4d2-4d8b-9148-e3be6c30e623}">
          <xlrd:rvb i="107"/>
        </ext>
      </extLst>
    </bk>
    <bk>
      <extLst>
        <ext uri="{3e2802c4-a4d2-4d8b-9148-e3be6c30e623}">
          <xlrd:rvb i="108"/>
        </ext>
      </extLst>
    </bk>
    <bk>
      <extLst>
        <ext uri="{3e2802c4-a4d2-4d8b-9148-e3be6c30e623}">
          <xlrd:rvb i="111"/>
        </ext>
      </extLst>
    </bk>
    <bk>
      <extLst>
        <ext uri="{3e2802c4-a4d2-4d8b-9148-e3be6c30e623}">
          <xlrd:rvb i="112"/>
        </ext>
      </extLst>
    </bk>
    <bk>
      <extLst>
        <ext uri="{3e2802c4-a4d2-4d8b-9148-e3be6c30e623}">
          <xlrd:rvb i="115"/>
        </ext>
      </extLst>
    </bk>
    <bk>
      <extLst>
        <ext uri="{3e2802c4-a4d2-4d8b-9148-e3be6c30e623}">
          <xlrd:rvb i="116"/>
        </ext>
      </extLst>
    </bk>
    <bk>
      <extLst>
        <ext uri="{3e2802c4-a4d2-4d8b-9148-e3be6c30e623}">
          <xlrd:rvb i="119"/>
        </ext>
      </extLst>
    </bk>
    <bk>
      <extLst>
        <ext uri="{3e2802c4-a4d2-4d8b-9148-e3be6c30e623}">
          <xlrd:rvb i="120"/>
        </ext>
      </extLst>
    </bk>
    <bk>
      <extLst>
        <ext uri="{3e2802c4-a4d2-4d8b-9148-e3be6c30e623}">
          <xlrd:rvb i="123"/>
        </ext>
      </extLst>
    </bk>
    <bk>
      <extLst>
        <ext uri="{3e2802c4-a4d2-4d8b-9148-e3be6c30e623}">
          <xlrd:rvb i="124"/>
        </ext>
      </extLst>
    </bk>
    <bk>
      <extLst>
        <ext uri="{3e2802c4-a4d2-4d8b-9148-e3be6c30e623}">
          <xlrd:rvb i="127"/>
        </ext>
      </extLst>
    </bk>
    <bk>
      <extLst>
        <ext uri="{3e2802c4-a4d2-4d8b-9148-e3be6c30e623}">
          <xlrd:rvb i="128"/>
        </ext>
      </extLst>
    </bk>
    <bk>
      <extLst>
        <ext uri="{3e2802c4-a4d2-4d8b-9148-e3be6c30e623}">
          <xlrd:rvb i="131"/>
        </ext>
      </extLst>
    </bk>
    <bk>
      <extLst>
        <ext uri="{3e2802c4-a4d2-4d8b-9148-e3be6c30e623}">
          <xlrd:rvb i="132"/>
        </ext>
      </extLst>
    </bk>
    <bk>
      <extLst>
        <ext uri="{3e2802c4-a4d2-4d8b-9148-e3be6c30e623}">
          <xlrd:rvb i="135"/>
        </ext>
      </extLst>
    </bk>
    <bk>
      <extLst>
        <ext uri="{3e2802c4-a4d2-4d8b-9148-e3be6c30e623}">
          <xlrd:rvb i="136"/>
        </ext>
      </extLst>
    </bk>
    <bk>
      <extLst>
        <ext uri="{3e2802c4-a4d2-4d8b-9148-e3be6c30e623}">
          <xlrd:rvb i="139"/>
        </ext>
      </extLst>
    </bk>
    <bk>
      <extLst>
        <ext uri="{3e2802c4-a4d2-4d8b-9148-e3be6c30e623}">
          <xlrd:rvb i="140"/>
        </ext>
      </extLst>
    </bk>
    <bk>
      <extLst>
        <ext uri="{3e2802c4-a4d2-4d8b-9148-e3be6c30e623}">
          <xlrd:rvb i="143"/>
        </ext>
      </extLst>
    </bk>
    <bk>
      <extLst>
        <ext uri="{3e2802c4-a4d2-4d8b-9148-e3be6c30e623}">
          <xlrd:rvb i="144"/>
        </ext>
      </extLst>
    </bk>
    <bk>
      <extLst>
        <ext uri="{3e2802c4-a4d2-4d8b-9148-e3be6c30e623}">
          <xlrd:rvb i="147"/>
        </ext>
      </extLst>
    </bk>
    <bk>
      <extLst>
        <ext uri="{3e2802c4-a4d2-4d8b-9148-e3be6c30e623}">
          <xlrd:rvb i="148"/>
        </ext>
      </extLst>
    </bk>
    <bk>
      <extLst>
        <ext uri="{3e2802c4-a4d2-4d8b-9148-e3be6c30e623}">
          <xlrd:rvb i="151"/>
        </ext>
      </extLst>
    </bk>
    <bk>
      <extLst>
        <ext uri="{3e2802c4-a4d2-4d8b-9148-e3be6c30e623}">
          <xlrd:rvb i="152"/>
        </ext>
      </extLst>
    </bk>
    <bk>
      <extLst>
        <ext uri="{3e2802c4-a4d2-4d8b-9148-e3be6c30e623}">
          <xlrd:rvb i="155"/>
        </ext>
      </extLst>
    </bk>
    <bk>
      <extLst>
        <ext uri="{3e2802c4-a4d2-4d8b-9148-e3be6c30e623}">
          <xlrd:rvb i="156"/>
        </ext>
      </extLst>
    </bk>
    <bk>
      <extLst>
        <ext uri="{3e2802c4-a4d2-4d8b-9148-e3be6c30e623}">
          <xlrd:rvb i="159"/>
        </ext>
      </extLst>
    </bk>
    <bk>
      <extLst>
        <ext uri="{3e2802c4-a4d2-4d8b-9148-e3be6c30e623}">
          <xlrd:rvb i="160"/>
        </ext>
      </extLst>
    </bk>
    <bk>
      <extLst>
        <ext uri="{3e2802c4-a4d2-4d8b-9148-e3be6c30e623}">
          <xlrd:rvb i="163"/>
        </ext>
      </extLst>
    </bk>
    <bk>
      <extLst>
        <ext uri="{3e2802c4-a4d2-4d8b-9148-e3be6c30e623}">
          <xlrd:rvb i="164"/>
        </ext>
      </extLst>
    </bk>
    <bk>
      <extLst>
        <ext uri="{3e2802c4-a4d2-4d8b-9148-e3be6c30e623}">
          <xlrd:rvb i="167"/>
        </ext>
      </extLst>
    </bk>
    <bk>
      <extLst>
        <ext uri="{3e2802c4-a4d2-4d8b-9148-e3be6c30e623}">
          <xlrd:rvb i="168"/>
        </ext>
      </extLst>
    </bk>
    <bk>
      <extLst>
        <ext uri="{3e2802c4-a4d2-4d8b-9148-e3be6c30e623}">
          <xlrd:rvb i="171"/>
        </ext>
      </extLst>
    </bk>
    <bk>
      <extLst>
        <ext uri="{3e2802c4-a4d2-4d8b-9148-e3be6c30e623}">
          <xlrd:rvb i="172"/>
        </ext>
      </extLst>
    </bk>
    <bk>
      <extLst>
        <ext uri="{3e2802c4-a4d2-4d8b-9148-e3be6c30e623}">
          <xlrd:rvb i="175"/>
        </ext>
      </extLst>
    </bk>
    <bk>
      <extLst>
        <ext uri="{3e2802c4-a4d2-4d8b-9148-e3be6c30e623}">
          <xlrd:rvb i="176"/>
        </ext>
      </extLst>
    </bk>
    <bk>
      <extLst>
        <ext uri="{3e2802c4-a4d2-4d8b-9148-e3be6c30e623}">
          <xlrd:rvb i="179"/>
        </ext>
      </extLst>
    </bk>
    <bk>
      <extLst>
        <ext uri="{3e2802c4-a4d2-4d8b-9148-e3be6c30e623}">
          <xlrd:rvb i="180"/>
        </ext>
      </extLst>
    </bk>
    <bk>
      <extLst>
        <ext uri="{3e2802c4-a4d2-4d8b-9148-e3be6c30e623}">
          <xlrd:rvb i="183"/>
        </ext>
      </extLst>
    </bk>
    <bk>
      <extLst>
        <ext uri="{3e2802c4-a4d2-4d8b-9148-e3be6c30e623}">
          <xlrd:rvb i="184"/>
        </ext>
      </extLst>
    </bk>
    <bk>
      <extLst>
        <ext uri="{3e2802c4-a4d2-4d8b-9148-e3be6c30e623}">
          <xlrd:rvb i="187"/>
        </ext>
      </extLst>
    </bk>
    <bk>
      <extLst>
        <ext uri="{3e2802c4-a4d2-4d8b-9148-e3be6c30e623}">
          <xlrd:rvb i="188"/>
        </ext>
      </extLst>
    </bk>
    <bk>
      <extLst>
        <ext uri="{3e2802c4-a4d2-4d8b-9148-e3be6c30e623}">
          <xlrd:rvb i="191"/>
        </ext>
      </extLst>
    </bk>
    <bk>
      <extLst>
        <ext uri="{3e2802c4-a4d2-4d8b-9148-e3be6c30e623}">
          <xlrd:rvb i="192"/>
        </ext>
      </extLst>
    </bk>
    <bk>
      <extLst>
        <ext uri="{3e2802c4-a4d2-4d8b-9148-e3be6c30e623}">
          <xlrd:rvb i="195"/>
        </ext>
      </extLst>
    </bk>
    <bk>
      <extLst>
        <ext uri="{3e2802c4-a4d2-4d8b-9148-e3be6c30e623}">
          <xlrd:rvb i="196"/>
        </ext>
      </extLst>
    </bk>
    <bk>
      <extLst>
        <ext uri="{3e2802c4-a4d2-4d8b-9148-e3be6c30e623}">
          <xlrd:rvb i="199"/>
        </ext>
      </extLst>
    </bk>
    <bk>
      <extLst>
        <ext uri="{3e2802c4-a4d2-4d8b-9148-e3be6c30e623}">
          <xlrd:rvb i="200"/>
        </ext>
      </extLst>
    </bk>
    <bk>
      <extLst>
        <ext uri="{3e2802c4-a4d2-4d8b-9148-e3be6c30e623}">
          <xlrd:rvb i="203"/>
        </ext>
      </extLst>
    </bk>
    <bk>
      <extLst>
        <ext uri="{3e2802c4-a4d2-4d8b-9148-e3be6c30e623}">
          <xlrd:rvb i="204"/>
        </ext>
      </extLst>
    </bk>
    <bk>
      <extLst>
        <ext uri="{3e2802c4-a4d2-4d8b-9148-e3be6c30e623}">
          <xlrd:rvb i="207"/>
        </ext>
      </extLst>
    </bk>
    <bk>
      <extLst>
        <ext uri="{3e2802c4-a4d2-4d8b-9148-e3be6c30e623}">
          <xlrd:rvb i="208"/>
        </ext>
      </extLst>
    </bk>
    <bk>
      <extLst>
        <ext uri="{3e2802c4-a4d2-4d8b-9148-e3be6c30e623}">
          <xlrd:rvb i="211"/>
        </ext>
      </extLst>
    </bk>
    <bk>
      <extLst>
        <ext uri="{3e2802c4-a4d2-4d8b-9148-e3be6c30e623}">
          <xlrd:rvb i="212"/>
        </ext>
      </extLst>
    </bk>
    <bk>
      <extLst>
        <ext uri="{3e2802c4-a4d2-4d8b-9148-e3be6c30e623}">
          <xlrd:rvb i="215"/>
        </ext>
      </extLst>
    </bk>
    <bk>
      <extLst>
        <ext uri="{3e2802c4-a4d2-4d8b-9148-e3be6c30e623}">
          <xlrd:rvb i="216"/>
        </ext>
      </extLst>
    </bk>
    <bk>
      <extLst>
        <ext uri="{3e2802c4-a4d2-4d8b-9148-e3be6c30e623}">
          <xlrd:rvb i="219"/>
        </ext>
      </extLst>
    </bk>
    <bk>
      <extLst>
        <ext uri="{3e2802c4-a4d2-4d8b-9148-e3be6c30e623}">
          <xlrd:rvb i="220"/>
        </ext>
      </extLst>
    </bk>
    <bk>
      <extLst>
        <ext uri="{3e2802c4-a4d2-4d8b-9148-e3be6c30e623}">
          <xlrd:rvb i="223"/>
        </ext>
      </extLst>
    </bk>
    <bk>
      <extLst>
        <ext uri="{3e2802c4-a4d2-4d8b-9148-e3be6c30e623}">
          <xlrd:rvb i="224"/>
        </ext>
      </extLst>
    </bk>
    <bk>
      <extLst>
        <ext uri="{3e2802c4-a4d2-4d8b-9148-e3be6c30e623}">
          <xlrd:rvb i="227"/>
        </ext>
      </extLst>
    </bk>
    <bk>
      <extLst>
        <ext uri="{3e2802c4-a4d2-4d8b-9148-e3be6c30e623}">
          <xlrd:rvb i="228"/>
        </ext>
      </extLst>
    </bk>
    <bk>
      <extLst>
        <ext uri="{3e2802c4-a4d2-4d8b-9148-e3be6c30e623}">
          <xlrd:rvb i="231"/>
        </ext>
      </extLst>
    </bk>
    <bk>
      <extLst>
        <ext uri="{3e2802c4-a4d2-4d8b-9148-e3be6c30e623}">
          <xlrd:rvb i="232"/>
        </ext>
      </extLst>
    </bk>
    <bk>
      <extLst>
        <ext uri="{3e2802c4-a4d2-4d8b-9148-e3be6c30e623}">
          <xlrd:rvb i="235"/>
        </ext>
      </extLst>
    </bk>
    <bk>
      <extLst>
        <ext uri="{3e2802c4-a4d2-4d8b-9148-e3be6c30e623}">
          <xlrd:rvb i="236"/>
        </ext>
      </extLst>
    </bk>
    <bk>
      <extLst>
        <ext uri="{3e2802c4-a4d2-4d8b-9148-e3be6c30e623}">
          <xlrd:rvb i="239"/>
        </ext>
      </extLst>
    </bk>
    <bk>
      <extLst>
        <ext uri="{3e2802c4-a4d2-4d8b-9148-e3be6c30e623}">
          <xlrd:rvb i="240"/>
        </ext>
      </extLst>
    </bk>
    <bk>
      <extLst>
        <ext uri="{3e2802c4-a4d2-4d8b-9148-e3be6c30e623}">
          <xlrd:rvb i="243"/>
        </ext>
      </extLst>
    </bk>
    <bk>
      <extLst>
        <ext uri="{3e2802c4-a4d2-4d8b-9148-e3be6c30e623}">
          <xlrd:rvb i="244"/>
        </ext>
      </extLst>
    </bk>
    <bk>
      <extLst>
        <ext uri="{3e2802c4-a4d2-4d8b-9148-e3be6c30e623}">
          <xlrd:rvb i="247"/>
        </ext>
      </extLst>
    </bk>
    <bk>
      <extLst>
        <ext uri="{3e2802c4-a4d2-4d8b-9148-e3be6c30e623}">
          <xlrd:rvb i="248"/>
        </ext>
      </extLst>
    </bk>
    <bk>
      <extLst>
        <ext uri="{3e2802c4-a4d2-4d8b-9148-e3be6c30e623}">
          <xlrd:rvb i="251"/>
        </ext>
      </extLst>
    </bk>
    <bk>
      <extLst>
        <ext uri="{3e2802c4-a4d2-4d8b-9148-e3be6c30e623}">
          <xlrd:rvb i="252"/>
        </ext>
      </extLst>
    </bk>
    <bk>
      <extLst>
        <ext uri="{3e2802c4-a4d2-4d8b-9148-e3be6c30e623}">
          <xlrd:rvb i="255"/>
        </ext>
      </extLst>
    </bk>
    <bk>
      <extLst>
        <ext uri="{3e2802c4-a4d2-4d8b-9148-e3be6c30e623}">
          <xlrd:rvb i="256"/>
        </ext>
      </extLst>
    </bk>
    <bk>
      <extLst>
        <ext uri="{3e2802c4-a4d2-4d8b-9148-e3be6c30e623}">
          <xlrd:rvb i="259"/>
        </ext>
      </extLst>
    </bk>
    <bk>
      <extLst>
        <ext uri="{3e2802c4-a4d2-4d8b-9148-e3be6c30e623}">
          <xlrd:rvb i="260"/>
        </ext>
      </extLst>
    </bk>
    <bk>
      <extLst>
        <ext uri="{3e2802c4-a4d2-4d8b-9148-e3be6c30e623}">
          <xlrd:rvb i="261"/>
        </ext>
      </extLst>
    </bk>
    <bk>
      <extLst>
        <ext uri="{3e2802c4-a4d2-4d8b-9148-e3be6c30e623}">
          <xlrd:rvb i="262"/>
        </ext>
      </extLst>
    </bk>
    <bk>
      <extLst>
        <ext uri="{3e2802c4-a4d2-4d8b-9148-e3be6c30e623}">
          <xlrd:rvb i="263"/>
        </ext>
      </extLst>
    </bk>
    <bk>
      <extLst>
        <ext uri="{3e2802c4-a4d2-4d8b-9148-e3be6c30e623}">
          <xlrd:rvb i="264"/>
        </ext>
      </extLst>
    </bk>
    <bk>
      <extLst>
        <ext uri="{3e2802c4-a4d2-4d8b-9148-e3be6c30e623}">
          <xlrd:rvb i="267"/>
        </ext>
      </extLst>
    </bk>
    <bk>
      <extLst>
        <ext uri="{3e2802c4-a4d2-4d8b-9148-e3be6c30e623}">
          <xlrd:rvb i="268"/>
        </ext>
      </extLst>
    </bk>
    <bk>
      <extLst>
        <ext uri="{3e2802c4-a4d2-4d8b-9148-e3be6c30e623}">
          <xlrd:rvb i="275"/>
        </ext>
      </extLst>
    </bk>
    <bk>
      <extLst>
        <ext uri="{3e2802c4-a4d2-4d8b-9148-e3be6c30e623}">
          <xlrd:rvb i="276"/>
        </ext>
      </extLst>
    </bk>
    <bk>
      <extLst>
        <ext uri="{3e2802c4-a4d2-4d8b-9148-e3be6c30e623}">
          <xlrd:rvb i="279"/>
        </ext>
      </extLst>
    </bk>
    <bk>
      <extLst>
        <ext uri="{3e2802c4-a4d2-4d8b-9148-e3be6c30e623}">
          <xlrd:rvb i="280"/>
        </ext>
      </extLst>
    </bk>
    <bk>
      <extLst>
        <ext uri="{3e2802c4-a4d2-4d8b-9148-e3be6c30e623}">
          <xlrd:rvb i="283"/>
        </ext>
      </extLst>
    </bk>
    <bk>
      <extLst>
        <ext uri="{3e2802c4-a4d2-4d8b-9148-e3be6c30e623}">
          <xlrd:rvb i="284"/>
        </ext>
      </extLst>
    </bk>
    <bk>
      <extLst>
        <ext uri="{3e2802c4-a4d2-4d8b-9148-e3be6c30e623}">
          <xlrd:rvb i="287"/>
        </ext>
      </extLst>
    </bk>
    <bk>
      <extLst>
        <ext uri="{3e2802c4-a4d2-4d8b-9148-e3be6c30e623}">
          <xlrd:rvb i="288"/>
        </ext>
      </extLst>
    </bk>
    <bk>
      <extLst>
        <ext uri="{3e2802c4-a4d2-4d8b-9148-e3be6c30e623}">
          <xlrd:rvb i="291"/>
        </ext>
      </extLst>
    </bk>
    <bk>
      <extLst>
        <ext uri="{3e2802c4-a4d2-4d8b-9148-e3be6c30e623}">
          <xlrd:rvb i="292"/>
        </ext>
      </extLst>
    </bk>
    <bk>
      <extLst>
        <ext uri="{3e2802c4-a4d2-4d8b-9148-e3be6c30e623}">
          <xlrd:rvb i="295"/>
        </ext>
      </extLst>
    </bk>
    <bk>
      <extLst>
        <ext uri="{3e2802c4-a4d2-4d8b-9148-e3be6c30e623}">
          <xlrd:rvb i="296"/>
        </ext>
      </extLst>
    </bk>
    <bk>
      <extLst>
        <ext uri="{3e2802c4-a4d2-4d8b-9148-e3be6c30e623}">
          <xlrd:rvb i="299"/>
        </ext>
      </extLst>
    </bk>
    <bk>
      <extLst>
        <ext uri="{3e2802c4-a4d2-4d8b-9148-e3be6c30e623}">
          <xlrd:rvb i="300"/>
        </ext>
      </extLst>
    </bk>
    <bk>
      <extLst>
        <ext uri="{3e2802c4-a4d2-4d8b-9148-e3be6c30e623}">
          <xlrd:rvb i="303"/>
        </ext>
      </extLst>
    </bk>
    <bk>
      <extLst>
        <ext uri="{3e2802c4-a4d2-4d8b-9148-e3be6c30e623}">
          <xlrd:rvb i="304"/>
        </ext>
      </extLst>
    </bk>
    <bk>
      <extLst>
        <ext uri="{3e2802c4-a4d2-4d8b-9148-e3be6c30e623}">
          <xlrd:rvb i="307"/>
        </ext>
      </extLst>
    </bk>
    <bk>
      <extLst>
        <ext uri="{3e2802c4-a4d2-4d8b-9148-e3be6c30e623}">
          <xlrd:rvb i="308"/>
        </ext>
      </extLst>
    </bk>
    <bk>
      <extLst>
        <ext uri="{3e2802c4-a4d2-4d8b-9148-e3be6c30e623}">
          <xlrd:rvb i="311"/>
        </ext>
      </extLst>
    </bk>
    <bk>
      <extLst>
        <ext uri="{3e2802c4-a4d2-4d8b-9148-e3be6c30e623}">
          <xlrd:rvb i="312"/>
        </ext>
      </extLst>
    </bk>
    <bk>
      <extLst>
        <ext uri="{3e2802c4-a4d2-4d8b-9148-e3be6c30e623}">
          <xlrd:rvb i="315"/>
        </ext>
      </extLst>
    </bk>
    <bk>
      <extLst>
        <ext uri="{3e2802c4-a4d2-4d8b-9148-e3be6c30e623}">
          <xlrd:rvb i="316"/>
        </ext>
      </extLst>
    </bk>
    <bk>
      <extLst>
        <ext uri="{3e2802c4-a4d2-4d8b-9148-e3be6c30e623}">
          <xlrd:rvb i="319"/>
        </ext>
      </extLst>
    </bk>
    <bk>
      <extLst>
        <ext uri="{3e2802c4-a4d2-4d8b-9148-e3be6c30e623}">
          <xlrd:rvb i="320"/>
        </ext>
      </extLst>
    </bk>
    <bk>
      <extLst>
        <ext uri="{3e2802c4-a4d2-4d8b-9148-e3be6c30e623}">
          <xlrd:rvb i="323"/>
        </ext>
      </extLst>
    </bk>
    <bk>
      <extLst>
        <ext uri="{3e2802c4-a4d2-4d8b-9148-e3be6c30e623}">
          <xlrd:rvb i="324"/>
        </ext>
      </extLst>
    </bk>
    <bk>
      <extLst>
        <ext uri="{3e2802c4-a4d2-4d8b-9148-e3be6c30e623}">
          <xlrd:rvb i="327"/>
        </ext>
      </extLst>
    </bk>
    <bk>
      <extLst>
        <ext uri="{3e2802c4-a4d2-4d8b-9148-e3be6c30e623}">
          <xlrd:rvb i="328"/>
        </ext>
      </extLst>
    </bk>
    <bk>
      <extLst>
        <ext uri="{3e2802c4-a4d2-4d8b-9148-e3be6c30e623}">
          <xlrd:rvb i="331"/>
        </ext>
      </extLst>
    </bk>
    <bk>
      <extLst>
        <ext uri="{3e2802c4-a4d2-4d8b-9148-e3be6c30e623}">
          <xlrd:rvb i="332"/>
        </ext>
      </extLst>
    </bk>
    <bk>
      <extLst>
        <ext uri="{3e2802c4-a4d2-4d8b-9148-e3be6c30e623}">
          <xlrd:rvb i="335"/>
        </ext>
      </extLst>
    </bk>
    <bk>
      <extLst>
        <ext uri="{3e2802c4-a4d2-4d8b-9148-e3be6c30e623}">
          <xlrd:rvb i="336"/>
        </ext>
      </extLst>
    </bk>
    <bk>
      <extLst>
        <ext uri="{3e2802c4-a4d2-4d8b-9148-e3be6c30e623}">
          <xlrd:rvb i="342"/>
        </ext>
      </extLst>
    </bk>
    <bk>
      <extLst>
        <ext uri="{3e2802c4-a4d2-4d8b-9148-e3be6c30e623}">
          <xlrd:rvb i="343"/>
        </ext>
      </extLst>
    </bk>
    <bk>
      <extLst>
        <ext uri="{3e2802c4-a4d2-4d8b-9148-e3be6c30e623}">
          <xlrd:rvb i="346"/>
        </ext>
      </extLst>
    </bk>
    <bk>
      <extLst>
        <ext uri="{3e2802c4-a4d2-4d8b-9148-e3be6c30e623}">
          <xlrd:rvb i="347"/>
        </ext>
      </extLst>
    </bk>
    <bk>
      <extLst>
        <ext uri="{3e2802c4-a4d2-4d8b-9148-e3be6c30e623}">
          <xlrd:rvb i="350"/>
        </ext>
      </extLst>
    </bk>
    <bk>
      <extLst>
        <ext uri="{3e2802c4-a4d2-4d8b-9148-e3be6c30e623}">
          <xlrd:rvb i="351"/>
        </ext>
      </extLst>
    </bk>
    <bk>
      <extLst>
        <ext uri="{3e2802c4-a4d2-4d8b-9148-e3be6c30e623}">
          <xlrd:rvb i="354"/>
        </ext>
      </extLst>
    </bk>
    <bk>
      <extLst>
        <ext uri="{3e2802c4-a4d2-4d8b-9148-e3be6c30e623}">
          <xlrd:rvb i="355"/>
        </ext>
      </extLst>
    </bk>
    <bk>
      <extLst>
        <ext uri="{3e2802c4-a4d2-4d8b-9148-e3be6c30e623}">
          <xlrd:rvb i="358"/>
        </ext>
      </extLst>
    </bk>
    <bk>
      <extLst>
        <ext uri="{3e2802c4-a4d2-4d8b-9148-e3be6c30e623}">
          <xlrd:rvb i="359"/>
        </ext>
      </extLst>
    </bk>
    <bk>
      <extLst>
        <ext uri="{3e2802c4-a4d2-4d8b-9148-e3be6c30e623}">
          <xlrd:rvb i="362"/>
        </ext>
      </extLst>
    </bk>
    <bk>
      <extLst>
        <ext uri="{3e2802c4-a4d2-4d8b-9148-e3be6c30e623}">
          <xlrd:rvb i="363"/>
        </ext>
      </extLst>
    </bk>
    <bk>
      <extLst>
        <ext uri="{3e2802c4-a4d2-4d8b-9148-e3be6c30e623}">
          <xlrd:rvb i="366"/>
        </ext>
      </extLst>
    </bk>
    <bk>
      <extLst>
        <ext uri="{3e2802c4-a4d2-4d8b-9148-e3be6c30e623}">
          <xlrd:rvb i="367"/>
        </ext>
      </extLst>
    </bk>
    <bk>
      <extLst>
        <ext uri="{3e2802c4-a4d2-4d8b-9148-e3be6c30e623}">
          <xlrd:rvb i="370"/>
        </ext>
      </extLst>
    </bk>
    <bk>
      <extLst>
        <ext uri="{3e2802c4-a4d2-4d8b-9148-e3be6c30e623}">
          <xlrd:rvb i="371"/>
        </ext>
      </extLst>
    </bk>
    <bk>
      <extLst>
        <ext uri="{3e2802c4-a4d2-4d8b-9148-e3be6c30e623}">
          <xlrd:rvb i="374"/>
        </ext>
      </extLst>
    </bk>
    <bk>
      <extLst>
        <ext uri="{3e2802c4-a4d2-4d8b-9148-e3be6c30e623}">
          <xlrd:rvb i="375"/>
        </ext>
      </extLst>
    </bk>
    <bk>
      <extLst>
        <ext uri="{3e2802c4-a4d2-4d8b-9148-e3be6c30e623}">
          <xlrd:rvb i="378"/>
        </ext>
      </extLst>
    </bk>
    <bk>
      <extLst>
        <ext uri="{3e2802c4-a4d2-4d8b-9148-e3be6c30e623}">
          <xlrd:rvb i="379"/>
        </ext>
      </extLst>
    </bk>
    <bk>
      <extLst>
        <ext uri="{3e2802c4-a4d2-4d8b-9148-e3be6c30e623}">
          <xlrd:rvb i="382"/>
        </ext>
      </extLst>
    </bk>
    <bk>
      <extLst>
        <ext uri="{3e2802c4-a4d2-4d8b-9148-e3be6c30e623}">
          <xlrd:rvb i="383"/>
        </ext>
      </extLst>
    </bk>
    <bk>
      <extLst>
        <ext uri="{3e2802c4-a4d2-4d8b-9148-e3be6c30e623}">
          <xlrd:rvb i="386"/>
        </ext>
      </extLst>
    </bk>
    <bk>
      <extLst>
        <ext uri="{3e2802c4-a4d2-4d8b-9148-e3be6c30e623}">
          <xlrd:rvb i="387"/>
        </ext>
      </extLst>
    </bk>
    <bk>
      <extLst>
        <ext uri="{3e2802c4-a4d2-4d8b-9148-e3be6c30e623}">
          <xlrd:rvb i="390"/>
        </ext>
      </extLst>
    </bk>
    <bk>
      <extLst>
        <ext uri="{3e2802c4-a4d2-4d8b-9148-e3be6c30e623}">
          <xlrd:rvb i="391"/>
        </ext>
      </extLst>
    </bk>
    <bk>
      <extLst>
        <ext uri="{3e2802c4-a4d2-4d8b-9148-e3be6c30e623}">
          <xlrd:rvb i="394"/>
        </ext>
      </extLst>
    </bk>
    <bk>
      <extLst>
        <ext uri="{3e2802c4-a4d2-4d8b-9148-e3be6c30e623}">
          <xlrd:rvb i="395"/>
        </ext>
      </extLst>
    </bk>
    <bk>
      <extLst>
        <ext uri="{3e2802c4-a4d2-4d8b-9148-e3be6c30e623}">
          <xlrd:rvb i="398"/>
        </ext>
      </extLst>
    </bk>
    <bk>
      <extLst>
        <ext uri="{3e2802c4-a4d2-4d8b-9148-e3be6c30e623}">
          <xlrd:rvb i="399"/>
        </ext>
      </extLst>
    </bk>
    <bk>
      <extLst>
        <ext uri="{3e2802c4-a4d2-4d8b-9148-e3be6c30e623}">
          <xlrd:rvb i="402"/>
        </ext>
      </extLst>
    </bk>
    <bk>
      <extLst>
        <ext uri="{3e2802c4-a4d2-4d8b-9148-e3be6c30e623}">
          <xlrd:rvb i="403"/>
        </ext>
      </extLst>
    </bk>
    <bk>
      <extLst>
        <ext uri="{3e2802c4-a4d2-4d8b-9148-e3be6c30e623}">
          <xlrd:rvb i="406"/>
        </ext>
      </extLst>
    </bk>
    <bk>
      <extLst>
        <ext uri="{3e2802c4-a4d2-4d8b-9148-e3be6c30e623}">
          <xlrd:rvb i="407"/>
        </ext>
      </extLst>
    </bk>
    <bk>
      <extLst>
        <ext uri="{3e2802c4-a4d2-4d8b-9148-e3be6c30e623}">
          <xlrd:rvb i="410"/>
        </ext>
      </extLst>
    </bk>
    <bk>
      <extLst>
        <ext uri="{3e2802c4-a4d2-4d8b-9148-e3be6c30e623}">
          <xlrd:rvb i="411"/>
        </ext>
      </extLst>
    </bk>
    <bk>
      <extLst>
        <ext uri="{3e2802c4-a4d2-4d8b-9148-e3be6c30e623}">
          <xlrd:rvb i="414"/>
        </ext>
      </extLst>
    </bk>
    <bk>
      <extLst>
        <ext uri="{3e2802c4-a4d2-4d8b-9148-e3be6c30e623}">
          <xlrd:rvb i="415"/>
        </ext>
      </extLst>
    </bk>
    <bk>
      <extLst>
        <ext uri="{3e2802c4-a4d2-4d8b-9148-e3be6c30e623}">
          <xlrd:rvb i="418"/>
        </ext>
      </extLst>
    </bk>
    <bk>
      <extLst>
        <ext uri="{3e2802c4-a4d2-4d8b-9148-e3be6c30e623}">
          <xlrd:rvb i="419"/>
        </ext>
      </extLst>
    </bk>
    <bk>
      <extLst>
        <ext uri="{3e2802c4-a4d2-4d8b-9148-e3be6c30e623}">
          <xlrd:rvb i="422"/>
        </ext>
      </extLst>
    </bk>
    <bk>
      <extLst>
        <ext uri="{3e2802c4-a4d2-4d8b-9148-e3be6c30e623}">
          <xlrd:rvb i="423"/>
        </ext>
      </extLst>
    </bk>
    <bk>
      <extLst>
        <ext uri="{3e2802c4-a4d2-4d8b-9148-e3be6c30e623}">
          <xlrd:rvb i="426"/>
        </ext>
      </extLst>
    </bk>
    <bk>
      <extLst>
        <ext uri="{3e2802c4-a4d2-4d8b-9148-e3be6c30e623}">
          <xlrd:rvb i="427"/>
        </ext>
      </extLst>
    </bk>
    <bk>
      <extLst>
        <ext uri="{3e2802c4-a4d2-4d8b-9148-e3be6c30e623}">
          <xlrd:rvb i="433"/>
        </ext>
      </extLst>
    </bk>
    <bk>
      <extLst>
        <ext uri="{3e2802c4-a4d2-4d8b-9148-e3be6c30e623}">
          <xlrd:rvb i="434"/>
        </ext>
      </extLst>
    </bk>
    <bk>
      <extLst>
        <ext uri="{3e2802c4-a4d2-4d8b-9148-e3be6c30e623}">
          <xlrd:rvb i="437"/>
        </ext>
      </extLst>
    </bk>
    <bk>
      <extLst>
        <ext uri="{3e2802c4-a4d2-4d8b-9148-e3be6c30e623}">
          <xlrd:rvb i="438"/>
        </ext>
      </extLst>
    </bk>
    <bk>
      <extLst>
        <ext uri="{3e2802c4-a4d2-4d8b-9148-e3be6c30e623}">
          <xlrd:rvb i="444"/>
        </ext>
      </extLst>
    </bk>
    <bk>
      <extLst>
        <ext uri="{3e2802c4-a4d2-4d8b-9148-e3be6c30e623}">
          <xlrd:rvb i="445"/>
        </ext>
      </extLst>
    </bk>
    <bk>
      <extLst>
        <ext uri="{3e2802c4-a4d2-4d8b-9148-e3be6c30e623}">
          <xlrd:rvb i="448"/>
        </ext>
      </extLst>
    </bk>
    <bk>
      <extLst>
        <ext uri="{3e2802c4-a4d2-4d8b-9148-e3be6c30e623}">
          <xlrd:rvb i="449"/>
        </ext>
      </extLst>
    </bk>
    <bk>
      <extLst>
        <ext uri="{3e2802c4-a4d2-4d8b-9148-e3be6c30e623}">
          <xlrd:rvb i="452"/>
        </ext>
      </extLst>
    </bk>
    <bk>
      <extLst>
        <ext uri="{3e2802c4-a4d2-4d8b-9148-e3be6c30e623}">
          <xlrd:rvb i="453"/>
        </ext>
      </extLst>
    </bk>
    <bk>
      <extLst>
        <ext uri="{3e2802c4-a4d2-4d8b-9148-e3be6c30e623}">
          <xlrd:rvb i="456"/>
        </ext>
      </extLst>
    </bk>
    <bk>
      <extLst>
        <ext uri="{3e2802c4-a4d2-4d8b-9148-e3be6c30e623}">
          <xlrd:rvb i="457"/>
        </ext>
      </extLst>
    </bk>
    <bk>
      <extLst>
        <ext uri="{3e2802c4-a4d2-4d8b-9148-e3be6c30e623}">
          <xlrd:rvb i="460"/>
        </ext>
      </extLst>
    </bk>
    <bk>
      <extLst>
        <ext uri="{3e2802c4-a4d2-4d8b-9148-e3be6c30e623}">
          <xlrd:rvb i="461"/>
        </ext>
      </extLst>
    </bk>
    <bk>
      <extLst>
        <ext uri="{3e2802c4-a4d2-4d8b-9148-e3be6c30e623}">
          <xlrd:rvb i="464"/>
        </ext>
      </extLst>
    </bk>
    <bk>
      <extLst>
        <ext uri="{3e2802c4-a4d2-4d8b-9148-e3be6c30e623}">
          <xlrd:rvb i="465"/>
        </ext>
      </extLst>
    </bk>
    <bk>
      <extLst>
        <ext uri="{3e2802c4-a4d2-4d8b-9148-e3be6c30e623}">
          <xlrd:rvb i="468"/>
        </ext>
      </extLst>
    </bk>
    <bk>
      <extLst>
        <ext uri="{3e2802c4-a4d2-4d8b-9148-e3be6c30e623}">
          <xlrd:rvb i="469"/>
        </ext>
      </extLst>
    </bk>
    <bk>
      <extLst>
        <ext uri="{3e2802c4-a4d2-4d8b-9148-e3be6c30e623}">
          <xlrd:rvb i="472"/>
        </ext>
      </extLst>
    </bk>
    <bk>
      <extLst>
        <ext uri="{3e2802c4-a4d2-4d8b-9148-e3be6c30e623}">
          <xlrd:rvb i="473"/>
        </ext>
      </extLst>
    </bk>
    <bk>
      <extLst>
        <ext uri="{3e2802c4-a4d2-4d8b-9148-e3be6c30e623}">
          <xlrd:rvb i="479"/>
        </ext>
      </extLst>
    </bk>
    <bk>
      <extLst>
        <ext uri="{3e2802c4-a4d2-4d8b-9148-e3be6c30e623}">
          <xlrd:rvb i="480"/>
        </ext>
      </extLst>
    </bk>
    <bk>
      <extLst>
        <ext uri="{3e2802c4-a4d2-4d8b-9148-e3be6c30e623}">
          <xlrd:rvb i="483"/>
        </ext>
      </extLst>
    </bk>
    <bk>
      <extLst>
        <ext uri="{3e2802c4-a4d2-4d8b-9148-e3be6c30e623}">
          <xlrd:rvb i="484"/>
        </ext>
      </extLst>
    </bk>
    <bk>
      <extLst>
        <ext uri="{3e2802c4-a4d2-4d8b-9148-e3be6c30e623}">
          <xlrd:rvb i="487"/>
        </ext>
      </extLst>
    </bk>
    <bk>
      <extLst>
        <ext uri="{3e2802c4-a4d2-4d8b-9148-e3be6c30e623}">
          <xlrd:rvb i="488"/>
        </ext>
      </extLst>
    </bk>
    <bk>
      <extLst>
        <ext uri="{3e2802c4-a4d2-4d8b-9148-e3be6c30e623}">
          <xlrd:rvb i="491"/>
        </ext>
      </extLst>
    </bk>
    <bk>
      <extLst>
        <ext uri="{3e2802c4-a4d2-4d8b-9148-e3be6c30e623}">
          <xlrd:rvb i="492"/>
        </ext>
      </extLst>
    </bk>
    <bk>
      <extLst>
        <ext uri="{3e2802c4-a4d2-4d8b-9148-e3be6c30e623}">
          <xlrd:rvb i="495"/>
        </ext>
      </extLst>
    </bk>
    <bk>
      <extLst>
        <ext uri="{3e2802c4-a4d2-4d8b-9148-e3be6c30e623}">
          <xlrd:rvb i="496"/>
        </ext>
      </extLst>
    </bk>
    <bk>
      <extLst>
        <ext uri="{3e2802c4-a4d2-4d8b-9148-e3be6c30e623}">
          <xlrd:rvb i="499"/>
        </ext>
      </extLst>
    </bk>
    <bk>
      <extLst>
        <ext uri="{3e2802c4-a4d2-4d8b-9148-e3be6c30e623}">
          <xlrd:rvb i="500"/>
        </ext>
      </extLst>
    </bk>
    <bk>
      <extLst>
        <ext uri="{3e2802c4-a4d2-4d8b-9148-e3be6c30e623}">
          <xlrd:rvb i="503"/>
        </ext>
      </extLst>
    </bk>
    <bk>
      <extLst>
        <ext uri="{3e2802c4-a4d2-4d8b-9148-e3be6c30e623}">
          <xlrd:rvb i="504"/>
        </ext>
      </extLst>
    </bk>
    <bk>
      <extLst>
        <ext uri="{3e2802c4-a4d2-4d8b-9148-e3be6c30e623}">
          <xlrd:rvb i="507"/>
        </ext>
      </extLst>
    </bk>
    <bk>
      <extLst>
        <ext uri="{3e2802c4-a4d2-4d8b-9148-e3be6c30e623}">
          <xlrd:rvb i="508"/>
        </ext>
      </extLst>
    </bk>
    <bk>
      <extLst>
        <ext uri="{3e2802c4-a4d2-4d8b-9148-e3be6c30e623}">
          <xlrd:rvb i="511"/>
        </ext>
      </extLst>
    </bk>
    <bk>
      <extLst>
        <ext uri="{3e2802c4-a4d2-4d8b-9148-e3be6c30e623}">
          <xlrd:rvb i="512"/>
        </ext>
      </extLst>
    </bk>
    <bk>
      <extLst>
        <ext uri="{3e2802c4-a4d2-4d8b-9148-e3be6c30e623}">
          <xlrd:rvb i="518"/>
        </ext>
      </extLst>
    </bk>
    <bk>
      <extLst>
        <ext uri="{3e2802c4-a4d2-4d8b-9148-e3be6c30e623}">
          <xlrd:rvb i="519"/>
        </ext>
      </extLst>
    </bk>
    <bk>
      <extLst>
        <ext uri="{3e2802c4-a4d2-4d8b-9148-e3be6c30e623}">
          <xlrd:rvb i="522"/>
        </ext>
      </extLst>
    </bk>
    <bk>
      <extLst>
        <ext uri="{3e2802c4-a4d2-4d8b-9148-e3be6c30e623}">
          <xlrd:rvb i="523"/>
        </ext>
      </extLst>
    </bk>
    <bk>
      <extLst>
        <ext uri="{3e2802c4-a4d2-4d8b-9148-e3be6c30e623}">
          <xlrd:rvb i="526"/>
        </ext>
      </extLst>
    </bk>
    <bk>
      <extLst>
        <ext uri="{3e2802c4-a4d2-4d8b-9148-e3be6c30e623}">
          <xlrd:rvb i="527"/>
        </ext>
      </extLst>
    </bk>
    <bk>
      <extLst>
        <ext uri="{3e2802c4-a4d2-4d8b-9148-e3be6c30e623}">
          <xlrd:rvb i="530"/>
        </ext>
      </extLst>
    </bk>
    <bk>
      <extLst>
        <ext uri="{3e2802c4-a4d2-4d8b-9148-e3be6c30e623}">
          <xlrd:rvb i="531"/>
        </ext>
      </extLst>
    </bk>
    <bk>
      <extLst>
        <ext uri="{3e2802c4-a4d2-4d8b-9148-e3be6c30e623}">
          <xlrd:rvb i="534"/>
        </ext>
      </extLst>
    </bk>
    <bk>
      <extLst>
        <ext uri="{3e2802c4-a4d2-4d8b-9148-e3be6c30e623}">
          <xlrd:rvb i="535"/>
        </ext>
      </extLst>
    </bk>
    <bk>
      <extLst>
        <ext uri="{3e2802c4-a4d2-4d8b-9148-e3be6c30e623}">
          <xlrd:rvb i="541"/>
        </ext>
      </extLst>
    </bk>
    <bk>
      <extLst>
        <ext uri="{3e2802c4-a4d2-4d8b-9148-e3be6c30e623}">
          <xlrd:rvb i="542"/>
        </ext>
      </extLst>
    </bk>
    <bk>
      <extLst>
        <ext uri="{3e2802c4-a4d2-4d8b-9148-e3be6c30e623}">
          <xlrd:rvb i="545"/>
        </ext>
      </extLst>
    </bk>
    <bk>
      <extLst>
        <ext uri="{3e2802c4-a4d2-4d8b-9148-e3be6c30e623}">
          <xlrd:rvb i="546"/>
        </ext>
      </extLst>
    </bk>
    <bk>
      <extLst>
        <ext uri="{3e2802c4-a4d2-4d8b-9148-e3be6c30e623}">
          <xlrd:rvb i="552"/>
        </ext>
      </extLst>
    </bk>
    <bk>
      <extLst>
        <ext uri="{3e2802c4-a4d2-4d8b-9148-e3be6c30e623}">
          <xlrd:rvb i="553"/>
        </ext>
      </extLst>
    </bk>
    <bk>
      <extLst>
        <ext uri="{3e2802c4-a4d2-4d8b-9148-e3be6c30e623}">
          <xlrd:rvb i="556"/>
        </ext>
      </extLst>
    </bk>
    <bk>
      <extLst>
        <ext uri="{3e2802c4-a4d2-4d8b-9148-e3be6c30e623}">
          <xlrd:rvb i="557"/>
        </ext>
      </extLst>
    </bk>
    <bk>
      <extLst>
        <ext uri="{3e2802c4-a4d2-4d8b-9148-e3be6c30e623}">
          <xlrd:rvb i="563"/>
        </ext>
      </extLst>
    </bk>
    <bk>
      <extLst>
        <ext uri="{3e2802c4-a4d2-4d8b-9148-e3be6c30e623}">
          <xlrd:rvb i="564"/>
        </ext>
      </extLst>
    </bk>
    <bk>
      <extLst>
        <ext uri="{3e2802c4-a4d2-4d8b-9148-e3be6c30e623}">
          <xlrd:rvb i="567"/>
        </ext>
      </extLst>
    </bk>
    <bk>
      <extLst>
        <ext uri="{3e2802c4-a4d2-4d8b-9148-e3be6c30e623}">
          <xlrd:rvb i="568"/>
        </ext>
      </extLst>
    </bk>
    <bk>
      <extLst>
        <ext uri="{3e2802c4-a4d2-4d8b-9148-e3be6c30e623}">
          <xlrd:rvb i="571"/>
        </ext>
      </extLst>
    </bk>
    <bk>
      <extLst>
        <ext uri="{3e2802c4-a4d2-4d8b-9148-e3be6c30e623}">
          <xlrd:rvb i="572"/>
        </ext>
      </extLst>
    </bk>
    <bk>
      <extLst>
        <ext uri="{3e2802c4-a4d2-4d8b-9148-e3be6c30e623}">
          <xlrd:rvb i="575"/>
        </ext>
      </extLst>
    </bk>
    <bk>
      <extLst>
        <ext uri="{3e2802c4-a4d2-4d8b-9148-e3be6c30e623}">
          <xlrd:rvb i="576"/>
        </ext>
      </extLst>
    </bk>
    <bk>
      <extLst>
        <ext uri="{3e2802c4-a4d2-4d8b-9148-e3be6c30e623}">
          <xlrd:rvb i="579"/>
        </ext>
      </extLst>
    </bk>
    <bk>
      <extLst>
        <ext uri="{3e2802c4-a4d2-4d8b-9148-e3be6c30e623}">
          <xlrd:rvb i="580"/>
        </ext>
      </extLst>
    </bk>
    <bk>
      <extLst>
        <ext uri="{3e2802c4-a4d2-4d8b-9148-e3be6c30e623}">
          <xlrd:rvb i="583"/>
        </ext>
      </extLst>
    </bk>
    <bk>
      <extLst>
        <ext uri="{3e2802c4-a4d2-4d8b-9148-e3be6c30e623}">
          <xlrd:rvb i="584"/>
        </ext>
      </extLst>
    </bk>
    <bk>
      <extLst>
        <ext uri="{3e2802c4-a4d2-4d8b-9148-e3be6c30e623}">
          <xlrd:rvb i="587"/>
        </ext>
      </extLst>
    </bk>
    <bk>
      <extLst>
        <ext uri="{3e2802c4-a4d2-4d8b-9148-e3be6c30e623}">
          <xlrd:rvb i="588"/>
        </ext>
      </extLst>
    </bk>
    <bk>
      <extLst>
        <ext uri="{3e2802c4-a4d2-4d8b-9148-e3be6c30e623}">
          <xlrd:rvb i="591"/>
        </ext>
      </extLst>
    </bk>
    <bk>
      <extLst>
        <ext uri="{3e2802c4-a4d2-4d8b-9148-e3be6c30e623}">
          <xlrd:rvb i="592"/>
        </ext>
      </extLst>
    </bk>
    <bk>
      <extLst>
        <ext uri="{3e2802c4-a4d2-4d8b-9148-e3be6c30e623}">
          <xlrd:rvb i="595"/>
        </ext>
      </extLst>
    </bk>
    <bk>
      <extLst>
        <ext uri="{3e2802c4-a4d2-4d8b-9148-e3be6c30e623}">
          <xlrd:rvb i="596"/>
        </ext>
      </extLst>
    </bk>
    <bk>
      <extLst>
        <ext uri="{3e2802c4-a4d2-4d8b-9148-e3be6c30e623}">
          <xlrd:rvb i="599"/>
        </ext>
      </extLst>
    </bk>
    <bk>
      <extLst>
        <ext uri="{3e2802c4-a4d2-4d8b-9148-e3be6c30e623}">
          <xlrd:rvb i="600"/>
        </ext>
      </extLst>
    </bk>
    <bk>
      <extLst>
        <ext uri="{3e2802c4-a4d2-4d8b-9148-e3be6c30e623}">
          <xlrd:rvb i="603"/>
        </ext>
      </extLst>
    </bk>
    <bk>
      <extLst>
        <ext uri="{3e2802c4-a4d2-4d8b-9148-e3be6c30e623}">
          <xlrd:rvb i="604"/>
        </ext>
      </extLst>
    </bk>
    <bk>
      <extLst>
        <ext uri="{3e2802c4-a4d2-4d8b-9148-e3be6c30e623}">
          <xlrd:rvb i="607"/>
        </ext>
      </extLst>
    </bk>
    <bk>
      <extLst>
        <ext uri="{3e2802c4-a4d2-4d8b-9148-e3be6c30e623}">
          <xlrd:rvb i="608"/>
        </ext>
      </extLst>
    </bk>
    <bk>
      <extLst>
        <ext uri="{3e2802c4-a4d2-4d8b-9148-e3be6c30e623}">
          <xlrd:rvb i="611"/>
        </ext>
      </extLst>
    </bk>
    <bk>
      <extLst>
        <ext uri="{3e2802c4-a4d2-4d8b-9148-e3be6c30e623}">
          <xlrd:rvb i="612"/>
        </ext>
      </extLst>
    </bk>
    <bk>
      <extLst>
        <ext uri="{3e2802c4-a4d2-4d8b-9148-e3be6c30e623}">
          <xlrd:rvb i="615"/>
        </ext>
      </extLst>
    </bk>
    <bk>
      <extLst>
        <ext uri="{3e2802c4-a4d2-4d8b-9148-e3be6c30e623}">
          <xlrd:rvb i="616"/>
        </ext>
      </extLst>
    </bk>
    <bk>
      <extLst>
        <ext uri="{3e2802c4-a4d2-4d8b-9148-e3be6c30e623}">
          <xlrd:rvb i="619"/>
        </ext>
      </extLst>
    </bk>
    <bk>
      <extLst>
        <ext uri="{3e2802c4-a4d2-4d8b-9148-e3be6c30e623}">
          <xlrd:rvb i="620"/>
        </ext>
      </extLst>
    </bk>
    <bk>
      <extLst>
        <ext uri="{3e2802c4-a4d2-4d8b-9148-e3be6c30e623}">
          <xlrd:rvb i="623"/>
        </ext>
      </extLst>
    </bk>
    <bk>
      <extLst>
        <ext uri="{3e2802c4-a4d2-4d8b-9148-e3be6c30e623}">
          <xlrd:rvb i="624"/>
        </ext>
      </extLst>
    </bk>
    <bk>
      <extLst>
        <ext uri="{3e2802c4-a4d2-4d8b-9148-e3be6c30e623}">
          <xlrd:rvb i="627"/>
        </ext>
      </extLst>
    </bk>
    <bk>
      <extLst>
        <ext uri="{3e2802c4-a4d2-4d8b-9148-e3be6c30e623}">
          <xlrd:rvb i="628"/>
        </ext>
      </extLst>
    </bk>
    <bk>
      <extLst>
        <ext uri="{3e2802c4-a4d2-4d8b-9148-e3be6c30e623}">
          <xlrd:rvb i="631"/>
        </ext>
      </extLst>
    </bk>
    <bk>
      <extLst>
        <ext uri="{3e2802c4-a4d2-4d8b-9148-e3be6c30e623}">
          <xlrd:rvb i="632"/>
        </ext>
      </extLst>
    </bk>
    <bk>
      <extLst>
        <ext uri="{3e2802c4-a4d2-4d8b-9148-e3be6c30e623}">
          <xlrd:rvb i="635"/>
        </ext>
      </extLst>
    </bk>
    <bk>
      <extLst>
        <ext uri="{3e2802c4-a4d2-4d8b-9148-e3be6c30e623}">
          <xlrd:rvb i="636"/>
        </ext>
      </extLst>
    </bk>
    <bk>
      <extLst>
        <ext uri="{3e2802c4-a4d2-4d8b-9148-e3be6c30e623}">
          <xlrd:rvb i="639"/>
        </ext>
      </extLst>
    </bk>
    <bk>
      <extLst>
        <ext uri="{3e2802c4-a4d2-4d8b-9148-e3be6c30e623}">
          <xlrd:rvb i="640"/>
        </ext>
      </extLst>
    </bk>
    <bk>
      <extLst>
        <ext uri="{3e2802c4-a4d2-4d8b-9148-e3be6c30e623}">
          <xlrd:rvb i="643"/>
        </ext>
      </extLst>
    </bk>
    <bk>
      <extLst>
        <ext uri="{3e2802c4-a4d2-4d8b-9148-e3be6c30e623}">
          <xlrd:rvb i="644"/>
        </ext>
      </extLst>
    </bk>
    <bk>
      <extLst>
        <ext uri="{3e2802c4-a4d2-4d8b-9148-e3be6c30e623}">
          <xlrd:rvb i="647"/>
        </ext>
      </extLst>
    </bk>
    <bk>
      <extLst>
        <ext uri="{3e2802c4-a4d2-4d8b-9148-e3be6c30e623}">
          <xlrd:rvb i="648"/>
        </ext>
      </extLst>
    </bk>
    <bk>
      <extLst>
        <ext uri="{3e2802c4-a4d2-4d8b-9148-e3be6c30e623}">
          <xlrd:rvb i="651"/>
        </ext>
      </extLst>
    </bk>
    <bk>
      <extLst>
        <ext uri="{3e2802c4-a4d2-4d8b-9148-e3be6c30e623}">
          <xlrd:rvb i="652"/>
        </ext>
      </extLst>
    </bk>
    <bk>
      <extLst>
        <ext uri="{3e2802c4-a4d2-4d8b-9148-e3be6c30e623}">
          <xlrd:rvb i="655"/>
        </ext>
      </extLst>
    </bk>
    <bk>
      <extLst>
        <ext uri="{3e2802c4-a4d2-4d8b-9148-e3be6c30e623}">
          <xlrd:rvb i="656"/>
        </ext>
      </extLst>
    </bk>
    <bk>
      <extLst>
        <ext uri="{3e2802c4-a4d2-4d8b-9148-e3be6c30e623}">
          <xlrd:rvb i="659"/>
        </ext>
      </extLst>
    </bk>
    <bk>
      <extLst>
        <ext uri="{3e2802c4-a4d2-4d8b-9148-e3be6c30e623}">
          <xlrd:rvb i="660"/>
        </ext>
      </extLst>
    </bk>
    <bk>
      <extLst>
        <ext uri="{3e2802c4-a4d2-4d8b-9148-e3be6c30e623}">
          <xlrd:rvb i="663"/>
        </ext>
      </extLst>
    </bk>
    <bk>
      <extLst>
        <ext uri="{3e2802c4-a4d2-4d8b-9148-e3be6c30e623}">
          <xlrd:rvb i="664"/>
        </ext>
      </extLst>
    </bk>
    <bk>
      <extLst>
        <ext uri="{3e2802c4-a4d2-4d8b-9148-e3be6c30e623}">
          <xlrd:rvb i="667"/>
        </ext>
      </extLst>
    </bk>
    <bk>
      <extLst>
        <ext uri="{3e2802c4-a4d2-4d8b-9148-e3be6c30e623}">
          <xlrd:rvb i="668"/>
        </ext>
      </extLst>
    </bk>
    <bk>
      <extLst>
        <ext uri="{3e2802c4-a4d2-4d8b-9148-e3be6c30e623}">
          <xlrd:rvb i="671"/>
        </ext>
      </extLst>
    </bk>
    <bk>
      <extLst>
        <ext uri="{3e2802c4-a4d2-4d8b-9148-e3be6c30e623}">
          <xlrd:rvb i="672"/>
        </ext>
      </extLst>
    </bk>
    <bk>
      <extLst>
        <ext uri="{3e2802c4-a4d2-4d8b-9148-e3be6c30e623}">
          <xlrd:rvb i="675"/>
        </ext>
      </extLst>
    </bk>
    <bk>
      <extLst>
        <ext uri="{3e2802c4-a4d2-4d8b-9148-e3be6c30e623}">
          <xlrd:rvb i="676"/>
        </ext>
      </extLst>
    </bk>
    <bk>
      <extLst>
        <ext uri="{3e2802c4-a4d2-4d8b-9148-e3be6c30e623}">
          <xlrd:rvb i="679"/>
        </ext>
      </extLst>
    </bk>
    <bk>
      <extLst>
        <ext uri="{3e2802c4-a4d2-4d8b-9148-e3be6c30e623}">
          <xlrd:rvb i="680"/>
        </ext>
      </extLst>
    </bk>
    <bk>
      <extLst>
        <ext uri="{3e2802c4-a4d2-4d8b-9148-e3be6c30e623}">
          <xlrd:rvb i="683"/>
        </ext>
      </extLst>
    </bk>
    <bk>
      <extLst>
        <ext uri="{3e2802c4-a4d2-4d8b-9148-e3be6c30e623}">
          <xlrd:rvb i="684"/>
        </ext>
      </extLst>
    </bk>
    <bk>
      <extLst>
        <ext uri="{3e2802c4-a4d2-4d8b-9148-e3be6c30e623}">
          <xlrd:rvb i="687"/>
        </ext>
      </extLst>
    </bk>
    <bk>
      <extLst>
        <ext uri="{3e2802c4-a4d2-4d8b-9148-e3be6c30e623}">
          <xlrd:rvb i="688"/>
        </ext>
      </extLst>
    </bk>
    <bk>
      <extLst>
        <ext uri="{3e2802c4-a4d2-4d8b-9148-e3be6c30e623}">
          <xlrd:rvb i="691"/>
        </ext>
      </extLst>
    </bk>
    <bk>
      <extLst>
        <ext uri="{3e2802c4-a4d2-4d8b-9148-e3be6c30e623}">
          <xlrd:rvb i="692"/>
        </ext>
      </extLst>
    </bk>
    <bk>
      <extLst>
        <ext uri="{3e2802c4-a4d2-4d8b-9148-e3be6c30e623}">
          <xlrd:rvb i="695"/>
        </ext>
      </extLst>
    </bk>
    <bk>
      <extLst>
        <ext uri="{3e2802c4-a4d2-4d8b-9148-e3be6c30e623}">
          <xlrd:rvb i="696"/>
        </ext>
      </extLst>
    </bk>
    <bk>
      <extLst>
        <ext uri="{3e2802c4-a4d2-4d8b-9148-e3be6c30e623}">
          <xlrd:rvb i="699"/>
        </ext>
      </extLst>
    </bk>
    <bk>
      <extLst>
        <ext uri="{3e2802c4-a4d2-4d8b-9148-e3be6c30e623}">
          <xlrd:rvb i="700"/>
        </ext>
      </extLst>
    </bk>
    <bk>
      <extLst>
        <ext uri="{3e2802c4-a4d2-4d8b-9148-e3be6c30e623}">
          <xlrd:rvb i="703"/>
        </ext>
      </extLst>
    </bk>
    <bk>
      <extLst>
        <ext uri="{3e2802c4-a4d2-4d8b-9148-e3be6c30e623}">
          <xlrd:rvb i="704"/>
        </ext>
      </extLst>
    </bk>
    <bk>
      <extLst>
        <ext uri="{3e2802c4-a4d2-4d8b-9148-e3be6c30e623}">
          <xlrd:rvb i="707"/>
        </ext>
      </extLst>
    </bk>
    <bk>
      <extLst>
        <ext uri="{3e2802c4-a4d2-4d8b-9148-e3be6c30e623}">
          <xlrd:rvb i="708"/>
        </ext>
      </extLst>
    </bk>
    <bk>
      <extLst>
        <ext uri="{3e2802c4-a4d2-4d8b-9148-e3be6c30e623}">
          <xlrd:rvb i="711"/>
        </ext>
      </extLst>
    </bk>
    <bk>
      <extLst>
        <ext uri="{3e2802c4-a4d2-4d8b-9148-e3be6c30e623}">
          <xlrd:rvb i="712"/>
        </ext>
      </extLst>
    </bk>
    <bk>
      <extLst>
        <ext uri="{3e2802c4-a4d2-4d8b-9148-e3be6c30e623}">
          <xlrd:rvb i="715"/>
        </ext>
      </extLst>
    </bk>
    <bk>
      <extLst>
        <ext uri="{3e2802c4-a4d2-4d8b-9148-e3be6c30e623}">
          <xlrd:rvb i="716"/>
        </ext>
      </extLst>
    </bk>
    <bk>
      <extLst>
        <ext uri="{3e2802c4-a4d2-4d8b-9148-e3be6c30e623}">
          <xlrd:rvb i="719"/>
        </ext>
      </extLst>
    </bk>
    <bk>
      <extLst>
        <ext uri="{3e2802c4-a4d2-4d8b-9148-e3be6c30e623}">
          <xlrd:rvb i="720"/>
        </ext>
      </extLst>
    </bk>
    <bk>
      <extLst>
        <ext uri="{3e2802c4-a4d2-4d8b-9148-e3be6c30e623}">
          <xlrd:rvb i="723"/>
        </ext>
      </extLst>
    </bk>
    <bk>
      <extLst>
        <ext uri="{3e2802c4-a4d2-4d8b-9148-e3be6c30e623}">
          <xlrd:rvb i="724"/>
        </ext>
      </extLst>
    </bk>
    <bk>
      <extLst>
        <ext uri="{3e2802c4-a4d2-4d8b-9148-e3be6c30e623}">
          <xlrd:rvb i="727"/>
        </ext>
      </extLst>
    </bk>
    <bk>
      <extLst>
        <ext uri="{3e2802c4-a4d2-4d8b-9148-e3be6c30e623}">
          <xlrd:rvb i="728"/>
        </ext>
      </extLst>
    </bk>
    <bk>
      <extLst>
        <ext uri="{3e2802c4-a4d2-4d8b-9148-e3be6c30e623}">
          <xlrd:rvb i="731"/>
        </ext>
      </extLst>
    </bk>
    <bk>
      <extLst>
        <ext uri="{3e2802c4-a4d2-4d8b-9148-e3be6c30e623}">
          <xlrd:rvb i="732"/>
        </ext>
      </extLst>
    </bk>
    <bk>
      <extLst>
        <ext uri="{3e2802c4-a4d2-4d8b-9148-e3be6c30e623}">
          <xlrd:rvb i="738"/>
        </ext>
      </extLst>
    </bk>
    <bk>
      <extLst>
        <ext uri="{3e2802c4-a4d2-4d8b-9148-e3be6c30e623}">
          <xlrd:rvb i="739"/>
        </ext>
      </extLst>
    </bk>
    <bk>
      <extLst>
        <ext uri="{3e2802c4-a4d2-4d8b-9148-e3be6c30e623}">
          <xlrd:rvb i="742"/>
        </ext>
      </extLst>
    </bk>
    <bk>
      <extLst>
        <ext uri="{3e2802c4-a4d2-4d8b-9148-e3be6c30e623}">
          <xlrd:rvb i="743"/>
        </ext>
      </extLst>
    </bk>
    <bk>
      <extLst>
        <ext uri="{3e2802c4-a4d2-4d8b-9148-e3be6c30e623}">
          <xlrd:rvb i="746"/>
        </ext>
      </extLst>
    </bk>
    <bk>
      <extLst>
        <ext uri="{3e2802c4-a4d2-4d8b-9148-e3be6c30e623}">
          <xlrd:rvb i="747"/>
        </ext>
      </extLst>
    </bk>
    <bk>
      <extLst>
        <ext uri="{3e2802c4-a4d2-4d8b-9148-e3be6c30e623}">
          <xlrd:rvb i="750"/>
        </ext>
      </extLst>
    </bk>
    <bk>
      <extLst>
        <ext uri="{3e2802c4-a4d2-4d8b-9148-e3be6c30e623}">
          <xlrd:rvb i="751"/>
        </ext>
      </extLst>
    </bk>
    <bk>
      <extLst>
        <ext uri="{3e2802c4-a4d2-4d8b-9148-e3be6c30e623}">
          <xlrd:rvb i="754"/>
        </ext>
      </extLst>
    </bk>
    <bk>
      <extLst>
        <ext uri="{3e2802c4-a4d2-4d8b-9148-e3be6c30e623}">
          <xlrd:rvb i="755"/>
        </ext>
      </extLst>
    </bk>
    <bk>
      <extLst>
        <ext uri="{3e2802c4-a4d2-4d8b-9148-e3be6c30e623}">
          <xlrd:rvb i="758"/>
        </ext>
      </extLst>
    </bk>
    <bk>
      <extLst>
        <ext uri="{3e2802c4-a4d2-4d8b-9148-e3be6c30e623}">
          <xlrd:rvb i="759"/>
        </ext>
      </extLst>
    </bk>
    <bk>
      <extLst>
        <ext uri="{3e2802c4-a4d2-4d8b-9148-e3be6c30e623}">
          <xlrd:rvb i="762"/>
        </ext>
      </extLst>
    </bk>
    <bk>
      <extLst>
        <ext uri="{3e2802c4-a4d2-4d8b-9148-e3be6c30e623}">
          <xlrd:rvb i="763"/>
        </ext>
      </extLst>
    </bk>
    <bk>
      <extLst>
        <ext uri="{3e2802c4-a4d2-4d8b-9148-e3be6c30e623}">
          <xlrd:rvb i="766"/>
        </ext>
      </extLst>
    </bk>
    <bk>
      <extLst>
        <ext uri="{3e2802c4-a4d2-4d8b-9148-e3be6c30e623}">
          <xlrd:rvb i="767"/>
        </ext>
      </extLst>
    </bk>
    <bk>
      <extLst>
        <ext uri="{3e2802c4-a4d2-4d8b-9148-e3be6c30e623}">
          <xlrd:rvb i="770"/>
        </ext>
      </extLst>
    </bk>
    <bk>
      <extLst>
        <ext uri="{3e2802c4-a4d2-4d8b-9148-e3be6c30e623}">
          <xlrd:rvb i="771"/>
        </ext>
      </extLst>
    </bk>
    <bk>
      <extLst>
        <ext uri="{3e2802c4-a4d2-4d8b-9148-e3be6c30e623}">
          <xlrd:rvb i="774"/>
        </ext>
      </extLst>
    </bk>
    <bk>
      <extLst>
        <ext uri="{3e2802c4-a4d2-4d8b-9148-e3be6c30e623}">
          <xlrd:rvb i="775"/>
        </ext>
      </extLst>
    </bk>
    <bk>
      <extLst>
        <ext uri="{3e2802c4-a4d2-4d8b-9148-e3be6c30e623}">
          <xlrd:rvb i="778"/>
        </ext>
      </extLst>
    </bk>
    <bk>
      <extLst>
        <ext uri="{3e2802c4-a4d2-4d8b-9148-e3be6c30e623}">
          <xlrd:rvb i="779"/>
        </ext>
      </extLst>
    </bk>
    <bk>
      <extLst>
        <ext uri="{3e2802c4-a4d2-4d8b-9148-e3be6c30e623}">
          <xlrd:rvb i="782"/>
        </ext>
      </extLst>
    </bk>
    <bk>
      <extLst>
        <ext uri="{3e2802c4-a4d2-4d8b-9148-e3be6c30e623}">
          <xlrd:rvb i="783"/>
        </ext>
      </extLst>
    </bk>
    <bk>
      <extLst>
        <ext uri="{3e2802c4-a4d2-4d8b-9148-e3be6c30e623}">
          <xlrd:rvb i="786"/>
        </ext>
      </extLst>
    </bk>
    <bk>
      <extLst>
        <ext uri="{3e2802c4-a4d2-4d8b-9148-e3be6c30e623}">
          <xlrd:rvb i="787"/>
        </ext>
      </extLst>
    </bk>
    <bk>
      <extLst>
        <ext uri="{3e2802c4-a4d2-4d8b-9148-e3be6c30e623}">
          <xlrd:rvb i="790"/>
        </ext>
      </extLst>
    </bk>
    <bk>
      <extLst>
        <ext uri="{3e2802c4-a4d2-4d8b-9148-e3be6c30e623}">
          <xlrd:rvb i="791"/>
        </ext>
      </extLst>
    </bk>
    <bk>
      <extLst>
        <ext uri="{3e2802c4-a4d2-4d8b-9148-e3be6c30e623}">
          <xlrd:rvb i="794"/>
        </ext>
      </extLst>
    </bk>
    <bk>
      <extLst>
        <ext uri="{3e2802c4-a4d2-4d8b-9148-e3be6c30e623}">
          <xlrd:rvb i="795"/>
        </ext>
      </extLst>
    </bk>
    <bk>
      <extLst>
        <ext uri="{3e2802c4-a4d2-4d8b-9148-e3be6c30e623}">
          <xlrd:rvb i="798"/>
        </ext>
      </extLst>
    </bk>
    <bk>
      <extLst>
        <ext uri="{3e2802c4-a4d2-4d8b-9148-e3be6c30e623}">
          <xlrd:rvb i="799"/>
        </ext>
      </extLst>
    </bk>
    <bk>
      <extLst>
        <ext uri="{3e2802c4-a4d2-4d8b-9148-e3be6c30e623}">
          <xlrd:rvb i="802"/>
        </ext>
      </extLst>
    </bk>
    <bk>
      <extLst>
        <ext uri="{3e2802c4-a4d2-4d8b-9148-e3be6c30e623}">
          <xlrd:rvb i="803"/>
        </ext>
      </extLst>
    </bk>
    <bk>
      <extLst>
        <ext uri="{3e2802c4-a4d2-4d8b-9148-e3be6c30e623}">
          <xlrd:rvb i="806"/>
        </ext>
      </extLst>
    </bk>
    <bk>
      <extLst>
        <ext uri="{3e2802c4-a4d2-4d8b-9148-e3be6c30e623}">
          <xlrd:rvb i="807"/>
        </ext>
      </extLst>
    </bk>
    <bk>
      <extLst>
        <ext uri="{3e2802c4-a4d2-4d8b-9148-e3be6c30e623}">
          <xlrd:rvb i="810"/>
        </ext>
      </extLst>
    </bk>
    <bk>
      <extLst>
        <ext uri="{3e2802c4-a4d2-4d8b-9148-e3be6c30e623}">
          <xlrd:rvb i="811"/>
        </ext>
      </extLst>
    </bk>
    <bk>
      <extLst>
        <ext uri="{3e2802c4-a4d2-4d8b-9148-e3be6c30e623}">
          <xlrd:rvb i="814"/>
        </ext>
      </extLst>
    </bk>
    <bk>
      <extLst>
        <ext uri="{3e2802c4-a4d2-4d8b-9148-e3be6c30e623}">
          <xlrd:rvb i="815"/>
        </ext>
      </extLst>
    </bk>
    <bk>
      <extLst>
        <ext uri="{3e2802c4-a4d2-4d8b-9148-e3be6c30e623}">
          <xlrd:rvb i="818"/>
        </ext>
      </extLst>
    </bk>
    <bk>
      <extLst>
        <ext uri="{3e2802c4-a4d2-4d8b-9148-e3be6c30e623}">
          <xlrd:rvb i="819"/>
        </ext>
      </extLst>
    </bk>
    <bk>
      <extLst>
        <ext uri="{3e2802c4-a4d2-4d8b-9148-e3be6c30e623}">
          <xlrd:rvb i="822"/>
        </ext>
      </extLst>
    </bk>
    <bk>
      <extLst>
        <ext uri="{3e2802c4-a4d2-4d8b-9148-e3be6c30e623}">
          <xlrd:rvb i="823"/>
        </ext>
      </extLst>
    </bk>
    <bk>
      <extLst>
        <ext uri="{3e2802c4-a4d2-4d8b-9148-e3be6c30e623}">
          <xlrd:rvb i="826"/>
        </ext>
      </extLst>
    </bk>
    <bk>
      <extLst>
        <ext uri="{3e2802c4-a4d2-4d8b-9148-e3be6c30e623}">
          <xlrd:rvb i="827"/>
        </ext>
      </extLst>
    </bk>
    <bk>
      <extLst>
        <ext uri="{3e2802c4-a4d2-4d8b-9148-e3be6c30e623}">
          <xlrd:rvb i="830"/>
        </ext>
      </extLst>
    </bk>
    <bk>
      <extLst>
        <ext uri="{3e2802c4-a4d2-4d8b-9148-e3be6c30e623}">
          <xlrd:rvb i="831"/>
        </ext>
      </extLst>
    </bk>
    <bk>
      <extLst>
        <ext uri="{3e2802c4-a4d2-4d8b-9148-e3be6c30e623}">
          <xlrd:rvb i="834"/>
        </ext>
      </extLst>
    </bk>
    <bk>
      <extLst>
        <ext uri="{3e2802c4-a4d2-4d8b-9148-e3be6c30e623}">
          <xlrd:rvb i="835"/>
        </ext>
      </extLst>
    </bk>
    <bk>
      <extLst>
        <ext uri="{3e2802c4-a4d2-4d8b-9148-e3be6c30e623}">
          <xlrd:rvb i="838"/>
        </ext>
      </extLst>
    </bk>
    <bk>
      <extLst>
        <ext uri="{3e2802c4-a4d2-4d8b-9148-e3be6c30e623}">
          <xlrd:rvb i="839"/>
        </ext>
      </extLst>
    </bk>
    <bk>
      <extLst>
        <ext uri="{3e2802c4-a4d2-4d8b-9148-e3be6c30e623}">
          <xlrd:rvb i="842"/>
        </ext>
      </extLst>
    </bk>
    <bk>
      <extLst>
        <ext uri="{3e2802c4-a4d2-4d8b-9148-e3be6c30e623}">
          <xlrd:rvb i="843"/>
        </ext>
      </extLst>
    </bk>
    <bk>
      <extLst>
        <ext uri="{3e2802c4-a4d2-4d8b-9148-e3be6c30e623}">
          <xlrd:rvb i="846"/>
        </ext>
      </extLst>
    </bk>
    <bk>
      <extLst>
        <ext uri="{3e2802c4-a4d2-4d8b-9148-e3be6c30e623}">
          <xlrd:rvb i="847"/>
        </ext>
      </extLst>
    </bk>
    <bk>
      <extLst>
        <ext uri="{3e2802c4-a4d2-4d8b-9148-e3be6c30e623}">
          <xlrd:rvb i="850"/>
        </ext>
      </extLst>
    </bk>
    <bk>
      <extLst>
        <ext uri="{3e2802c4-a4d2-4d8b-9148-e3be6c30e623}">
          <xlrd:rvb i="851"/>
        </ext>
      </extLst>
    </bk>
    <bk>
      <extLst>
        <ext uri="{3e2802c4-a4d2-4d8b-9148-e3be6c30e623}">
          <xlrd:rvb i="854"/>
        </ext>
      </extLst>
    </bk>
    <bk>
      <extLst>
        <ext uri="{3e2802c4-a4d2-4d8b-9148-e3be6c30e623}">
          <xlrd:rvb i="855"/>
        </ext>
      </extLst>
    </bk>
    <bk>
      <extLst>
        <ext uri="{3e2802c4-a4d2-4d8b-9148-e3be6c30e623}">
          <xlrd:rvb i="858"/>
        </ext>
      </extLst>
    </bk>
    <bk>
      <extLst>
        <ext uri="{3e2802c4-a4d2-4d8b-9148-e3be6c30e623}">
          <xlrd:rvb i="859"/>
        </ext>
      </extLst>
    </bk>
    <bk>
      <extLst>
        <ext uri="{3e2802c4-a4d2-4d8b-9148-e3be6c30e623}">
          <xlrd:rvb i="862"/>
        </ext>
      </extLst>
    </bk>
    <bk>
      <extLst>
        <ext uri="{3e2802c4-a4d2-4d8b-9148-e3be6c30e623}">
          <xlrd:rvb i="863"/>
        </ext>
      </extLst>
    </bk>
    <bk>
      <extLst>
        <ext uri="{3e2802c4-a4d2-4d8b-9148-e3be6c30e623}">
          <xlrd:rvb i="866"/>
        </ext>
      </extLst>
    </bk>
    <bk>
      <extLst>
        <ext uri="{3e2802c4-a4d2-4d8b-9148-e3be6c30e623}">
          <xlrd:rvb i="867"/>
        </ext>
      </extLst>
    </bk>
    <bk>
      <extLst>
        <ext uri="{3e2802c4-a4d2-4d8b-9148-e3be6c30e623}">
          <xlrd:rvb i="870"/>
        </ext>
      </extLst>
    </bk>
    <bk>
      <extLst>
        <ext uri="{3e2802c4-a4d2-4d8b-9148-e3be6c30e623}">
          <xlrd:rvb i="871"/>
        </ext>
      </extLst>
    </bk>
    <bk>
      <extLst>
        <ext uri="{3e2802c4-a4d2-4d8b-9148-e3be6c30e623}">
          <xlrd:rvb i="874"/>
        </ext>
      </extLst>
    </bk>
    <bk>
      <extLst>
        <ext uri="{3e2802c4-a4d2-4d8b-9148-e3be6c30e623}">
          <xlrd:rvb i="875"/>
        </ext>
      </extLst>
    </bk>
    <bk>
      <extLst>
        <ext uri="{3e2802c4-a4d2-4d8b-9148-e3be6c30e623}">
          <xlrd:rvb i="878"/>
        </ext>
      </extLst>
    </bk>
    <bk>
      <extLst>
        <ext uri="{3e2802c4-a4d2-4d8b-9148-e3be6c30e623}">
          <xlrd:rvb i="879"/>
        </ext>
      </extLst>
    </bk>
    <bk>
      <extLst>
        <ext uri="{3e2802c4-a4d2-4d8b-9148-e3be6c30e623}">
          <xlrd:rvb i="882"/>
        </ext>
      </extLst>
    </bk>
    <bk>
      <extLst>
        <ext uri="{3e2802c4-a4d2-4d8b-9148-e3be6c30e623}">
          <xlrd:rvb i="883"/>
        </ext>
      </extLst>
    </bk>
    <bk>
      <extLst>
        <ext uri="{3e2802c4-a4d2-4d8b-9148-e3be6c30e623}">
          <xlrd:rvb i="886"/>
        </ext>
      </extLst>
    </bk>
    <bk>
      <extLst>
        <ext uri="{3e2802c4-a4d2-4d8b-9148-e3be6c30e623}">
          <xlrd:rvb i="887"/>
        </ext>
      </extLst>
    </bk>
    <bk>
      <extLst>
        <ext uri="{3e2802c4-a4d2-4d8b-9148-e3be6c30e623}">
          <xlrd:rvb i="890"/>
        </ext>
      </extLst>
    </bk>
    <bk>
      <extLst>
        <ext uri="{3e2802c4-a4d2-4d8b-9148-e3be6c30e623}">
          <xlrd:rvb i="891"/>
        </ext>
      </extLst>
    </bk>
    <bk>
      <extLst>
        <ext uri="{3e2802c4-a4d2-4d8b-9148-e3be6c30e623}">
          <xlrd:rvb i="894"/>
        </ext>
      </extLst>
    </bk>
    <bk>
      <extLst>
        <ext uri="{3e2802c4-a4d2-4d8b-9148-e3be6c30e623}">
          <xlrd:rvb i="895"/>
        </ext>
      </extLst>
    </bk>
    <bk>
      <extLst>
        <ext uri="{3e2802c4-a4d2-4d8b-9148-e3be6c30e623}">
          <xlrd:rvb i="898"/>
        </ext>
      </extLst>
    </bk>
    <bk>
      <extLst>
        <ext uri="{3e2802c4-a4d2-4d8b-9148-e3be6c30e623}">
          <xlrd:rvb i="899"/>
        </ext>
      </extLst>
    </bk>
    <bk>
      <extLst>
        <ext uri="{3e2802c4-a4d2-4d8b-9148-e3be6c30e623}">
          <xlrd:rvb i="902"/>
        </ext>
      </extLst>
    </bk>
    <bk>
      <extLst>
        <ext uri="{3e2802c4-a4d2-4d8b-9148-e3be6c30e623}">
          <xlrd:rvb i="903"/>
        </ext>
      </extLst>
    </bk>
    <bk>
      <extLst>
        <ext uri="{3e2802c4-a4d2-4d8b-9148-e3be6c30e623}">
          <xlrd:rvb i="906"/>
        </ext>
      </extLst>
    </bk>
    <bk>
      <extLst>
        <ext uri="{3e2802c4-a4d2-4d8b-9148-e3be6c30e623}">
          <xlrd:rvb i="907"/>
        </ext>
      </extLst>
    </bk>
    <bk>
      <extLst>
        <ext uri="{3e2802c4-a4d2-4d8b-9148-e3be6c30e623}">
          <xlrd:rvb i="914"/>
        </ext>
      </extLst>
    </bk>
    <bk>
      <extLst>
        <ext uri="{3e2802c4-a4d2-4d8b-9148-e3be6c30e623}">
          <xlrd:rvb i="915"/>
        </ext>
      </extLst>
    </bk>
    <bk>
      <extLst>
        <ext uri="{3e2802c4-a4d2-4d8b-9148-e3be6c30e623}">
          <xlrd:rvb i="918"/>
        </ext>
      </extLst>
    </bk>
    <bk>
      <extLst>
        <ext uri="{3e2802c4-a4d2-4d8b-9148-e3be6c30e623}">
          <xlrd:rvb i="919"/>
        </ext>
      </extLst>
    </bk>
    <bk>
      <extLst>
        <ext uri="{3e2802c4-a4d2-4d8b-9148-e3be6c30e623}">
          <xlrd:rvb i="922"/>
        </ext>
      </extLst>
    </bk>
    <bk>
      <extLst>
        <ext uri="{3e2802c4-a4d2-4d8b-9148-e3be6c30e623}">
          <xlrd:rvb i="923"/>
        </ext>
      </extLst>
    </bk>
    <bk>
      <extLst>
        <ext uri="{3e2802c4-a4d2-4d8b-9148-e3be6c30e623}">
          <xlrd:rvb i="926"/>
        </ext>
      </extLst>
    </bk>
    <bk>
      <extLst>
        <ext uri="{3e2802c4-a4d2-4d8b-9148-e3be6c30e623}">
          <xlrd:rvb i="927"/>
        </ext>
      </extLst>
    </bk>
    <bk>
      <extLst>
        <ext uri="{3e2802c4-a4d2-4d8b-9148-e3be6c30e623}">
          <xlrd:rvb i="930"/>
        </ext>
      </extLst>
    </bk>
    <bk>
      <extLst>
        <ext uri="{3e2802c4-a4d2-4d8b-9148-e3be6c30e623}">
          <xlrd:rvb i="931"/>
        </ext>
      </extLst>
    </bk>
    <bk>
      <extLst>
        <ext uri="{3e2802c4-a4d2-4d8b-9148-e3be6c30e623}">
          <xlrd:rvb i="934"/>
        </ext>
      </extLst>
    </bk>
    <bk>
      <extLst>
        <ext uri="{3e2802c4-a4d2-4d8b-9148-e3be6c30e623}">
          <xlrd:rvb i="935"/>
        </ext>
      </extLst>
    </bk>
    <bk>
      <extLst>
        <ext uri="{3e2802c4-a4d2-4d8b-9148-e3be6c30e623}">
          <xlrd:rvb i="938"/>
        </ext>
      </extLst>
    </bk>
    <bk>
      <extLst>
        <ext uri="{3e2802c4-a4d2-4d8b-9148-e3be6c30e623}">
          <xlrd:rvb i="939"/>
        </ext>
      </extLst>
    </bk>
    <bk>
      <extLst>
        <ext uri="{3e2802c4-a4d2-4d8b-9148-e3be6c30e623}">
          <xlrd:rvb i="942"/>
        </ext>
      </extLst>
    </bk>
    <bk>
      <extLst>
        <ext uri="{3e2802c4-a4d2-4d8b-9148-e3be6c30e623}">
          <xlrd:rvb i="943"/>
        </ext>
      </extLst>
    </bk>
    <bk>
      <extLst>
        <ext uri="{3e2802c4-a4d2-4d8b-9148-e3be6c30e623}">
          <xlrd:rvb i="946"/>
        </ext>
      </extLst>
    </bk>
    <bk>
      <extLst>
        <ext uri="{3e2802c4-a4d2-4d8b-9148-e3be6c30e623}">
          <xlrd:rvb i="947"/>
        </ext>
      </extLst>
    </bk>
    <bk>
      <extLst>
        <ext uri="{3e2802c4-a4d2-4d8b-9148-e3be6c30e623}">
          <xlrd:rvb i="950"/>
        </ext>
      </extLst>
    </bk>
    <bk>
      <extLst>
        <ext uri="{3e2802c4-a4d2-4d8b-9148-e3be6c30e623}">
          <xlrd:rvb i="951"/>
        </ext>
      </extLst>
    </bk>
    <bk>
      <extLst>
        <ext uri="{3e2802c4-a4d2-4d8b-9148-e3be6c30e623}">
          <xlrd:rvb i="954"/>
        </ext>
      </extLst>
    </bk>
    <bk>
      <extLst>
        <ext uri="{3e2802c4-a4d2-4d8b-9148-e3be6c30e623}">
          <xlrd:rvb i="955"/>
        </ext>
      </extLst>
    </bk>
    <bk>
      <extLst>
        <ext uri="{3e2802c4-a4d2-4d8b-9148-e3be6c30e623}">
          <xlrd:rvb i="958"/>
        </ext>
      </extLst>
    </bk>
    <bk>
      <extLst>
        <ext uri="{3e2802c4-a4d2-4d8b-9148-e3be6c30e623}">
          <xlrd:rvb i="959"/>
        </ext>
      </extLst>
    </bk>
    <bk>
      <extLst>
        <ext uri="{3e2802c4-a4d2-4d8b-9148-e3be6c30e623}">
          <xlrd:rvb i="962"/>
        </ext>
      </extLst>
    </bk>
    <bk>
      <extLst>
        <ext uri="{3e2802c4-a4d2-4d8b-9148-e3be6c30e623}">
          <xlrd:rvb i="963"/>
        </ext>
      </extLst>
    </bk>
    <bk>
      <extLst>
        <ext uri="{3e2802c4-a4d2-4d8b-9148-e3be6c30e623}">
          <xlrd:rvb i="966"/>
        </ext>
      </extLst>
    </bk>
    <bk>
      <extLst>
        <ext uri="{3e2802c4-a4d2-4d8b-9148-e3be6c30e623}">
          <xlrd:rvb i="967"/>
        </ext>
      </extLst>
    </bk>
    <bk>
      <extLst>
        <ext uri="{3e2802c4-a4d2-4d8b-9148-e3be6c30e623}">
          <xlrd:rvb i="970"/>
        </ext>
      </extLst>
    </bk>
    <bk>
      <extLst>
        <ext uri="{3e2802c4-a4d2-4d8b-9148-e3be6c30e623}">
          <xlrd:rvb i="971"/>
        </ext>
      </extLst>
    </bk>
    <bk>
      <extLst>
        <ext uri="{3e2802c4-a4d2-4d8b-9148-e3be6c30e623}">
          <xlrd:rvb i="974"/>
        </ext>
      </extLst>
    </bk>
    <bk>
      <extLst>
        <ext uri="{3e2802c4-a4d2-4d8b-9148-e3be6c30e623}">
          <xlrd:rvb i="975"/>
        </ext>
      </extLst>
    </bk>
    <bk>
      <extLst>
        <ext uri="{3e2802c4-a4d2-4d8b-9148-e3be6c30e623}">
          <xlrd:rvb i="978"/>
        </ext>
      </extLst>
    </bk>
    <bk>
      <extLst>
        <ext uri="{3e2802c4-a4d2-4d8b-9148-e3be6c30e623}">
          <xlrd:rvb i="979"/>
        </ext>
      </extLst>
    </bk>
    <bk>
      <extLst>
        <ext uri="{3e2802c4-a4d2-4d8b-9148-e3be6c30e623}">
          <xlrd:rvb i="982"/>
        </ext>
      </extLst>
    </bk>
    <bk>
      <extLst>
        <ext uri="{3e2802c4-a4d2-4d8b-9148-e3be6c30e623}">
          <xlrd:rvb i="983"/>
        </ext>
      </extLst>
    </bk>
    <bk>
      <extLst>
        <ext uri="{3e2802c4-a4d2-4d8b-9148-e3be6c30e623}">
          <xlrd:rvb i="986"/>
        </ext>
      </extLst>
    </bk>
    <bk>
      <extLst>
        <ext uri="{3e2802c4-a4d2-4d8b-9148-e3be6c30e623}">
          <xlrd:rvb i="987"/>
        </ext>
      </extLst>
    </bk>
    <bk>
      <extLst>
        <ext uri="{3e2802c4-a4d2-4d8b-9148-e3be6c30e623}">
          <xlrd:rvb i="990"/>
        </ext>
      </extLst>
    </bk>
    <bk>
      <extLst>
        <ext uri="{3e2802c4-a4d2-4d8b-9148-e3be6c30e623}">
          <xlrd:rvb i="991"/>
        </ext>
      </extLst>
    </bk>
    <bk>
      <extLst>
        <ext uri="{3e2802c4-a4d2-4d8b-9148-e3be6c30e623}">
          <xlrd:rvb i="994"/>
        </ext>
      </extLst>
    </bk>
    <bk>
      <extLst>
        <ext uri="{3e2802c4-a4d2-4d8b-9148-e3be6c30e623}">
          <xlrd:rvb i="995"/>
        </ext>
      </extLst>
    </bk>
    <bk>
      <extLst>
        <ext uri="{3e2802c4-a4d2-4d8b-9148-e3be6c30e623}">
          <xlrd:rvb i="998"/>
        </ext>
      </extLst>
    </bk>
    <bk>
      <extLst>
        <ext uri="{3e2802c4-a4d2-4d8b-9148-e3be6c30e623}">
          <xlrd:rvb i="999"/>
        </ext>
      </extLst>
    </bk>
    <bk>
      <extLst>
        <ext uri="{3e2802c4-a4d2-4d8b-9148-e3be6c30e623}">
          <xlrd:rvb i="1002"/>
        </ext>
      </extLst>
    </bk>
    <bk>
      <extLst>
        <ext uri="{3e2802c4-a4d2-4d8b-9148-e3be6c30e623}">
          <xlrd:rvb i="1003"/>
        </ext>
      </extLst>
    </bk>
    <bk>
      <extLst>
        <ext uri="{3e2802c4-a4d2-4d8b-9148-e3be6c30e623}">
          <xlrd:rvb i="1006"/>
        </ext>
      </extLst>
    </bk>
    <bk>
      <extLst>
        <ext uri="{3e2802c4-a4d2-4d8b-9148-e3be6c30e623}">
          <xlrd:rvb i="1007"/>
        </ext>
      </extLst>
    </bk>
    <bk>
      <extLst>
        <ext uri="{3e2802c4-a4d2-4d8b-9148-e3be6c30e623}">
          <xlrd:rvb i="1010"/>
        </ext>
      </extLst>
    </bk>
    <bk>
      <extLst>
        <ext uri="{3e2802c4-a4d2-4d8b-9148-e3be6c30e623}">
          <xlrd:rvb i="1011"/>
        </ext>
      </extLst>
    </bk>
    <bk>
      <extLst>
        <ext uri="{3e2802c4-a4d2-4d8b-9148-e3be6c30e623}">
          <xlrd:rvb i="1014"/>
        </ext>
      </extLst>
    </bk>
    <bk>
      <extLst>
        <ext uri="{3e2802c4-a4d2-4d8b-9148-e3be6c30e623}">
          <xlrd:rvb i="1015"/>
        </ext>
      </extLst>
    </bk>
    <bk>
      <extLst>
        <ext uri="{3e2802c4-a4d2-4d8b-9148-e3be6c30e623}">
          <xlrd:rvb i="1018"/>
        </ext>
      </extLst>
    </bk>
    <bk>
      <extLst>
        <ext uri="{3e2802c4-a4d2-4d8b-9148-e3be6c30e623}">
          <xlrd:rvb i="1019"/>
        </ext>
      </extLst>
    </bk>
    <bk>
      <extLst>
        <ext uri="{3e2802c4-a4d2-4d8b-9148-e3be6c30e623}">
          <xlrd:rvb i="1022"/>
        </ext>
      </extLst>
    </bk>
    <bk>
      <extLst>
        <ext uri="{3e2802c4-a4d2-4d8b-9148-e3be6c30e623}">
          <xlrd:rvb i="1023"/>
        </ext>
      </extLst>
    </bk>
    <bk>
      <extLst>
        <ext uri="{3e2802c4-a4d2-4d8b-9148-e3be6c30e623}">
          <xlrd:rvb i="1026"/>
        </ext>
      </extLst>
    </bk>
    <bk>
      <extLst>
        <ext uri="{3e2802c4-a4d2-4d8b-9148-e3be6c30e623}">
          <xlrd:rvb i="1027"/>
        </ext>
      </extLst>
    </bk>
    <bk>
      <extLst>
        <ext uri="{3e2802c4-a4d2-4d8b-9148-e3be6c30e623}">
          <xlrd:rvb i="1030"/>
        </ext>
      </extLst>
    </bk>
    <bk>
      <extLst>
        <ext uri="{3e2802c4-a4d2-4d8b-9148-e3be6c30e623}">
          <xlrd:rvb i="1033"/>
        </ext>
      </extLst>
    </bk>
    <bk>
      <extLst>
        <ext uri="{3e2802c4-a4d2-4d8b-9148-e3be6c30e623}">
          <xlrd:rvb i="1034"/>
        </ext>
      </extLst>
    </bk>
    <bk>
      <extLst>
        <ext uri="{3e2802c4-a4d2-4d8b-9148-e3be6c30e623}">
          <xlrd:rvb i="1037"/>
        </ext>
      </extLst>
    </bk>
    <bk>
      <extLst>
        <ext uri="{3e2802c4-a4d2-4d8b-9148-e3be6c30e623}">
          <xlrd:rvb i="1038"/>
        </ext>
      </extLst>
    </bk>
    <bk>
      <extLst>
        <ext uri="{3e2802c4-a4d2-4d8b-9148-e3be6c30e623}">
          <xlrd:rvb i="1041"/>
        </ext>
      </extLst>
    </bk>
    <bk>
      <extLst>
        <ext uri="{3e2802c4-a4d2-4d8b-9148-e3be6c30e623}">
          <xlrd:rvb i="1042"/>
        </ext>
      </extLst>
    </bk>
    <bk>
      <extLst>
        <ext uri="{3e2802c4-a4d2-4d8b-9148-e3be6c30e623}">
          <xlrd:rvb i="1045"/>
        </ext>
      </extLst>
    </bk>
    <bk>
      <extLst>
        <ext uri="{3e2802c4-a4d2-4d8b-9148-e3be6c30e623}">
          <xlrd:rvb i="1046"/>
        </ext>
      </extLst>
    </bk>
    <bk>
      <extLst>
        <ext uri="{3e2802c4-a4d2-4d8b-9148-e3be6c30e623}">
          <xlrd:rvb i="1049"/>
        </ext>
      </extLst>
    </bk>
    <bk>
      <extLst>
        <ext uri="{3e2802c4-a4d2-4d8b-9148-e3be6c30e623}">
          <xlrd:rvb i="1050"/>
        </ext>
      </extLst>
    </bk>
    <bk>
      <extLst>
        <ext uri="{3e2802c4-a4d2-4d8b-9148-e3be6c30e623}">
          <xlrd:rvb i="1053"/>
        </ext>
      </extLst>
    </bk>
    <bk>
      <extLst>
        <ext uri="{3e2802c4-a4d2-4d8b-9148-e3be6c30e623}">
          <xlrd:rvb i="1054"/>
        </ext>
      </extLst>
    </bk>
    <bk>
      <extLst>
        <ext uri="{3e2802c4-a4d2-4d8b-9148-e3be6c30e623}">
          <xlrd:rvb i="1057"/>
        </ext>
      </extLst>
    </bk>
    <bk>
      <extLst>
        <ext uri="{3e2802c4-a4d2-4d8b-9148-e3be6c30e623}">
          <xlrd:rvb i="1058"/>
        </ext>
      </extLst>
    </bk>
    <bk>
      <extLst>
        <ext uri="{3e2802c4-a4d2-4d8b-9148-e3be6c30e623}">
          <xlrd:rvb i="1061"/>
        </ext>
      </extLst>
    </bk>
    <bk>
      <extLst>
        <ext uri="{3e2802c4-a4d2-4d8b-9148-e3be6c30e623}">
          <xlrd:rvb i="1062"/>
        </ext>
      </extLst>
    </bk>
    <bk>
      <extLst>
        <ext uri="{3e2802c4-a4d2-4d8b-9148-e3be6c30e623}">
          <xlrd:rvb i="1065"/>
        </ext>
      </extLst>
    </bk>
    <bk>
      <extLst>
        <ext uri="{3e2802c4-a4d2-4d8b-9148-e3be6c30e623}">
          <xlrd:rvb i="1066"/>
        </ext>
      </extLst>
    </bk>
    <bk>
      <extLst>
        <ext uri="{3e2802c4-a4d2-4d8b-9148-e3be6c30e623}">
          <xlrd:rvb i="1072"/>
        </ext>
      </extLst>
    </bk>
    <bk>
      <extLst>
        <ext uri="{3e2802c4-a4d2-4d8b-9148-e3be6c30e623}">
          <xlrd:rvb i="1073"/>
        </ext>
      </extLst>
    </bk>
    <bk>
      <extLst>
        <ext uri="{3e2802c4-a4d2-4d8b-9148-e3be6c30e623}">
          <xlrd:rvb i="1076"/>
        </ext>
      </extLst>
    </bk>
    <bk>
      <extLst>
        <ext uri="{3e2802c4-a4d2-4d8b-9148-e3be6c30e623}">
          <xlrd:rvb i="1077"/>
        </ext>
      </extLst>
    </bk>
    <bk>
      <extLst>
        <ext uri="{3e2802c4-a4d2-4d8b-9148-e3be6c30e623}">
          <xlrd:rvb i="1080"/>
        </ext>
      </extLst>
    </bk>
    <bk>
      <extLst>
        <ext uri="{3e2802c4-a4d2-4d8b-9148-e3be6c30e623}">
          <xlrd:rvb i="1081"/>
        </ext>
      </extLst>
    </bk>
    <bk>
      <extLst>
        <ext uri="{3e2802c4-a4d2-4d8b-9148-e3be6c30e623}">
          <xlrd:rvb i="1084"/>
        </ext>
      </extLst>
    </bk>
    <bk>
      <extLst>
        <ext uri="{3e2802c4-a4d2-4d8b-9148-e3be6c30e623}">
          <xlrd:rvb i="1085"/>
        </ext>
      </extLst>
    </bk>
    <bk>
      <extLst>
        <ext uri="{3e2802c4-a4d2-4d8b-9148-e3be6c30e623}">
          <xlrd:rvb i="1088"/>
        </ext>
      </extLst>
    </bk>
    <bk>
      <extLst>
        <ext uri="{3e2802c4-a4d2-4d8b-9148-e3be6c30e623}">
          <xlrd:rvb i="1089"/>
        </ext>
      </extLst>
    </bk>
    <bk>
      <extLst>
        <ext uri="{3e2802c4-a4d2-4d8b-9148-e3be6c30e623}">
          <xlrd:rvb i="1092"/>
        </ext>
      </extLst>
    </bk>
    <bk>
      <extLst>
        <ext uri="{3e2802c4-a4d2-4d8b-9148-e3be6c30e623}">
          <xlrd:rvb i="1093"/>
        </ext>
      </extLst>
    </bk>
    <bk>
      <extLst>
        <ext uri="{3e2802c4-a4d2-4d8b-9148-e3be6c30e623}">
          <xlrd:rvb i="1096"/>
        </ext>
      </extLst>
    </bk>
    <bk>
      <extLst>
        <ext uri="{3e2802c4-a4d2-4d8b-9148-e3be6c30e623}">
          <xlrd:rvb i="1097"/>
        </ext>
      </extLst>
    </bk>
    <bk>
      <extLst>
        <ext uri="{3e2802c4-a4d2-4d8b-9148-e3be6c30e623}">
          <xlrd:rvb i="1100"/>
        </ext>
      </extLst>
    </bk>
    <bk>
      <extLst>
        <ext uri="{3e2802c4-a4d2-4d8b-9148-e3be6c30e623}">
          <xlrd:rvb i="1101"/>
        </ext>
      </extLst>
    </bk>
    <bk>
      <extLst>
        <ext uri="{3e2802c4-a4d2-4d8b-9148-e3be6c30e623}">
          <xlrd:rvb i="1104"/>
        </ext>
      </extLst>
    </bk>
    <bk>
      <extLst>
        <ext uri="{3e2802c4-a4d2-4d8b-9148-e3be6c30e623}">
          <xlrd:rvb i="1105"/>
        </ext>
      </extLst>
    </bk>
    <bk>
      <extLst>
        <ext uri="{3e2802c4-a4d2-4d8b-9148-e3be6c30e623}">
          <xlrd:rvb i="1108"/>
        </ext>
      </extLst>
    </bk>
    <bk>
      <extLst>
        <ext uri="{3e2802c4-a4d2-4d8b-9148-e3be6c30e623}">
          <xlrd:rvb i="1109"/>
        </ext>
      </extLst>
    </bk>
    <bk>
      <extLst>
        <ext uri="{3e2802c4-a4d2-4d8b-9148-e3be6c30e623}">
          <xlrd:rvb i="1112"/>
        </ext>
      </extLst>
    </bk>
    <bk>
      <extLst>
        <ext uri="{3e2802c4-a4d2-4d8b-9148-e3be6c30e623}">
          <xlrd:rvb i="1113"/>
        </ext>
      </extLst>
    </bk>
    <bk>
      <extLst>
        <ext uri="{3e2802c4-a4d2-4d8b-9148-e3be6c30e623}">
          <xlrd:rvb i="1116"/>
        </ext>
      </extLst>
    </bk>
    <bk>
      <extLst>
        <ext uri="{3e2802c4-a4d2-4d8b-9148-e3be6c30e623}">
          <xlrd:rvb i="1117"/>
        </ext>
      </extLst>
    </bk>
    <bk>
      <extLst>
        <ext uri="{3e2802c4-a4d2-4d8b-9148-e3be6c30e623}">
          <xlrd:rvb i="1120"/>
        </ext>
      </extLst>
    </bk>
    <bk>
      <extLst>
        <ext uri="{3e2802c4-a4d2-4d8b-9148-e3be6c30e623}">
          <xlrd:rvb i="1121"/>
        </ext>
      </extLst>
    </bk>
    <bk>
      <extLst>
        <ext uri="{3e2802c4-a4d2-4d8b-9148-e3be6c30e623}">
          <xlrd:rvb i="1127"/>
        </ext>
      </extLst>
    </bk>
    <bk>
      <extLst>
        <ext uri="{3e2802c4-a4d2-4d8b-9148-e3be6c30e623}">
          <xlrd:rvb i="1128"/>
        </ext>
      </extLst>
    </bk>
    <bk>
      <extLst>
        <ext uri="{3e2802c4-a4d2-4d8b-9148-e3be6c30e623}">
          <xlrd:rvb i="1131"/>
        </ext>
      </extLst>
    </bk>
    <bk>
      <extLst>
        <ext uri="{3e2802c4-a4d2-4d8b-9148-e3be6c30e623}">
          <xlrd:rvb i="1132"/>
        </ext>
      </extLst>
    </bk>
    <bk>
      <extLst>
        <ext uri="{3e2802c4-a4d2-4d8b-9148-e3be6c30e623}">
          <xlrd:rvb i="1135"/>
        </ext>
      </extLst>
    </bk>
    <bk>
      <extLst>
        <ext uri="{3e2802c4-a4d2-4d8b-9148-e3be6c30e623}">
          <xlrd:rvb i="1136"/>
        </ext>
      </extLst>
    </bk>
    <bk>
      <extLst>
        <ext uri="{3e2802c4-a4d2-4d8b-9148-e3be6c30e623}">
          <xlrd:rvb i="1139"/>
        </ext>
      </extLst>
    </bk>
    <bk>
      <extLst>
        <ext uri="{3e2802c4-a4d2-4d8b-9148-e3be6c30e623}">
          <xlrd:rvb i="1140"/>
        </ext>
      </extLst>
    </bk>
    <bk>
      <extLst>
        <ext uri="{3e2802c4-a4d2-4d8b-9148-e3be6c30e623}">
          <xlrd:rvb i="1143"/>
        </ext>
      </extLst>
    </bk>
    <bk>
      <extLst>
        <ext uri="{3e2802c4-a4d2-4d8b-9148-e3be6c30e623}">
          <xlrd:rvb i="1144"/>
        </ext>
      </extLst>
    </bk>
    <bk>
      <extLst>
        <ext uri="{3e2802c4-a4d2-4d8b-9148-e3be6c30e623}">
          <xlrd:rvb i="1147"/>
        </ext>
      </extLst>
    </bk>
    <bk>
      <extLst>
        <ext uri="{3e2802c4-a4d2-4d8b-9148-e3be6c30e623}">
          <xlrd:rvb i="1148"/>
        </ext>
      </extLst>
    </bk>
    <bk>
      <extLst>
        <ext uri="{3e2802c4-a4d2-4d8b-9148-e3be6c30e623}">
          <xlrd:rvb i="1151"/>
        </ext>
      </extLst>
    </bk>
    <bk>
      <extLst>
        <ext uri="{3e2802c4-a4d2-4d8b-9148-e3be6c30e623}">
          <xlrd:rvb i="1152"/>
        </ext>
      </extLst>
    </bk>
    <bk>
      <extLst>
        <ext uri="{3e2802c4-a4d2-4d8b-9148-e3be6c30e623}">
          <xlrd:rvb i="1155"/>
        </ext>
      </extLst>
    </bk>
    <bk>
      <extLst>
        <ext uri="{3e2802c4-a4d2-4d8b-9148-e3be6c30e623}">
          <xlrd:rvb i="1156"/>
        </ext>
      </extLst>
    </bk>
    <bk>
      <extLst>
        <ext uri="{3e2802c4-a4d2-4d8b-9148-e3be6c30e623}">
          <xlrd:rvb i="1159"/>
        </ext>
      </extLst>
    </bk>
    <bk>
      <extLst>
        <ext uri="{3e2802c4-a4d2-4d8b-9148-e3be6c30e623}">
          <xlrd:rvb i="1160"/>
        </ext>
      </extLst>
    </bk>
    <bk>
      <extLst>
        <ext uri="{3e2802c4-a4d2-4d8b-9148-e3be6c30e623}">
          <xlrd:rvb i="1163"/>
        </ext>
      </extLst>
    </bk>
    <bk>
      <extLst>
        <ext uri="{3e2802c4-a4d2-4d8b-9148-e3be6c30e623}">
          <xlrd:rvb i="1164"/>
        </ext>
      </extLst>
    </bk>
    <bk>
      <extLst>
        <ext uri="{3e2802c4-a4d2-4d8b-9148-e3be6c30e623}">
          <xlrd:rvb i="1167"/>
        </ext>
      </extLst>
    </bk>
    <bk>
      <extLst>
        <ext uri="{3e2802c4-a4d2-4d8b-9148-e3be6c30e623}">
          <xlrd:rvb i="1168"/>
        </ext>
      </extLst>
    </bk>
    <bk>
      <extLst>
        <ext uri="{3e2802c4-a4d2-4d8b-9148-e3be6c30e623}">
          <xlrd:rvb i="1171"/>
        </ext>
      </extLst>
    </bk>
    <bk>
      <extLst>
        <ext uri="{3e2802c4-a4d2-4d8b-9148-e3be6c30e623}">
          <xlrd:rvb i="1172"/>
        </ext>
      </extLst>
    </bk>
    <bk>
      <extLst>
        <ext uri="{3e2802c4-a4d2-4d8b-9148-e3be6c30e623}">
          <xlrd:rvb i="1175"/>
        </ext>
      </extLst>
    </bk>
    <bk>
      <extLst>
        <ext uri="{3e2802c4-a4d2-4d8b-9148-e3be6c30e623}">
          <xlrd:rvb i="1176"/>
        </ext>
      </extLst>
    </bk>
    <bk>
      <extLst>
        <ext uri="{3e2802c4-a4d2-4d8b-9148-e3be6c30e623}">
          <xlrd:rvb i="1179"/>
        </ext>
      </extLst>
    </bk>
    <bk>
      <extLst>
        <ext uri="{3e2802c4-a4d2-4d8b-9148-e3be6c30e623}">
          <xlrd:rvb i="1180"/>
        </ext>
      </extLst>
    </bk>
    <bk>
      <extLst>
        <ext uri="{3e2802c4-a4d2-4d8b-9148-e3be6c30e623}">
          <xlrd:rvb i="1183"/>
        </ext>
      </extLst>
    </bk>
    <bk>
      <extLst>
        <ext uri="{3e2802c4-a4d2-4d8b-9148-e3be6c30e623}">
          <xlrd:rvb i="1184"/>
        </ext>
      </extLst>
    </bk>
    <bk>
      <extLst>
        <ext uri="{3e2802c4-a4d2-4d8b-9148-e3be6c30e623}">
          <xlrd:rvb i="1187"/>
        </ext>
      </extLst>
    </bk>
    <bk>
      <extLst>
        <ext uri="{3e2802c4-a4d2-4d8b-9148-e3be6c30e623}">
          <xlrd:rvb i="1188"/>
        </ext>
      </extLst>
    </bk>
    <bk>
      <extLst>
        <ext uri="{3e2802c4-a4d2-4d8b-9148-e3be6c30e623}">
          <xlrd:rvb i="1191"/>
        </ext>
      </extLst>
    </bk>
    <bk>
      <extLst>
        <ext uri="{3e2802c4-a4d2-4d8b-9148-e3be6c30e623}">
          <xlrd:rvb i="1192"/>
        </ext>
      </extLst>
    </bk>
    <bk>
      <extLst>
        <ext uri="{3e2802c4-a4d2-4d8b-9148-e3be6c30e623}">
          <xlrd:rvb i="1195"/>
        </ext>
      </extLst>
    </bk>
    <bk>
      <extLst>
        <ext uri="{3e2802c4-a4d2-4d8b-9148-e3be6c30e623}">
          <xlrd:rvb i="1196"/>
        </ext>
      </extLst>
    </bk>
    <bk>
      <extLst>
        <ext uri="{3e2802c4-a4d2-4d8b-9148-e3be6c30e623}">
          <xlrd:rvb i="1199"/>
        </ext>
      </extLst>
    </bk>
    <bk>
      <extLst>
        <ext uri="{3e2802c4-a4d2-4d8b-9148-e3be6c30e623}">
          <xlrd:rvb i="1200"/>
        </ext>
      </extLst>
    </bk>
    <bk>
      <extLst>
        <ext uri="{3e2802c4-a4d2-4d8b-9148-e3be6c30e623}">
          <xlrd:rvb i="1203"/>
        </ext>
      </extLst>
    </bk>
    <bk>
      <extLst>
        <ext uri="{3e2802c4-a4d2-4d8b-9148-e3be6c30e623}">
          <xlrd:rvb i="1204"/>
        </ext>
      </extLst>
    </bk>
    <bk>
      <extLst>
        <ext uri="{3e2802c4-a4d2-4d8b-9148-e3be6c30e623}">
          <xlrd:rvb i="1207"/>
        </ext>
      </extLst>
    </bk>
    <bk>
      <extLst>
        <ext uri="{3e2802c4-a4d2-4d8b-9148-e3be6c30e623}">
          <xlrd:rvb i="1208"/>
        </ext>
      </extLst>
    </bk>
    <bk>
      <extLst>
        <ext uri="{3e2802c4-a4d2-4d8b-9148-e3be6c30e623}">
          <xlrd:rvb i="1210"/>
        </ext>
      </extLst>
    </bk>
    <bk>
      <extLst>
        <ext uri="{3e2802c4-a4d2-4d8b-9148-e3be6c30e623}">
          <xlrd:rvb i="1211"/>
        </ext>
      </extLst>
    </bk>
    <bk>
      <extLst>
        <ext uri="{3e2802c4-a4d2-4d8b-9148-e3be6c30e623}">
          <xlrd:rvb i="1217"/>
        </ext>
      </extLst>
    </bk>
    <bk>
      <extLst>
        <ext uri="{3e2802c4-a4d2-4d8b-9148-e3be6c30e623}">
          <xlrd:rvb i="1218"/>
        </ext>
      </extLst>
    </bk>
    <bk>
      <extLst>
        <ext uri="{3e2802c4-a4d2-4d8b-9148-e3be6c30e623}">
          <xlrd:rvb i="1221"/>
        </ext>
      </extLst>
    </bk>
    <bk>
      <extLst>
        <ext uri="{3e2802c4-a4d2-4d8b-9148-e3be6c30e623}">
          <xlrd:rvb i="1222"/>
        </ext>
      </extLst>
    </bk>
    <bk>
      <extLst>
        <ext uri="{3e2802c4-a4d2-4d8b-9148-e3be6c30e623}">
          <xlrd:rvb i="1225"/>
        </ext>
      </extLst>
    </bk>
    <bk>
      <extLst>
        <ext uri="{3e2802c4-a4d2-4d8b-9148-e3be6c30e623}">
          <xlrd:rvb i="1226"/>
        </ext>
      </extLst>
    </bk>
    <bk>
      <extLst>
        <ext uri="{3e2802c4-a4d2-4d8b-9148-e3be6c30e623}">
          <xlrd:rvb i="1229"/>
        </ext>
      </extLst>
    </bk>
    <bk>
      <extLst>
        <ext uri="{3e2802c4-a4d2-4d8b-9148-e3be6c30e623}">
          <xlrd:rvb i="1230"/>
        </ext>
      </extLst>
    </bk>
    <bk>
      <extLst>
        <ext uri="{3e2802c4-a4d2-4d8b-9148-e3be6c30e623}">
          <xlrd:rvb i="1233"/>
        </ext>
      </extLst>
    </bk>
    <bk>
      <extLst>
        <ext uri="{3e2802c4-a4d2-4d8b-9148-e3be6c30e623}">
          <xlrd:rvb i="1234"/>
        </ext>
      </extLst>
    </bk>
    <bk>
      <extLst>
        <ext uri="{3e2802c4-a4d2-4d8b-9148-e3be6c30e623}">
          <xlrd:rvb i="1237"/>
        </ext>
      </extLst>
    </bk>
    <bk>
      <extLst>
        <ext uri="{3e2802c4-a4d2-4d8b-9148-e3be6c30e623}">
          <xlrd:rvb i="1238"/>
        </ext>
      </extLst>
    </bk>
    <bk>
      <extLst>
        <ext uri="{3e2802c4-a4d2-4d8b-9148-e3be6c30e623}">
          <xlrd:rvb i="1241"/>
        </ext>
      </extLst>
    </bk>
    <bk>
      <extLst>
        <ext uri="{3e2802c4-a4d2-4d8b-9148-e3be6c30e623}">
          <xlrd:rvb i="1242"/>
        </ext>
      </extLst>
    </bk>
    <bk>
      <extLst>
        <ext uri="{3e2802c4-a4d2-4d8b-9148-e3be6c30e623}">
          <xlrd:rvb i="1245"/>
        </ext>
      </extLst>
    </bk>
    <bk>
      <extLst>
        <ext uri="{3e2802c4-a4d2-4d8b-9148-e3be6c30e623}">
          <xlrd:rvb i="1246"/>
        </ext>
      </extLst>
    </bk>
    <bk>
      <extLst>
        <ext uri="{3e2802c4-a4d2-4d8b-9148-e3be6c30e623}">
          <xlrd:rvb i="1249"/>
        </ext>
      </extLst>
    </bk>
    <bk>
      <extLst>
        <ext uri="{3e2802c4-a4d2-4d8b-9148-e3be6c30e623}">
          <xlrd:rvb i="1250"/>
        </ext>
      </extLst>
    </bk>
    <bk>
      <extLst>
        <ext uri="{3e2802c4-a4d2-4d8b-9148-e3be6c30e623}">
          <xlrd:rvb i="1253"/>
        </ext>
      </extLst>
    </bk>
    <bk>
      <extLst>
        <ext uri="{3e2802c4-a4d2-4d8b-9148-e3be6c30e623}">
          <xlrd:rvb i="1254"/>
        </ext>
      </extLst>
    </bk>
    <bk>
      <extLst>
        <ext uri="{3e2802c4-a4d2-4d8b-9148-e3be6c30e623}">
          <xlrd:rvb i="1257"/>
        </ext>
      </extLst>
    </bk>
    <bk>
      <extLst>
        <ext uri="{3e2802c4-a4d2-4d8b-9148-e3be6c30e623}">
          <xlrd:rvb i="1258"/>
        </ext>
      </extLst>
    </bk>
    <bk>
      <extLst>
        <ext uri="{3e2802c4-a4d2-4d8b-9148-e3be6c30e623}">
          <xlrd:rvb i="1261"/>
        </ext>
      </extLst>
    </bk>
    <bk>
      <extLst>
        <ext uri="{3e2802c4-a4d2-4d8b-9148-e3be6c30e623}">
          <xlrd:rvb i="1262"/>
        </ext>
      </extLst>
    </bk>
    <bk>
      <extLst>
        <ext uri="{3e2802c4-a4d2-4d8b-9148-e3be6c30e623}">
          <xlrd:rvb i="1265"/>
        </ext>
      </extLst>
    </bk>
    <bk>
      <extLst>
        <ext uri="{3e2802c4-a4d2-4d8b-9148-e3be6c30e623}">
          <xlrd:rvb i="1266"/>
        </ext>
      </extLst>
    </bk>
    <bk>
      <extLst>
        <ext uri="{3e2802c4-a4d2-4d8b-9148-e3be6c30e623}">
          <xlrd:rvb i="1269"/>
        </ext>
      </extLst>
    </bk>
    <bk>
      <extLst>
        <ext uri="{3e2802c4-a4d2-4d8b-9148-e3be6c30e623}">
          <xlrd:rvb i="1270"/>
        </ext>
      </extLst>
    </bk>
    <bk>
      <extLst>
        <ext uri="{3e2802c4-a4d2-4d8b-9148-e3be6c30e623}">
          <xlrd:rvb i="1273"/>
        </ext>
      </extLst>
    </bk>
    <bk>
      <extLst>
        <ext uri="{3e2802c4-a4d2-4d8b-9148-e3be6c30e623}">
          <xlrd:rvb i="1274"/>
        </ext>
      </extLst>
    </bk>
    <bk>
      <extLst>
        <ext uri="{3e2802c4-a4d2-4d8b-9148-e3be6c30e623}">
          <xlrd:rvb i="1277"/>
        </ext>
      </extLst>
    </bk>
    <bk>
      <extLst>
        <ext uri="{3e2802c4-a4d2-4d8b-9148-e3be6c30e623}">
          <xlrd:rvb i="1278"/>
        </ext>
      </extLst>
    </bk>
    <bk>
      <extLst>
        <ext uri="{3e2802c4-a4d2-4d8b-9148-e3be6c30e623}">
          <xlrd:rvb i="1281"/>
        </ext>
      </extLst>
    </bk>
    <bk>
      <extLst>
        <ext uri="{3e2802c4-a4d2-4d8b-9148-e3be6c30e623}">
          <xlrd:rvb i="1282"/>
        </ext>
      </extLst>
    </bk>
    <bk>
      <extLst>
        <ext uri="{3e2802c4-a4d2-4d8b-9148-e3be6c30e623}">
          <xlrd:rvb i="1285"/>
        </ext>
      </extLst>
    </bk>
    <bk>
      <extLst>
        <ext uri="{3e2802c4-a4d2-4d8b-9148-e3be6c30e623}">
          <xlrd:rvb i="1286"/>
        </ext>
      </extLst>
    </bk>
    <bk>
      <extLst>
        <ext uri="{3e2802c4-a4d2-4d8b-9148-e3be6c30e623}">
          <xlrd:rvb i="1289"/>
        </ext>
      </extLst>
    </bk>
    <bk>
      <extLst>
        <ext uri="{3e2802c4-a4d2-4d8b-9148-e3be6c30e623}">
          <xlrd:rvb i="1290"/>
        </ext>
      </extLst>
    </bk>
    <bk>
      <extLst>
        <ext uri="{3e2802c4-a4d2-4d8b-9148-e3be6c30e623}">
          <xlrd:rvb i="1293"/>
        </ext>
      </extLst>
    </bk>
    <bk>
      <extLst>
        <ext uri="{3e2802c4-a4d2-4d8b-9148-e3be6c30e623}">
          <xlrd:rvb i="1294"/>
        </ext>
      </extLst>
    </bk>
    <bk>
      <extLst>
        <ext uri="{3e2802c4-a4d2-4d8b-9148-e3be6c30e623}">
          <xlrd:rvb i="1300"/>
        </ext>
      </extLst>
    </bk>
    <bk>
      <extLst>
        <ext uri="{3e2802c4-a4d2-4d8b-9148-e3be6c30e623}">
          <xlrd:rvb i="1301"/>
        </ext>
      </extLst>
    </bk>
    <bk>
      <extLst>
        <ext uri="{3e2802c4-a4d2-4d8b-9148-e3be6c30e623}">
          <xlrd:rvb i="1304"/>
        </ext>
      </extLst>
    </bk>
    <bk>
      <extLst>
        <ext uri="{3e2802c4-a4d2-4d8b-9148-e3be6c30e623}">
          <xlrd:rvb i="1305"/>
        </ext>
      </extLst>
    </bk>
    <bk>
      <extLst>
        <ext uri="{3e2802c4-a4d2-4d8b-9148-e3be6c30e623}">
          <xlrd:rvb i="1308"/>
        </ext>
      </extLst>
    </bk>
    <bk>
      <extLst>
        <ext uri="{3e2802c4-a4d2-4d8b-9148-e3be6c30e623}">
          <xlrd:rvb i="1309"/>
        </ext>
      </extLst>
    </bk>
    <bk>
      <extLst>
        <ext uri="{3e2802c4-a4d2-4d8b-9148-e3be6c30e623}">
          <xlrd:rvb i="1312"/>
        </ext>
      </extLst>
    </bk>
    <bk>
      <extLst>
        <ext uri="{3e2802c4-a4d2-4d8b-9148-e3be6c30e623}">
          <xlrd:rvb i="1313"/>
        </ext>
      </extLst>
    </bk>
    <bk>
      <extLst>
        <ext uri="{3e2802c4-a4d2-4d8b-9148-e3be6c30e623}">
          <xlrd:rvb i="1316"/>
        </ext>
      </extLst>
    </bk>
    <bk>
      <extLst>
        <ext uri="{3e2802c4-a4d2-4d8b-9148-e3be6c30e623}">
          <xlrd:rvb i="1317"/>
        </ext>
      </extLst>
    </bk>
    <bk>
      <extLst>
        <ext uri="{3e2802c4-a4d2-4d8b-9148-e3be6c30e623}">
          <xlrd:rvb i="1320"/>
        </ext>
      </extLst>
    </bk>
    <bk>
      <extLst>
        <ext uri="{3e2802c4-a4d2-4d8b-9148-e3be6c30e623}">
          <xlrd:rvb i="1321"/>
        </ext>
      </extLst>
    </bk>
    <bk>
      <extLst>
        <ext uri="{3e2802c4-a4d2-4d8b-9148-e3be6c30e623}">
          <xlrd:rvb i="1324"/>
        </ext>
      </extLst>
    </bk>
    <bk>
      <extLst>
        <ext uri="{3e2802c4-a4d2-4d8b-9148-e3be6c30e623}">
          <xlrd:rvb i="1325"/>
        </ext>
      </extLst>
    </bk>
    <bk>
      <extLst>
        <ext uri="{3e2802c4-a4d2-4d8b-9148-e3be6c30e623}">
          <xlrd:rvb i="1328"/>
        </ext>
      </extLst>
    </bk>
    <bk>
      <extLst>
        <ext uri="{3e2802c4-a4d2-4d8b-9148-e3be6c30e623}">
          <xlrd:rvb i="1329"/>
        </ext>
      </extLst>
    </bk>
    <bk>
      <extLst>
        <ext uri="{3e2802c4-a4d2-4d8b-9148-e3be6c30e623}">
          <xlrd:rvb i="1332"/>
        </ext>
      </extLst>
    </bk>
    <bk>
      <extLst>
        <ext uri="{3e2802c4-a4d2-4d8b-9148-e3be6c30e623}">
          <xlrd:rvb i="1333"/>
        </ext>
      </extLst>
    </bk>
    <bk>
      <extLst>
        <ext uri="{3e2802c4-a4d2-4d8b-9148-e3be6c30e623}">
          <xlrd:rvb i="1336"/>
        </ext>
      </extLst>
    </bk>
    <bk>
      <extLst>
        <ext uri="{3e2802c4-a4d2-4d8b-9148-e3be6c30e623}">
          <xlrd:rvb i="1337"/>
        </ext>
      </extLst>
    </bk>
    <bk>
      <extLst>
        <ext uri="{3e2802c4-a4d2-4d8b-9148-e3be6c30e623}">
          <xlrd:rvb i="1340"/>
        </ext>
      </extLst>
    </bk>
    <bk>
      <extLst>
        <ext uri="{3e2802c4-a4d2-4d8b-9148-e3be6c30e623}">
          <xlrd:rvb i="1341"/>
        </ext>
      </extLst>
    </bk>
    <bk>
      <extLst>
        <ext uri="{3e2802c4-a4d2-4d8b-9148-e3be6c30e623}">
          <xlrd:rvb i="1344"/>
        </ext>
      </extLst>
    </bk>
    <bk>
      <extLst>
        <ext uri="{3e2802c4-a4d2-4d8b-9148-e3be6c30e623}">
          <xlrd:rvb i="1345"/>
        </ext>
      </extLst>
    </bk>
    <bk>
      <extLst>
        <ext uri="{3e2802c4-a4d2-4d8b-9148-e3be6c30e623}">
          <xlrd:rvb i="1348"/>
        </ext>
      </extLst>
    </bk>
    <bk>
      <extLst>
        <ext uri="{3e2802c4-a4d2-4d8b-9148-e3be6c30e623}">
          <xlrd:rvb i="1349"/>
        </ext>
      </extLst>
    </bk>
    <bk>
      <extLst>
        <ext uri="{3e2802c4-a4d2-4d8b-9148-e3be6c30e623}">
          <xlrd:rvb i="1351"/>
        </ext>
      </extLst>
    </bk>
    <bk>
      <extLst>
        <ext uri="{3e2802c4-a4d2-4d8b-9148-e3be6c30e623}">
          <xlrd:rvb i="1352"/>
        </ext>
      </extLst>
    </bk>
    <bk>
      <extLst>
        <ext uri="{3e2802c4-a4d2-4d8b-9148-e3be6c30e623}">
          <xlrd:rvb i="1355"/>
        </ext>
      </extLst>
    </bk>
    <bk>
      <extLst>
        <ext uri="{3e2802c4-a4d2-4d8b-9148-e3be6c30e623}">
          <xlrd:rvb i="1356"/>
        </ext>
      </extLst>
    </bk>
    <bk>
      <extLst>
        <ext uri="{3e2802c4-a4d2-4d8b-9148-e3be6c30e623}">
          <xlrd:rvb i="1359"/>
        </ext>
      </extLst>
    </bk>
    <bk>
      <extLst>
        <ext uri="{3e2802c4-a4d2-4d8b-9148-e3be6c30e623}">
          <xlrd:rvb i="1360"/>
        </ext>
      </extLst>
    </bk>
    <bk>
      <extLst>
        <ext uri="{3e2802c4-a4d2-4d8b-9148-e3be6c30e623}">
          <xlrd:rvb i="1363"/>
        </ext>
      </extLst>
    </bk>
    <bk>
      <extLst>
        <ext uri="{3e2802c4-a4d2-4d8b-9148-e3be6c30e623}">
          <xlrd:rvb i="1364"/>
        </ext>
      </extLst>
    </bk>
    <bk>
      <extLst>
        <ext uri="{3e2802c4-a4d2-4d8b-9148-e3be6c30e623}">
          <xlrd:rvb i="1367"/>
        </ext>
      </extLst>
    </bk>
    <bk>
      <extLst>
        <ext uri="{3e2802c4-a4d2-4d8b-9148-e3be6c30e623}">
          <xlrd:rvb i="1368"/>
        </ext>
      </extLst>
    </bk>
    <bk>
      <extLst>
        <ext uri="{3e2802c4-a4d2-4d8b-9148-e3be6c30e623}">
          <xlrd:rvb i="1371"/>
        </ext>
      </extLst>
    </bk>
    <bk>
      <extLst>
        <ext uri="{3e2802c4-a4d2-4d8b-9148-e3be6c30e623}">
          <xlrd:rvb i="1372"/>
        </ext>
      </extLst>
    </bk>
    <bk>
      <extLst>
        <ext uri="{3e2802c4-a4d2-4d8b-9148-e3be6c30e623}">
          <xlrd:rvb i="1375"/>
        </ext>
      </extLst>
    </bk>
    <bk>
      <extLst>
        <ext uri="{3e2802c4-a4d2-4d8b-9148-e3be6c30e623}">
          <xlrd:rvb i="1376"/>
        </ext>
      </extLst>
    </bk>
    <bk>
      <extLst>
        <ext uri="{3e2802c4-a4d2-4d8b-9148-e3be6c30e623}">
          <xlrd:rvb i="1382"/>
        </ext>
      </extLst>
    </bk>
    <bk>
      <extLst>
        <ext uri="{3e2802c4-a4d2-4d8b-9148-e3be6c30e623}">
          <xlrd:rvb i="1383"/>
        </ext>
      </extLst>
    </bk>
    <bk>
      <extLst>
        <ext uri="{3e2802c4-a4d2-4d8b-9148-e3be6c30e623}">
          <xlrd:rvb i="1386"/>
        </ext>
      </extLst>
    </bk>
    <bk>
      <extLst>
        <ext uri="{3e2802c4-a4d2-4d8b-9148-e3be6c30e623}">
          <xlrd:rvb i="1387"/>
        </ext>
      </extLst>
    </bk>
    <bk>
      <extLst>
        <ext uri="{3e2802c4-a4d2-4d8b-9148-e3be6c30e623}">
          <xlrd:rvb i="1390"/>
        </ext>
      </extLst>
    </bk>
    <bk>
      <extLst>
        <ext uri="{3e2802c4-a4d2-4d8b-9148-e3be6c30e623}">
          <xlrd:rvb i="1391"/>
        </ext>
      </extLst>
    </bk>
    <bk>
      <extLst>
        <ext uri="{3e2802c4-a4d2-4d8b-9148-e3be6c30e623}">
          <xlrd:rvb i="1394"/>
        </ext>
      </extLst>
    </bk>
    <bk>
      <extLst>
        <ext uri="{3e2802c4-a4d2-4d8b-9148-e3be6c30e623}">
          <xlrd:rvb i="1395"/>
        </ext>
      </extLst>
    </bk>
    <bk>
      <extLst>
        <ext uri="{3e2802c4-a4d2-4d8b-9148-e3be6c30e623}">
          <xlrd:rvb i="1398"/>
        </ext>
      </extLst>
    </bk>
    <bk>
      <extLst>
        <ext uri="{3e2802c4-a4d2-4d8b-9148-e3be6c30e623}">
          <xlrd:rvb i="1401"/>
        </ext>
      </extLst>
    </bk>
    <bk>
      <extLst>
        <ext uri="{3e2802c4-a4d2-4d8b-9148-e3be6c30e623}">
          <xlrd:rvb i="1402"/>
        </ext>
      </extLst>
    </bk>
    <bk>
      <extLst>
        <ext uri="{3e2802c4-a4d2-4d8b-9148-e3be6c30e623}">
          <xlrd:rvb i="1405"/>
        </ext>
      </extLst>
    </bk>
    <bk>
      <extLst>
        <ext uri="{3e2802c4-a4d2-4d8b-9148-e3be6c30e623}">
          <xlrd:rvb i="1406"/>
        </ext>
      </extLst>
    </bk>
    <bk>
      <extLst>
        <ext uri="{3e2802c4-a4d2-4d8b-9148-e3be6c30e623}">
          <xlrd:rvb i="1409"/>
        </ext>
      </extLst>
    </bk>
    <bk>
      <extLst>
        <ext uri="{3e2802c4-a4d2-4d8b-9148-e3be6c30e623}">
          <xlrd:rvb i="1410"/>
        </ext>
      </extLst>
    </bk>
    <bk>
      <extLst>
        <ext uri="{3e2802c4-a4d2-4d8b-9148-e3be6c30e623}">
          <xlrd:rvb i="1413"/>
        </ext>
      </extLst>
    </bk>
    <bk>
      <extLst>
        <ext uri="{3e2802c4-a4d2-4d8b-9148-e3be6c30e623}">
          <xlrd:rvb i="1414"/>
        </ext>
      </extLst>
    </bk>
    <bk>
      <extLst>
        <ext uri="{3e2802c4-a4d2-4d8b-9148-e3be6c30e623}">
          <xlrd:rvb i="1417"/>
        </ext>
      </extLst>
    </bk>
    <bk>
      <extLst>
        <ext uri="{3e2802c4-a4d2-4d8b-9148-e3be6c30e623}">
          <xlrd:rvb i="1418"/>
        </ext>
      </extLst>
    </bk>
    <bk>
      <extLst>
        <ext uri="{3e2802c4-a4d2-4d8b-9148-e3be6c30e623}">
          <xlrd:rvb i="1421"/>
        </ext>
      </extLst>
    </bk>
    <bk>
      <extLst>
        <ext uri="{3e2802c4-a4d2-4d8b-9148-e3be6c30e623}">
          <xlrd:rvb i="1422"/>
        </ext>
      </extLst>
    </bk>
    <bk>
      <extLst>
        <ext uri="{3e2802c4-a4d2-4d8b-9148-e3be6c30e623}">
          <xlrd:rvb i="1425"/>
        </ext>
      </extLst>
    </bk>
    <bk>
      <extLst>
        <ext uri="{3e2802c4-a4d2-4d8b-9148-e3be6c30e623}">
          <xlrd:rvb i="1426"/>
        </ext>
      </extLst>
    </bk>
    <bk>
      <extLst>
        <ext uri="{3e2802c4-a4d2-4d8b-9148-e3be6c30e623}">
          <xlrd:rvb i="1429"/>
        </ext>
      </extLst>
    </bk>
    <bk>
      <extLst>
        <ext uri="{3e2802c4-a4d2-4d8b-9148-e3be6c30e623}">
          <xlrd:rvb i="1430"/>
        </ext>
      </extLst>
    </bk>
    <bk>
      <extLst>
        <ext uri="{3e2802c4-a4d2-4d8b-9148-e3be6c30e623}">
          <xlrd:rvb i="1433"/>
        </ext>
      </extLst>
    </bk>
    <bk>
      <extLst>
        <ext uri="{3e2802c4-a4d2-4d8b-9148-e3be6c30e623}">
          <xlrd:rvb i="1434"/>
        </ext>
      </extLst>
    </bk>
    <bk>
      <extLst>
        <ext uri="{3e2802c4-a4d2-4d8b-9148-e3be6c30e623}">
          <xlrd:rvb i="1437"/>
        </ext>
      </extLst>
    </bk>
    <bk>
      <extLst>
        <ext uri="{3e2802c4-a4d2-4d8b-9148-e3be6c30e623}">
          <xlrd:rvb i="1438"/>
        </ext>
      </extLst>
    </bk>
    <bk>
      <extLst>
        <ext uri="{3e2802c4-a4d2-4d8b-9148-e3be6c30e623}">
          <xlrd:rvb i="1441"/>
        </ext>
      </extLst>
    </bk>
    <bk>
      <extLst>
        <ext uri="{3e2802c4-a4d2-4d8b-9148-e3be6c30e623}">
          <xlrd:rvb i="1442"/>
        </ext>
      </extLst>
    </bk>
    <bk>
      <extLst>
        <ext uri="{3e2802c4-a4d2-4d8b-9148-e3be6c30e623}">
          <xlrd:rvb i="1445"/>
        </ext>
      </extLst>
    </bk>
    <bk>
      <extLst>
        <ext uri="{3e2802c4-a4d2-4d8b-9148-e3be6c30e623}">
          <xlrd:rvb i="1446"/>
        </ext>
      </extLst>
    </bk>
    <bk>
      <extLst>
        <ext uri="{3e2802c4-a4d2-4d8b-9148-e3be6c30e623}">
          <xlrd:rvb i="1449"/>
        </ext>
      </extLst>
    </bk>
    <bk>
      <extLst>
        <ext uri="{3e2802c4-a4d2-4d8b-9148-e3be6c30e623}">
          <xlrd:rvb i="1450"/>
        </ext>
      </extLst>
    </bk>
    <bk>
      <extLst>
        <ext uri="{3e2802c4-a4d2-4d8b-9148-e3be6c30e623}">
          <xlrd:rvb i="1453"/>
        </ext>
      </extLst>
    </bk>
    <bk>
      <extLst>
        <ext uri="{3e2802c4-a4d2-4d8b-9148-e3be6c30e623}">
          <xlrd:rvb i="1454"/>
        </ext>
      </extLst>
    </bk>
    <bk>
      <extLst>
        <ext uri="{3e2802c4-a4d2-4d8b-9148-e3be6c30e623}">
          <xlrd:rvb i="1457"/>
        </ext>
      </extLst>
    </bk>
    <bk>
      <extLst>
        <ext uri="{3e2802c4-a4d2-4d8b-9148-e3be6c30e623}">
          <xlrd:rvb i="1458"/>
        </ext>
      </extLst>
    </bk>
    <bk>
      <extLst>
        <ext uri="{3e2802c4-a4d2-4d8b-9148-e3be6c30e623}">
          <xlrd:rvb i="1461"/>
        </ext>
      </extLst>
    </bk>
    <bk>
      <extLst>
        <ext uri="{3e2802c4-a4d2-4d8b-9148-e3be6c30e623}">
          <xlrd:rvb i="1462"/>
        </ext>
      </extLst>
    </bk>
    <bk>
      <extLst>
        <ext uri="{3e2802c4-a4d2-4d8b-9148-e3be6c30e623}">
          <xlrd:rvb i="1465"/>
        </ext>
      </extLst>
    </bk>
    <bk>
      <extLst>
        <ext uri="{3e2802c4-a4d2-4d8b-9148-e3be6c30e623}">
          <xlrd:rvb i="1466"/>
        </ext>
      </extLst>
    </bk>
    <bk>
      <extLst>
        <ext uri="{3e2802c4-a4d2-4d8b-9148-e3be6c30e623}">
          <xlrd:rvb i="1472"/>
        </ext>
      </extLst>
    </bk>
    <bk>
      <extLst>
        <ext uri="{3e2802c4-a4d2-4d8b-9148-e3be6c30e623}">
          <xlrd:rvb i="1473"/>
        </ext>
      </extLst>
    </bk>
    <bk>
      <extLst>
        <ext uri="{3e2802c4-a4d2-4d8b-9148-e3be6c30e623}">
          <xlrd:rvb i="1476"/>
        </ext>
      </extLst>
    </bk>
    <bk>
      <extLst>
        <ext uri="{3e2802c4-a4d2-4d8b-9148-e3be6c30e623}">
          <xlrd:rvb i="1477"/>
        </ext>
      </extLst>
    </bk>
    <bk>
      <extLst>
        <ext uri="{3e2802c4-a4d2-4d8b-9148-e3be6c30e623}">
          <xlrd:rvb i="1483"/>
        </ext>
      </extLst>
    </bk>
    <bk>
      <extLst>
        <ext uri="{3e2802c4-a4d2-4d8b-9148-e3be6c30e623}">
          <xlrd:rvb i="1484"/>
        </ext>
      </extLst>
    </bk>
    <bk>
      <extLst>
        <ext uri="{3e2802c4-a4d2-4d8b-9148-e3be6c30e623}">
          <xlrd:rvb i="1487"/>
        </ext>
      </extLst>
    </bk>
    <bk>
      <extLst>
        <ext uri="{3e2802c4-a4d2-4d8b-9148-e3be6c30e623}">
          <xlrd:rvb i="1488"/>
        </ext>
      </extLst>
    </bk>
    <bk>
      <extLst>
        <ext uri="{3e2802c4-a4d2-4d8b-9148-e3be6c30e623}">
          <xlrd:rvb i="1491"/>
        </ext>
      </extLst>
    </bk>
    <bk>
      <extLst>
        <ext uri="{3e2802c4-a4d2-4d8b-9148-e3be6c30e623}">
          <xlrd:rvb i="1492"/>
        </ext>
      </extLst>
    </bk>
    <bk>
      <extLst>
        <ext uri="{3e2802c4-a4d2-4d8b-9148-e3be6c30e623}">
          <xlrd:rvb i="1495"/>
        </ext>
      </extLst>
    </bk>
    <bk>
      <extLst>
        <ext uri="{3e2802c4-a4d2-4d8b-9148-e3be6c30e623}">
          <xlrd:rvb i="1496"/>
        </ext>
      </extLst>
    </bk>
    <bk>
      <extLst>
        <ext uri="{3e2802c4-a4d2-4d8b-9148-e3be6c30e623}">
          <xlrd:rvb i="1499"/>
        </ext>
      </extLst>
    </bk>
    <bk>
      <extLst>
        <ext uri="{3e2802c4-a4d2-4d8b-9148-e3be6c30e623}">
          <xlrd:rvb i="1500"/>
        </ext>
      </extLst>
    </bk>
    <bk>
      <extLst>
        <ext uri="{3e2802c4-a4d2-4d8b-9148-e3be6c30e623}">
          <xlrd:rvb i="1503"/>
        </ext>
      </extLst>
    </bk>
    <bk>
      <extLst>
        <ext uri="{3e2802c4-a4d2-4d8b-9148-e3be6c30e623}">
          <xlrd:rvb i="1504"/>
        </ext>
      </extLst>
    </bk>
    <bk>
      <extLst>
        <ext uri="{3e2802c4-a4d2-4d8b-9148-e3be6c30e623}">
          <xlrd:rvb i="1507"/>
        </ext>
      </extLst>
    </bk>
    <bk>
      <extLst>
        <ext uri="{3e2802c4-a4d2-4d8b-9148-e3be6c30e623}">
          <xlrd:rvb i="1508"/>
        </ext>
      </extLst>
    </bk>
    <bk>
      <extLst>
        <ext uri="{3e2802c4-a4d2-4d8b-9148-e3be6c30e623}">
          <xlrd:rvb i="1511"/>
        </ext>
      </extLst>
    </bk>
    <bk>
      <extLst>
        <ext uri="{3e2802c4-a4d2-4d8b-9148-e3be6c30e623}">
          <xlrd:rvb i="1512"/>
        </ext>
      </extLst>
    </bk>
    <bk>
      <extLst>
        <ext uri="{3e2802c4-a4d2-4d8b-9148-e3be6c30e623}">
          <xlrd:rvb i="1515"/>
        </ext>
      </extLst>
    </bk>
    <bk>
      <extLst>
        <ext uri="{3e2802c4-a4d2-4d8b-9148-e3be6c30e623}">
          <xlrd:rvb i="1516"/>
        </ext>
      </extLst>
    </bk>
    <bk>
      <extLst>
        <ext uri="{3e2802c4-a4d2-4d8b-9148-e3be6c30e623}">
          <xlrd:rvb i="1519"/>
        </ext>
      </extLst>
    </bk>
    <bk>
      <extLst>
        <ext uri="{3e2802c4-a4d2-4d8b-9148-e3be6c30e623}">
          <xlrd:rvb i="1520"/>
        </ext>
      </extLst>
    </bk>
    <bk>
      <extLst>
        <ext uri="{3e2802c4-a4d2-4d8b-9148-e3be6c30e623}">
          <xlrd:rvb i="1523"/>
        </ext>
      </extLst>
    </bk>
    <bk>
      <extLst>
        <ext uri="{3e2802c4-a4d2-4d8b-9148-e3be6c30e623}">
          <xlrd:rvb i="1524"/>
        </ext>
      </extLst>
    </bk>
    <bk>
      <extLst>
        <ext uri="{3e2802c4-a4d2-4d8b-9148-e3be6c30e623}">
          <xlrd:rvb i="1527"/>
        </ext>
      </extLst>
    </bk>
    <bk>
      <extLst>
        <ext uri="{3e2802c4-a4d2-4d8b-9148-e3be6c30e623}">
          <xlrd:rvb i="1528"/>
        </ext>
      </extLst>
    </bk>
    <bk>
      <extLst>
        <ext uri="{3e2802c4-a4d2-4d8b-9148-e3be6c30e623}">
          <xlrd:rvb i="1531"/>
        </ext>
      </extLst>
    </bk>
    <bk>
      <extLst>
        <ext uri="{3e2802c4-a4d2-4d8b-9148-e3be6c30e623}">
          <xlrd:rvb i="1532"/>
        </ext>
      </extLst>
    </bk>
    <bk>
      <extLst>
        <ext uri="{3e2802c4-a4d2-4d8b-9148-e3be6c30e623}">
          <xlrd:rvb i="1535"/>
        </ext>
      </extLst>
    </bk>
    <bk>
      <extLst>
        <ext uri="{3e2802c4-a4d2-4d8b-9148-e3be6c30e623}">
          <xlrd:rvb i="1536"/>
        </ext>
      </extLst>
    </bk>
    <bk>
      <extLst>
        <ext uri="{3e2802c4-a4d2-4d8b-9148-e3be6c30e623}">
          <xlrd:rvb i="1539"/>
        </ext>
      </extLst>
    </bk>
    <bk>
      <extLst>
        <ext uri="{3e2802c4-a4d2-4d8b-9148-e3be6c30e623}">
          <xlrd:rvb i="1540"/>
        </ext>
      </extLst>
    </bk>
    <bk>
      <extLst>
        <ext uri="{3e2802c4-a4d2-4d8b-9148-e3be6c30e623}">
          <xlrd:rvb i="1543"/>
        </ext>
      </extLst>
    </bk>
    <bk>
      <extLst>
        <ext uri="{3e2802c4-a4d2-4d8b-9148-e3be6c30e623}">
          <xlrd:rvb i="1544"/>
        </ext>
      </extLst>
    </bk>
    <bk>
      <extLst>
        <ext uri="{3e2802c4-a4d2-4d8b-9148-e3be6c30e623}">
          <xlrd:rvb i="1547"/>
        </ext>
      </extLst>
    </bk>
    <bk>
      <extLst>
        <ext uri="{3e2802c4-a4d2-4d8b-9148-e3be6c30e623}">
          <xlrd:rvb i="1548"/>
        </ext>
      </extLst>
    </bk>
    <bk>
      <extLst>
        <ext uri="{3e2802c4-a4d2-4d8b-9148-e3be6c30e623}">
          <xlrd:rvb i="1551"/>
        </ext>
      </extLst>
    </bk>
    <bk>
      <extLst>
        <ext uri="{3e2802c4-a4d2-4d8b-9148-e3be6c30e623}">
          <xlrd:rvb i="1552"/>
        </ext>
      </extLst>
    </bk>
    <bk>
      <extLst>
        <ext uri="{3e2802c4-a4d2-4d8b-9148-e3be6c30e623}">
          <xlrd:rvb i="1555"/>
        </ext>
      </extLst>
    </bk>
    <bk>
      <extLst>
        <ext uri="{3e2802c4-a4d2-4d8b-9148-e3be6c30e623}">
          <xlrd:rvb i="1556"/>
        </ext>
      </extLst>
    </bk>
    <bk>
      <extLst>
        <ext uri="{3e2802c4-a4d2-4d8b-9148-e3be6c30e623}">
          <xlrd:rvb i="1559"/>
        </ext>
      </extLst>
    </bk>
    <bk>
      <extLst>
        <ext uri="{3e2802c4-a4d2-4d8b-9148-e3be6c30e623}">
          <xlrd:rvb i="1560"/>
        </ext>
      </extLst>
    </bk>
    <bk>
      <extLst>
        <ext uri="{3e2802c4-a4d2-4d8b-9148-e3be6c30e623}">
          <xlrd:rvb i="1563"/>
        </ext>
      </extLst>
    </bk>
    <bk>
      <extLst>
        <ext uri="{3e2802c4-a4d2-4d8b-9148-e3be6c30e623}">
          <xlrd:rvb i="1564"/>
        </ext>
      </extLst>
    </bk>
    <bk>
      <extLst>
        <ext uri="{3e2802c4-a4d2-4d8b-9148-e3be6c30e623}">
          <xlrd:rvb i="1567"/>
        </ext>
      </extLst>
    </bk>
    <bk>
      <extLst>
        <ext uri="{3e2802c4-a4d2-4d8b-9148-e3be6c30e623}">
          <xlrd:rvb i="1568"/>
        </ext>
      </extLst>
    </bk>
    <bk>
      <extLst>
        <ext uri="{3e2802c4-a4d2-4d8b-9148-e3be6c30e623}">
          <xlrd:rvb i="1571"/>
        </ext>
      </extLst>
    </bk>
    <bk>
      <extLst>
        <ext uri="{3e2802c4-a4d2-4d8b-9148-e3be6c30e623}">
          <xlrd:rvb i="1572"/>
        </ext>
      </extLst>
    </bk>
    <bk>
      <extLst>
        <ext uri="{3e2802c4-a4d2-4d8b-9148-e3be6c30e623}">
          <xlrd:rvb i="1575"/>
        </ext>
      </extLst>
    </bk>
    <bk>
      <extLst>
        <ext uri="{3e2802c4-a4d2-4d8b-9148-e3be6c30e623}">
          <xlrd:rvb i="1576"/>
        </ext>
      </extLst>
    </bk>
    <bk>
      <extLst>
        <ext uri="{3e2802c4-a4d2-4d8b-9148-e3be6c30e623}">
          <xlrd:rvb i="1579"/>
        </ext>
      </extLst>
    </bk>
    <bk>
      <extLst>
        <ext uri="{3e2802c4-a4d2-4d8b-9148-e3be6c30e623}">
          <xlrd:rvb i="1580"/>
        </ext>
      </extLst>
    </bk>
    <bk>
      <extLst>
        <ext uri="{3e2802c4-a4d2-4d8b-9148-e3be6c30e623}">
          <xlrd:rvb i="1583"/>
        </ext>
      </extLst>
    </bk>
    <bk>
      <extLst>
        <ext uri="{3e2802c4-a4d2-4d8b-9148-e3be6c30e623}">
          <xlrd:rvb i="1584"/>
        </ext>
      </extLst>
    </bk>
    <bk>
      <extLst>
        <ext uri="{3e2802c4-a4d2-4d8b-9148-e3be6c30e623}">
          <xlrd:rvb i="1587"/>
        </ext>
      </extLst>
    </bk>
    <bk>
      <extLst>
        <ext uri="{3e2802c4-a4d2-4d8b-9148-e3be6c30e623}">
          <xlrd:rvb i="1588"/>
        </ext>
      </extLst>
    </bk>
    <bk>
      <extLst>
        <ext uri="{3e2802c4-a4d2-4d8b-9148-e3be6c30e623}">
          <xlrd:rvb i="1591"/>
        </ext>
      </extLst>
    </bk>
    <bk>
      <extLst>
        <ext uri="{3e2802c4-a4d2-4d8b-9148-e3be6c30e623}">
          <xlrd:rvb i="1592"/>
        </ext>
      </extLst>
    </bk>
    <bk>
      <extLst>
        <ext uri="{3e2802c4-a4d2-4d8b-9148-e3be6c30e623}">
          <xlrd:rvb i="1598"/>
        </ext>
      </extLst>
    </bk>
    <bk>
      <extLst>
        <ext uri="{3e2802c4-a4d2-4d8b-9148-e3be6c30e623}">
          <xlrd:rvb i="1599"/>
        </ext>
      </extLst>
    </bk>
    <bk>
      <extLst>
        <ext uri="{3e2802c4-a4d2-4d8b-9148-e3be6c30e623}">
          <xlrd:rvb i="1602"/>
        </ext>
      </extLst>
    </bk>
    <bk>
      <extLst>
        <ext uri="{3e2802c4-a4d2-4d8b-9148-e3be6c30e623}">
          <xlrd:rvb i="1603"/>
        </ext>
      </extLst>
    </bk>
    <bk>
      <extLst>
        <ext uri="{3e2802c4-a4d2-4d8b-9148-e3be6c30e623}">
          <xlrd:rvb i="1606"/>
        </ext>
      </extLst>
    </bk>
    <bk>
      <extLst>
        <ext uri="{3e2802c4-a4d2-4d8b-9148-e3be6c30e623}">
          <xlrd:rvb i="1607"/>
        </ext>
      </extLst>
    </bk>
    <bk>
      <extLst>
        <ext uri="{3e2802c4-a4d2-4d8b-9148-e3be6c30e623}">
          <xlrd:rvb i="1610"/>
        </ext>
      </extLst>
    </bk>
    <bk>
      <extLst>
        <ext uri="{3e2802c4-a4d2-4d8b-9148-e3be6c30e623}">
          <xlrd:rvb i="1611"/>
        </ext>
      </extLst>
    </bk>
    <bk>
      <extLst>
        <ext uri="{3e2802c4-a4d2-4d8b-9148-e3be6c30e623}">
          <xlrd:rvb i="1614"/>
        </ext>
      </extLst>
    </bk>
    <bk>
      <extLst>
        <ext uri="{3e2802c4-a4d2-4d8b-9148-e3be6c30e623}">
          <xlrd:rvb i="1615"/>
        </ext>
      </extLst>
    </bk>
    <bk>
      <extLst>
        <ext uri="{3e2802c4-a4d2-4d8b-9148-e3be6c30e623}">
          <xlrd:rvb i="1618"/>
        </ext>
      </extLst>
    </bk>
    <bk>
      <extLst>
        <ext uri="{3e2802c4-a4d2-4d8b-9148-e3be6c30e623}">
          <xlrd:rvb i="1619"/>
        </ext>
      </extLst>
    </bk>
    <bk>
      <extLst>
        <ext uri="{3e2802c4-a4d2-4d8b-9148-e3be6c30e623}">
          <xlrd:rvb i="1622"/>
        </ext>
      </extLst>
    </bk>
    <bk>
      <extLst>
        <ext uri="{3e2802c4-a4d2-4d8b-9148-e3be6c30e623}">
          <xlrd:rvb i="1623"/>
        </ext>
      </extLst>
    </bk>
    <bk>
      <extLst>
        <ext uri="{3e2802c4-a4d2-4d8b-9148-e3be6c30e623}">
          <xlrd:rvb i="1626"/>
        </ext>
      </extLst>
    </bk>
    <bk>
      <extLst>
        <ext uri="{3e2802c4-a4d2-4d8b-9148-e3be6c30e623}">
          <xlrd:rvb i="1627"/>
        </ext>
      </extLst>
    </bk>
    <bk>
      <extLst>
        <ext uri="{3e2802c4-a4d2-4d8b-9148-e3be6c30e623}">
          <xlrd:rvb i="1630"/>
        </ext>
      </extLst>
    </bk>
    <bk>
      <extLst>
        <ext uri="{3e2802c4-a4d2-4d8b-9148-e3be6c30e623}">
          <xlrd:rvb i="1631"/>
        </ext>
      </extLst>
    </bk>
    <bk>
      <extLst>
        <ext uri="{3e2802c4-a4d2-4d8b-9148-e3be6c30e623}">
          <xlrd:rvb i="1634"/>
        </ext>
      </extLst>
    </bk>
    <bk>
      <extLst>
        <ext uri="{3e2802c4-a4d2-4d8b-9148-e3be6c30e623}">
          <xlrd:rvb i="1635"/>
        </ext>
      </extLst>
    </bk>
    <bk>
      <extLst>
        <ext uri="{3e2802c4-a4d2-4d8b-9148-e3be6c30e623}">
          <xlrd:rvb i="1638"/>
        </ext>
      </extLst>
    </bk>
    <bk>
      <extLst>
        <ext uri="{3e2802c4-a4d2-4d8b-9148-e3be6c30e623}">
          <xlrd:rvb i="1639"/>
        </ext>
      </extLst>
    </bk>
    <bk>
      <extLst>
        <ext uri="{3e2802c4-a4d2-4d8b-9148-e3be6c30e623}">
          <xlrd:rvb i="1642"/>
        </ext>
      </extLst>
    </bk>
    <bk>
      <extLst>
        <ext uri="{3e2802c4-a4d2-4d8b-9148-e3be6c30e623}">
          <xlrd:rvb i="1643"/>
        </ext>
      </extLst>
    </bk>
    <bk>
      <extLst>
        <ext uri="{3e2802c4-a4d2-4d8b-9148-e3be6c30e623}">
          <xlrd:rvb i="1646"/>
        </ext>
      </extLst>
    </bk>
    <bk>
      <extLst>
        <ext uri="{3e2802c4-a4d2-4d8b-9148-e3be6c30e623}">
          <xlrd:rvb i="1647"/>
        </ext>
      </extLst>
    </bk>
    <bk>
      <extLst>
        <ext uri="{3e2802c4-a4d2-4d8b-9148-e3be6c30e623}">
          <xlrd:rvb i="1650"/>
        </ext>
      </extLst>
    </bk>
    <bk>
      <extLst>
        <ext uri="{3e2802c4-a4d2-4d8b-9148-e3be6c30e623}">
          <xlrd:rvb i="1651"/>
        </ext>
      </extLst>
    </bk>
    <bk>
      <extLst>
        <ext uri="{3e2802c4-a4d2-4d8b-9148-e3be6c30e623}">
          <xlrd:rvb i="1654"/>
        </ext>
      </extLst>
    </bk>
    <bk>
      <extLst>
        <ext uri="{3e2802c4-a4d2-4d8b-9148-e3be6c30e623}">
          <xlrd:rvb i="1655"/>
        </ext>
      </extLst>
    </bk>
    <bk>
      <extLst>
        <ext uri="{3e2802c4-a4d2-4d8b-9148-e3be6c30e623}">
          <xlrd:rvb i="1658"/>
        </ext>
      </extLst>
    </bk>
    <bk>
      <extLst>
        <ext uri="{3e2802c4-a4d2-4d8b-9148-e3be6c30e623}">
          <xlrd:rvb i="1659"/>
        </ext>
      </extLst>
    </bk>
    <bk>
      <extLst>
        <ext uri="{3e2802c4-a4d2-4d8b-9148-e3be6c30e623}">
          <xlrd:rvb i="1662"/>
        </ext>
      </extLst>
    </bk>
    <bk>
      <extLst>
        <ext uri="{3e2802c4-a4d2-4d8b-9148-e3be6c30e623}">
          <xlrd:rvb i="1663"/>
        </ext>
      </extLst>
    </bk>
    <bk>
      <extLst>
        <ext uri="{3e2802c4-a4d2-4d8b-9148-e3be6c30e623}">
          <xlrd:rvb i="1666"/>
        </ext>
      </extLst>
    </bk>
    <bk>
      <extLst>
        <ext uri="{3e2802c4-a4d2-4d8b-9148-e3be6c30e623}">
          <xlrd:rvb i="1667"/>
        </ext>
      </extLst>
    </bk>
    <bk>
      <extLst>
        <ext uri="{3e2802c4-a4d2-4d8b-9148-e3be6c30e623}">
          <xlrd:rvb i="1670"/>
        </ext>
      </extLst>
    </bk>
    <bk>
      <extLst>
        <ext uri="{3e2802c4-a4d2-4d8b-9148-e3be6c30e623}">
          <xlrd:rvb i="1671"/>
        </ext>
      </extLst>
    </bk>
    <bk>
      <extLst>
        <ext uri="{3e2802c4-a4d2-4d8b-9148-e3be6c30e623}">
          <xlrd:rvb i="1674"/>
        </ext>
      </extLst>
    </bk>
    <bk>
      <extLst>
        <ext uri="{3e2802c4-a4d2-4d8b-9148-e3be6c30e623}">
          <xlrd:rvb i="1675"/>
        </ext>
      </extLst>
    </bk>
    <bk>
      <extLst>
        <ext uri="{3e2802c4-a4d2-4d8b-9148-e3be6c30e623}">
          <xlrd:rvb i="1678"/>
        </ext>
      </extLst>
    </bk>
    <bk>
      <extLst>
        <ext uri="{3e2802c4-a4d2-4d8b-9148-e3be6c30e623}">
          <xlrd:rvb i="1679"/>
        </ext>
      </extLst>
    </bk>
    <bk>
      <extLst>
        <ext uri="{3e2802c4-a4d2-4d8b-9148-e3be6c30e623}">
          <xlrd:rvb i="1682"/>
        </ext>
      </extLst>
    </bk>
    <bk>
      <extLst>
        <ext uri="{3e2802c4-a4d2-4d8b-9148-e3be6c30e623}">
          <xlrd:rvb i="1683"/>
        </ext>
      </extLst>
    </bk>
    <bk>
      <extLst>
        <ext uri="{3e2802c4-a4d2-4d8b-9148-e3be6c30e623}">
          <xlrd:rvb i="1686"/>
        </ext>
      </extLst>
    </bk>
    <bk>
      <extLst>
        <ext uri="{3e2802c4-a4d2-4d8b-9148-e3be6c30e623}">
          <xlrd:rvb i="1687"/>
        </ext>
      </extLst>
    </bk>
    <bk>
      <extLst>
        <ext uri="{3e2802c4-a4d2-4d8b-9148-e3be6c30e623}">
          <xlrd:rvb i="1690"/>
        </ext>
      </extLst>
    </bk>
    <bk>
      <extLst>
        <ext uri="{3e2802c4-a4d2-4d8b-9148-e3be6c30e623}">
          <xlrd:rvb i="1691"/>
        </ext>
      </extLst>
    </bk>
    <bk>
      <extLst>
        <ext uri="{3e2802c4-a4d2-4d8b-9148-e3be6c30e623}">
          <xlrd:rvb i="1694"/>
        </ext>
      </extLst>
    </bk>
    <bk>
      <extLst>
        <ext uri="{3e2802c4-a4d2-4d8b-9148-e3be6c30e623}">
          <xlrd:rvb i="1695"/>
        </ext>
      </extLst>
    </bk>
    <bk>
      <extLst>
        <ext uri="{3e2802c4-a4d2-4d8b-9148-e3be6c30e623}">
          <xlrd:rvb i="1698"/>
        </ext>
      </extLst>
    </bk>
    <bk>
      <extLst>
        <ext uri="{3e2802c4-a4d2-4d8b-9148-e3be6c30e623}">
          <xlrd:rvb i="1699"/>
        </ext>
      </extLst>
    </bk>
    <bk>
      <extLst>
        <ext uri="{3e2802c4-a4d2-4d8b-9148-e3be6c30e623}">
          <xlrd:rvb i="1702"/>
        </ext>
      </extLst>
    </bk>
    <bk>
      <extLst>
        <ext uri="{3e2802c4-a4d2-4d8b-9148-e3be6c30e623}">
          <xlrd:rvb i="1703"/>
        </ext>
      </extLst>
    </bk>
    <bk>
      <extLst>
        <ext uri="{3e2802c4-a4d2-4d8b-9148-e3be6c30e623}">
          <xlrd:rvb i="1706"/>
        </ext>
      </extLst>
    </bk>
    <bk>
      <extLst>
        <ext uri="{3e2802c4-a4d2-4d8b-9148-e3be6c30e623}">
          <xlrd:rvb i="1707"/>
        </ext>
      </extLst>
    </bk>
    <bk>
      <extLst>
        <ext uri="{3e2802c4-a4d2-4d8b-9148-e3be6c30e623}">
          <xlrd:rvb i="1710"/>
        </ext>
      </extLst>
    </bk>
    <bk>
      <extLst>
        <ext uri="{3e2802c4-a4d2-4d8b-9148-e3be6c30e623}">
          <xlrd:rvb i="1711"/>
        </ext>
      </extLst>
    </bk>
    <bk>
      <extLst>
        <ext uri="{3e2802c4-a4d2-4d8b-9148-e3be6c30e623}">
          <xlrd:rvb i="1714"/>
        </ext>
      </extLst>
    </bk>
    <bk>
      <extLst>
        <ext uri="{3e2802c4-a4d2-4d8b-9148-e3be6c30e623}">
          <xlrd:rvb i="1715"/>
        </ext>
      </extLst>
    </bk>
    <bk>
      <extLst>
        <ext uri="{3e2802c4-a4d2-4d8b-9148-e3be6c30e623}">
          <xlrd:rvb i="1718"/>
        </ext>
      </extLst>
    </bk>
    <bk>
      <extLst>
        <ext uri="{3e2802c4-a4d2-4d8b-9148-e3be6c30e623}">
          <xlrd:rvb i="1719"/>
        </ext>
      </extLst>
    </bk>
    <bk>
      <extLst>
        <ext uri="{3e2802c4-a4d2-4d8b-9148-e3be6c30e623}">
          <xlrd:rvb i="1722"/>
        </ext>
      </extLst>
    </bk>
    <bk>
      <extLst>
        <ext uri="{3e2802c4-a4d2-4d8b-9148-e3be6c30e623}">
          <xlrd:rvb i="1723"/>
        </ext>
      </extLst>
    </bk>
    <bk>
      <extLst>
        <ext uri="{3e2802c4-a4d2-4d8b-9148-e3be6c30e623}">
          <xlrd:rvb i="1730"/>
        </ext>
      </extLst>
    </bk>
    <bk>
      <extLst>
        <ext uri="{3e2802c4-a4d2-4d8b-9148-e3be6c30e623}">
          <xlrd:rvb i="1731"/>
        </ext>
      </extLst>
    </bk>
    <bk>
      <extLst>
        <ext uri="{3e2802c4-a4d2-4d8b-9148-e3be6c30e623}">
          <xlrd:rvb i="1734"/>
        </ext>
      </extLst>
    </bk>
    <bk>
      <extLst>
        <ext uri="{3e2802c4-a4d2-4d8b-9148-e3be6c30e623}">
          <xlrd:rvb i="1735"/>
        </ext>
      </extLst>
    </bk>
    <bk>
      <extLst>
        <ext uri="{3e2802c4-a4d2-4d8b-9148-e3be6c30e623}">
          <xlrd:rvb i="1738"/>
        </ext>
      </extLst>
    </bk>
    <bk>
      <extLst>
        <ext uri="{3e2802c4-a4d2-4d8b-9148-e3be6c30e623}">
          <xlrd:rvb i="1739"/>
        </ext>
      </extLst>
    </bk>
    <bk>
      <extLst>
        <ext uri="{3e2802c4-a4d2-4d8b-9148-e3be6c30e623}">
          <xlrd:rvb i="1742"/>
        </ext>
      </extLst>
    </bk>
    <bk>
      <extLst>
        <ext uri="{3e2802c4-a4d2-4d8b-9148-e3be6c30e623}">
          <xlrd:rvb i="1743"/>
        </ext>
      </extLst>
    </bk>
    <bk>
      <extLst>
        <ext uri="{3e2802c4-a4d2-4d8b-9148-e3be6c30e623}">
          <xlrd:rvb i="1746"/>
        </ext>
      </extLst>
    </bk>
    <bk>
      <extLst>
        <ext uri="{3e2802c4-a4d2-4d8b-9148-e3be6c30e623}">
          <xlrd:rvb i="1747"/>
        </ext>
      </extLst>
    </bk>
    <bk>
      <extLst>
        <ext uri="{3e2802c4-a4d2-4d8b-9148-e3be6c30e623}">
          <xlrd:rvb i="1750"/>
        </ext>
      </extLst>
    </bk>
    <bk>
      <extLst>
        <ext uri="{3e2802c4-a4d2-4d8b-9148-e3be6c30e623}">
          <xlrd:rvb i="1751"/>
        </ext>
      </extLst>
    </bk>
    <bk>
      <extLst>
        <ext uri="{3e2802c4-a4d2-4d8b-9148-e3be6c30e623}">
          <xlrd:rvb i="1754"/>
        </ext>
      </extLst>
    </bk>
    <bk>
      <extLst>
        <ext uri="{3e2802c4-a4d2-4d8b-9148-e3be6c30e623}">
          <xlrd:rvb i="1755"/>
        </ext>
      </extLst>
    </bk>
    <bk>
      <extLst>
        <ext uri="{3e2802c4-a4d2-4d8b-9148-e3be6c30e623}">
          <xlrd:rvb i="1758"/>
        </ext>
      </extLst>
    </bk>
    <bk>
      <extLst>
        <ext uri="{3e2802c4-a4d2-4d8b-9148-e3be6c30e623}">
          <xlrd:rvb i="1759"/>
        </ext>
      </extLst>
    </bk>
    <bk>
      <extLst>
        <ext uri="{3e2802c4-a4d2-4d8b-9148-e3be6c30e623}">
          <xlrd:rvb i="1762"/>
        </ext>
      </extLst>
    </bk>
    <bk>
      <extLst>
        <ext uri="{3e2802c4-a4d2-4d8b-9148-e3be6c30e623}">
          <xlrd:rvb i="1763"/>
        </ext>
      </extLst>
    </bk>
    <bk>
      <extLst>
        <ext uri="{3e2802c4-a4d2-4d8b-9148-e3be6c30e623}">
          <xlrd:rvb i="1766"/>
        </ext>
      </extLst>
    </bk>
    <bk>
      <extLst>
        <ext uri="{3e2802c4-a4d2-4d8b-9148-e3be6c30e623}">
          <xlrd:rvb i="1767"/>
        </ext>
      </extLst>
    </bk>
    <bk>
      <extLst>
        <ext uri="{3e2802c4-a4d2-4d8b-9148-e3be6c30e623}">
          <xlrd:rvb i="1770"/>
        </ext>
      </extLst>
    </bk>
    <bk>
      <extLst>
        <ext uri="{3e2802c4-a4d2-4d8b-9148-e3be6c30e623}">
          <xlrd:rvb i="1771"/>
        </ext>
      </extLst>
    </bk>
    <bk>
      <extLst>
        <ext uri="{3e2802c4-a4d2-4d8b-9148-e3be6c30e623}">
          <xlrd:rvb i="1774"/>
        </ext>
      </extLst>
    </bk>
    <bk>
      <extLst>
        <ext uri="{3e2802c4-a4d2-4d8b-9148-e3be6c30e623}">
          <xlrd:rvb i="1775"/>
        </ext>
      </extLst>
    </bk>
    <bk>
      <extLst>
        <ext uri="{3e2802c4-a4d2-4d8b-9148-e3be6c30e623}">
          <xlrd:rvb i="1778"/>
        </ext>
      </extLst>
    </bk>
    <bk>
      <extLst>
        <ext uri="{3e2802c4-a4d2-4d8b-9148-e3be6c30e623}">
          <xlrd:rvb i="1779"/>
        </ext>
      </extLst>
    </bk>
    <bk>
      <extLst>
        <ext uri="{3e2802c4-a4d2-4d8b-9148-e3be6c30e623}">
          <xlrd:rvb i="1782"/>
        </ext>
      </extLst>
    </bk>
    <bk>
      <extLst>
        <ext uri="{3e2802c4-a4d2-4d8b-9148-e3be6c30e623}">
          <xlrd:rvb i="1783"/>
        </ext>
      </extLst>
    </bk>
    <bk>
      <extLst>
        <ext uri="{3e2802c4-a4d2-4d8b-9148-e3be6c30e623}">
          <xlrd:rvb i="1786"/>
        </ext>
      </extLst>
    </bk>
    <bk>
      <extLst>
        <ext uri="{3e2802c4-a4d2-4d8b-9148-e3be6c30e623}">
          <xlrd:rvb i="1787"/>
        </ext>
      </extLst>
    </bk>
    <bk>
      <extLst>
        <ext uri="{3e2802c4-a4d2-4d8b-9148-e3be6c30e623}">
          <xlrd:rvb i="1790"/>
        </ext>
      </extLst>
    </bk>
    <bk>
      <extLst>
        <ext uri="{3e2802c4-a4d2-4d8b-9148-e3be6c30e623}">
          <xlrd:rvb i="1791"/>
        </ext>
      </extLst>
    </bk>
    <bk>
      <extLst>
        <ext uri="{3e2802c4-a4d2-4d8b-9148-e3be6c30e623}">
          <xlrd:rvb i="1794"/>
        </ext>
      </extLst>
    </bk>
    <bk>
      <extLst>
        <ext uri="{3e2802c4-a4d2-4d8b-9148-e3be6c30e623}">
          <xlrd:rvb i="1795"/>
        </ext>
      </extLst>
    </bk>
    <bk>
      <extLst>
        <ext uri="{3e2802c4-a4d2-4d8b-9148-e3be6c30e623}">
          <xlrd:rvb i="1798"/>
        </ext>
      </extLst>
    </bk>
    <bk>
      <extLst>
        <ext uri="{3e2802c4-a4d2-4d8b-9148-e3be6c30e623}">
          <xlrd:rvb i="1799"/>
        </ext>
      </extLst>
    </bk>
    <bk>
      <extLst>
        <ext uri="{3e2802c4-a4d2-4d8b-9148-e3be6c30e623}">
          <xlrd:rvb i="1802"/>
        </ext>
      </extLst>
    </bk>
    <bk>
      <extLst>
        <ext uri="{3e2802c4-a4d2-4d8b-9148-e3be6c30e623}">
          <xlrd:rvb i="1803"/>
        </ext>
      </extLst>
    </bk>
    <bk>
      <extLst>
        <ext uri="{3e2802c4-a4d2-4d8b-9148-e3be6c30e623}">
          <xlrd:rvb i="1806"/>
        </ext>
      </extLst>
    </bk>
    <bk>
      <extLst>
        <ext uri="{3e2802c4-a4d2-4d8b-9148-e3be6c30e623}">
          <xlrd:rvb i="1807"/>
        </ext>
      </extLst>
    </bk>
    <bk>
      <extLst>
        <ext uri="{3e2802c4-a4d2-4d8b-9148-e3be6c30e623}">
          <xlrd:rvb i="1810"/>
        </ext>
      </extLst>
    </bk>
    <bk>
      <extLst>
        <ext uri="{3e2802c4-a4d2-4d8b-9148-e3be6c30e623}">
          <xlrd:rvb i="1811"/>
        </ext>
      </extLst>
    </bk>
    <bk>
      <extLst>
        <ext uri="{3e2802c4-a4d2-4d8b-9148-e3be6c30e623}">
          <xlrd:rvb i="1814"/>
        </ext>
      </extLst>
    </bk>
    <bk>
      <extLst>
        <ext uri="{3e2802c4-a4d2-4d8b-9148-e3be6c30e623}">
          <xlrd:rvb i="1815"/>
        </ext>
      </extLst>
    </bk>
    <bk>
      <extLst>
        <ext uri="{3e2802c4-a4d2-4d8b-9148-e3be6c30e623}">
          <xlrd:rvb i="1818"/>
        </ext>
      </extLst>
    </bk>
    <bk>
      <extLst>
        <ext uri="{3e2802c4-a4d2-4d8b-9148-e3be6c30e623}">
          <xlrd:rvb i="1819"/>
        </ext>
      </extLst>
    </bk>
    <bk>
      <extLst>
        <ext uri="{3e2802c4-a4d2-4d8b-9148-e3be6c30e623}">
          <xlrd:rvb i="1822"/>
        </ext>
      </extLst>
    </bk>
    <bk>
      <extLst>
        <ext uri="{3e2802c4-a4d2-4d8b-9148-e3be6c30e623}">
          <xlrd:rvb i="1823"/>
        </ext>
      </extLst>
    </bk>
    <bk>
      <extLst>
        <ext uri="{3e2802c4-a4d2-4d8b-9148-e3be6c30e623}">
          <xlrd:rvb i="1826"/>
        </ext>
      </extLst>
    </bk>
    <bk>
      <extLst>
        <ext uri="{3e2802c4-a4d2-4d8b-9148-e3be6c30e623}">
          <xlrd:rvb i="1827"/>
        </ext>
      </extLst>
    </bk>
    <bk>
      <extLst>
        <ext uri="{3e2802c4-a4d2-4d8b-9148-e3be6c30e623}">
          <xlrd:rvb i="1830"/>
        </ext>
      </extLst>
    </bk>
    <bk>
      <extLst>
        <ext uri="{3e2802c4-a4d2-4d8b-9148-e3be6c30e623}">
          <xlrd:rvb i="1831"/>
        </ext>
      </extLst>
    </bk>
    <bk>
      <extLst>
        <ext uri="{3e2802c4-a4d2-4d8b-9148-e3be6c30e623}">
          <xlrd:rvb i="1833"/>
        </ext>
      </extLst>
    </bk>
    <bk>
      <extLst>
        <ext uri="{3e2802c4-a4d2-4d8b-9148-e3be6c30e623}">
          <xlrd:rvb i="1834"/>
        </ext>
      </extLst>
    </bk>
    <bk>
      <extLst>
        <ext uri="{3e2802c4-a4d2-4d8b-9148-e3be6c30e623}">
          <xlrd:rvb i="1837"/>
        </ext>
      </extLst>
    </bk>
    <bk>
      <extLst>
        <ext uri="{3e2802c4-a4d2-4d8b-9148-e3be6c30e623}">
          <xlrd:rvb i="1838"/>
        </ext>
      </extLst>
    </bk>
    <bk>
      <extLst>
        <ext uri="{3e2802c4-a4d2-4d8b-9148-e3be6c30e623}">
          <xlrd:rvb i="1841"/>
        </ext>
      </extLst>
    </bk>
    <bk>
      <extLst>
        <ext uri="{3e2802c4-a4d2-4d8b-9148-e3be6c30e623}">
          <xlrd:rvb i="1842"/>
        </ext>
      </extLst>
    </bk>
    <bk>
      <extLst>
        <ext uri="{3e2802c4-a4d2-4d8b-9148-e3be6c30e623}">
          <xlrd:rvb i="1845"/>
        </ext>
      </extLst>
    </bk>
    <bk>
      <extLst>
        <ext uri="{3e2802c4-a4d2-4d8b-9148-e3be6c30e623}">
          <xlrd:rvb i="1846"/>
        </ext>
      </extLst>
    </bk>
    <bk>
      <extLst>
        <ext uri="{3e2802c4-a4d2-4d8b-9148-e3be6c30e623}">
          <xlrd:rvb i="1849"/>
        </ext>
      </extLst>
    </bk>
    <bk>
      <extLst>
        <ext uri="{3e2802c4-a4d2-4d8b-9148-e3be6c30e623}">
          <xlrd:rvb i="1850"/>
        </ext>
      </extLst>
    </bk>
    <bk>
      <extLst>
        <ext uri="{3e2802c4-a4d2-4d8b-9148-e3be6c30e623}">
          <xlrd:rvb i="1853"/>
        </ext>
      </extLst>
    </bk>
    <bk>
      <extLst>
        <ext uri="{3e2802c4-a4d2-4d8b-9148-e3be6c30e623}">
          <xlrd:rvb i="1854"/>
        </ext>
      </extLst>
    </bk>
    <bk>
      <extLst>
        <ext uri="{3e2802c4-a4d2-4d8b-9148-e3be6c30e623}">
          <xlrd:rvb i="1860"/>
        </ext>
      </extLst>
    </bk>
    <bk>
      <extLst>
        <ext uri="{3e2802c4-a4d2-4d8b-9148-e3be6c30e623}">
          <xlrd:rvb i="1861"/>
        </ext>
      </extLst>
    </bk>
    <bk>
      <extLst>
        <ext uri="{3e2802c4-a4d2-4d8b-9148-e3be6c30e623}">
          <xlrd:rvb i="1864"/>
        </ext>
      </extLst>
    </bk>
    <bk>
      <extLst>
        <ext uri="{3e2802c4-a4d2-4d8b-9148-e3be6c30e623}">
          <xlrd:rvb i="1865"/>
        </ext>
      </extLst>
    </bk>
    <bk>
      <extLst>
        <ext uri="{3e2802c4-a4d2-4d8b-9148-e3be6c30e623}">
          <xlrd:rvb i="1868"/>
        </ext>
      </extLst>
    </bk>
    <bk>
      <extLst>
        <ext uri="{3e2802c4-a4d2-4d8b-9148-e3be6c30e623}">
          <xlrd:rvb i="1869"/>
        </ext>
      </extLst>
    </bk>
    <bk>
      <extLst>
        <ext uri="{3e2802c4-a4d2-4d8b-9148-e3be6c30e623}">
          <xlrd:rvb i="1872"/>
        </ext>
      </extLst>
    </bk>
    <bk>
      <extLst>
        <ext uri="{3e2802c4-a4d2-4d8b-9148-e3be6c30e623}">
          <xlrd:rvb i="1873"/>
        </ext>
      </extLst>
    </bk>
    <bk>
      <extLst>
        <ext uri="{3e2802c4-a4d2-4d8b-9148-e3be6c30e623}">
          <xlrd:rvb i="1876"/>
        </ext>
      </extLst>
    </bk>
    <bk>
      <extLst>
        <ext uri="{3e2802c4-a4d2-4d8b-9148-e3be6c30e623}">
          <xlrd:rvb i="1877"/>
        </ext>
      </extLst>
    </bk>
    <bk>
      <extLst>
        <ext uri="{3e2802c4-a4d2-4d8b-9148-e3be6c30e623}">
          <xlrd:rvb i="1880"/>
        </ext>
      </extLst>
    </bk>
    <bk>
      <extLst>
        <ext uri="{3e2802c4-a4d2-4d8b-9148-e3be6c30e623}">
          <xlrd:rvb i="1881"/>
        </ext>
      </extLst>
    </bk>
    <bk>
      <extLst>
        <ext uri="{3e2802c4-a4d2-4d8b-9148-e3be6c30e623}">
          <xlrd:rvb i="1884"/>
        </ext>
      </extLst>
    </bk>
    <bk>
      <extLst>
        <ext uri="{3e2802c4-a4d2-4d8b-9148-e3be6c30e623}">
          <xlrd:rvb i="1885"/>
        </ext>
      </extLst>
    </bk>
    <bk>
      <extLst>
        <ext uri="{3e2802c4-a4d2-4d8b-9148-e3be6c30e623}">
          <xlrd:rvb i="1888"/>
        </ext>
      </extLst>
    </bk>
    <bk>
      <extLst>
        <ext uri="{3e2802c4-a4d2-4d8b-9148-e3be6c30e623}">
          <xlrd:rvb i="1889"/>
        </ext>
      </extLst>
    </bk>
    <bk>
      <extLst>
        <ext uri="{3e2802c4-a4d2-4d8b-9148-e3be6c30e623}">
          <xlrd:rvb i="1892"/>
        </ext>
      </extLst>
    </bk>
    <bk>
      <extLst>
        <ext uri="{3e2802c4-a4d2-4d8b-9148-e3be6c30e623}">
          <xlrd:rvb i="1893"/>
        </ext>
      </extLst>
    </bk>
    <bk>
      <extLst>
        <ext uri="{3e2802c4-a4d2-4d8b-9148-e3be6c30e623}">
          <xlrd:rvb i="1896"/>
        </ext>
      </extLst>
    </bk>
    <bk>
      <extLst>
        <ext uri="{3e2802c4-a4d2-4d8b-9148-e3be6c30e623}">
          <xlrd:rvb i="1897"/>
        </ext>
      </extLst>
    </bk>
    <bk>
      <extLst>
        <ext uri="{3e2802c4-a4d2-4d8b-9148-e3be6c30e623}">
          <xlrd:rvb i="1900"/>
        </ext>
      </extLst>
    </bk>
    <bk>
      <extLst>
        <ext uri="{3e2802c4-a4d2-4d8b-9148-e3be6c30e623}">
          <xlrd:rvb i="1901"/>
        </ext>
      </extLst>
    </bk>
    <bk>
      <extLst>
        <ext uri="{3e2802c4-a4d2-4d8b-9148-e3be6c30e623}">
          <xlrd:rvb i="1904"/>
        </ext>
      </extLst>
    </bk>
    <bk>
      <extLst>
        <ext uri="{3e2802c4-a4d2-4d8b-9148-e3be6c30e623}">
          <xlrd:rvb i="1905"/>
        </ext>
      </extLst>
    </bk>
    <bk>
      <extLst>
        <ext uri="{3e2802c4-a4d2-4d8b-9148-e3be6c30e623}">
          <xlrd:rvb i="1908"/>
        </ext>
      </extLst>
    </bk>
    <bk>
      <extLst>
        <ext uri="{3e2802c4-a4d2-4d8b-9148-e3be6c30e623}">
          <xlrd:rvb i="1909"/>
        </ext>
      </extLst>
    </bk>
    <bk>
      <extLst>
        <ext uri="{3e2802c4-a4d2-4d8b-9148-e3be6c30e623}">
          <xlrd:rvb i="1912"/>
        </ext>
      </extLst>
    </bk>
    <bk>
      <extLst>
        <ext uri="{3e2802c4-a4d2-4d8b-9148-e3be6c30e623}">
          <xlrd:rvb i="1913"/>
        </ext>
      </extLst>
    </bk>
    <bk>
      <extLst>
        <ext uri="{3e2802c4-a4d2-4d8b-9148-e3be6c30e623}">
          <xlrd:rvb i="1916"/>
        </ext>
      </extLst>
    </bk>
    <bk>
      <extLst>
        <ext uri="{3e2802c4-a4d2-4d8b-9148-e3be6c30e623}">
          <xlrd:rvb i="1917"/>
        </ext>
      </extLst>
    </bk>
    <bk>
      <extLst>
        <ext uri="{3e2802c4-a4d2-4d8b-9148-e3be6c30e623}">
          <xlrd:rvb i="1920"/>
        </ext>
      </extLst>
    </bk>
    <bk>
      <extLst>
        <ext uri="{3e2802c4-a4d2-4d8b-9148-e3be6c30e623}">
          <xlrd:rvb i="1921"/>
        </ext>
      </extLst>
    </bk>
    <bk>
      <extLst>
        <ext uri="{3e2802c4-a4d2-4d8b-9148-e3be6c30e623}">
          <xlrd:rvb i="1924"/>
        </ext>
      </extLst>
    </bk>
    <bk>
      <extLst>
        <ext uri="{3e2802c4-a4d2-4d8b-9148-e3be6c30e623}">
          <xlrd:rvb i="1925"/>
        </ext>
      </extLst>
    </bk>
    <bk>
      <extLst>
        <ext uri="{3e2802c4-a4d2-4d8b-9148-e3be6c30e623}">
          <xlrd:rvb i="1931"/>
        </ext>
      </extLst>
    </bk>
    <bk>
      <extLst>
        <ext uri="{3e2802c4-a4d2-4d8b-9148-e3be6c30e623}">
          <xlrd:rvb i="1932"/>
        </ext>
      </extLst>
    </bk>
    <bk>
      <extLst>
        <ext uri="{3e2802c4-a4d2-4d8b-9148-e3be6c30e623}">
          <xlrd:rvb i="1935"/>
        </ext>
      </extLst>
    </bk>
    <bk>
      <extLst>
        <ext uri="{3e2802c4-a4d2-4d8b-9148-e3be6c30e623}">
          <xlrd:rvb i="1936"/>
        </ext>
      </extLst>
    </bk>
    <bk>
      <extLst>
        <ext uri="{3e2802c4-a4d2-4d8b-9148-e3be6c30e623}">
          <xlrd:rvb i="1939"/>
        </ext>
      </extLst>
    </bk>
    <bk>
      <extLst>
        <ext uri="{3e2802c4-a4d2-4d8b-9148-e3be6c30e623}">
          <xlrd:rvb i="1940"/>
        </ext>
      </extLst>
    </bk>
    <bk>
      <extLst>
        <ext uri="{3e2802c4-a4d2-4d8b-9148-e3be6c30e623}">
          <xlrd:rvb i="1943"/>
        </ext>
      </extLst>
    </bk>
    <bk>
      <extLst>
        <ext uri="{3e2802c4-a4d2-4d8b-9148-e3be6c30e623}">
          <xlrd:rvb i="1944"/>
        </ext>
      </extLst>
    </bk>
    <bk>
      <extLst>
        <ext uri="{3e2802c4-a4d2-4d8b-9148-e3be6c30e623}">
          <xlrd:rvb i="1947"/>
        </ext>
      </extLst>
    </bk>
    <bk>
      <extLst>
        <ext uri="{3e2802c4-a4d2-4d8b-9148-e3be6c30e623}">
          <xlrd:rvb i="1948"/>
        </ext>
      </extLst>
    </bk>
    <bk>
      <extLst>
        <ext uri="{3e2802c4-a4d2-4d8b-9148-e3be6c30e623}">
          <xlrd:rvb i="1951"/>
        </ext>
      </extLst>
    </bk>
    <bk>
      <extLst>
        <ext uri="{3e2802c4-a4d2-4d8b-9148-e3be6c30e623}">
          <xlrd:rvb i="1952"/>
        </ext>
      </extLst>
    </bk>
    <bk>
      <extLst>
        <ext uri="{3e2802c4-a4d2-4d8b-9148-e3be6c30e623}">
          <xlrd:rvb i="1958"/>
        </ext>
      </extLst>
    </bk>
    <bk>
      <extLst>
        <ext uri="{3e2802c4-a4d2-4d8b-9148-e3be6c30e623}">
          <xlrd:rvb i="1959"/>
        </ext>
      </extLst>
    </bk>
    <bk>
      <extLst>
        <ext uri="{3e2802c4-a4d2-4d8b-9148-e3be6c30e623}">
          <xlrd:rvb i="1962"/>
        </ext>
      </extLst>
    </bk>
    <bk>
      <extLst>
        <ext uri="{3e2802c4-a4d2-4d8b-9148-e3be6c30e623}">
          <xlrd:rvb i="1963"/>
        </ext>
      </extLst>
    </bk>
    <bk>
      <extLst>
        <ext uri="{3e2802c4-a4d2-4d8b-9148-e3be6c30e623}">
          <xlrd:rvb i="1966"/>
        </ext>
      </extLst>
    </bk>
    <bk>
      <extLst>
        <ext uri="{3e2802c4-a4d2-4d8b-9148-e3be6c30e623}">
          <xlrd:rvb i="1967"/>
        </ext>
      </extLst>
    </bk>
    <bk>
      <extLst>
        <ext uri="{3e2802c4-a4d2-4d8b-9148-e3be6c30e623}">
          <xlrd:rvb i="1970"/>
        </ext>
      </extLst>
    </bk>
    <bk>
      <extLst>
        <ext uri="{3e2802c4-a4d2-4d8b-9148-e3be6c30e623}">
          <xlrd:rvb i="1971"/>
        </ext>
      </extLst>
    </bk>
    <bk>
      <extLst>
        <ext uri="{3e2802c4-a4d2-4d8b-9148-e3be6c30e623}">
          <xlrd:rvb i="1974"/>
        </ext>
      </extLst>
    </bk>
    <bk>
      <extLst>
        <ext uri="{3e2802c4-a4d2-4d8b-9148-e3be6c30e623}">
          <xlrd:rvb i="1975"/>
        </ext>
      </extLst>
    </bk>
    <bk>
      <extLst>
        <ext uri="{3e2802c4-a4d2-4d8b-9148-e3be6c30e623}">
          <xlrd:rvb i="1978"/>
        </ext>
      </extLst>
    </bk>
    <bk>
      <extLst>
        <ext uri="{3e2802c4-a4d2-4d8b-9148-e3be6c30e623}">
          <xlrd:rvb i="1979"/>
        </ext>
      </extLst>
    </bk>
    <bk>
      <extLst>
        <ext uri="{3e2802c4-a4d2-4d8b-9148-e3be6c30e623}">
          <xlrd:rvb i="1982"/>
        </ext>
      </extLst>
    </bk>
    <bk>
      <extLst>
        <ext uri="{3e2802c4-a4d2-4d8b-9148-e3be6c30e623}">
          <xlrd:rvb i="1983"/>
        </ext>
      </extLst>
    </bk>
    <bk>
      <extLst>
        <ext uri="{3e2802c4-a4d2-4d8b-9148-e3be6c30e623}">
          <xlrd:rvb i="1986"/>
        </ext>
      </extLst>
    </bk>
    <bk>
      <extLst>
        <ext uri="{3e2802c4-a4d2-4d8b-9148-e3be6c30e623}">
          <xlrd:rvb i="1987"/>
        </ext>
      </extLst>
    </bk>
    <bk>
      <extLst>
        <ext uri="{3e2802c4-a4d2-4d8b-9148-e3be6c30e623}">
          <xlrd:rvb i="1990"/>
        </ext>
      </extLst>
    </bk>
    <bk>
      <extLst>
        <ext uri="{3e2802c4-a4d2-4d8b-9148-e3be6c30e623}">
          <xlrd:rvb i="1991"/>
        </ext>
      </extLst>
    </bk>
    <bk>
      <extLst>
        <ext uri="{3e2802c4-a4d2-4d8b-9148-e3be6c30e623}">
          <xlrd:rvb i="1994"/>
        </ext>
      </extLst>
    </bk>
    <bk>
      <extLst>
        <ext uri="{3e2802c4-a4d2-4d8b-9148-e3be6c30e623}">
          <xlrd:rvb i="1995"/>
        </ext>
      </extLst>
    </bk>
    <bk>
      <extLst>
        <ext uri="{3e2802c4-a4d2-4d8b-9148-e3be6c30e623}">
          <xlrd:rvb i="1998"/>
        </ext>
      </extLst>
    </bk>
    <bk>
      <extLst>
        <ext uri="{3e2802c4-a4d2-4d8b-9148-e3be6c30e623}">
          <xlrd:rvb i="1999"/>
        </ext>
      </extLst>
    </bk>
    <bk>
      <extLst>
        <ext uri="{3e2802c4-a4d2-4d8b-9148-e3be6c30e623}">
          <xlrd:rvb i="2002"/>
        </ext>
      </extLst>
    </bk>
    <bk>
      <extLst>
        <ext uri="{3e2802c4-a4d2-4d8b-9148-e3be6c30e623}">
          <xlrd:rvb i="2003"/>
        </ext>
      </extLst>
    </bk>
    <bk>
      <extLst>
        <ext uri="{3e2802c4-a4d2-4d8b-9148-e3be6c30e623}">
          <xlrd:rvb i="2006"/>
        </ext>
      </extLst>
    </bk>
    <bk>
      <extLst>
        <ext uri="{3e2802c4-a4d2-4d8b-9148-e3be6c30e623}">
          <xlrd:rvb i="2007"/>
        </ext>
      </extLst>
    </bk>
    <bk>
      <extLst>
        <ext uri="{3e2802c4-a4d2-4d8b-9148-e3be6c30e623}">
          <xlrd:rvb i="2010"/>
        </ext>
      </extLst>
    </bk>
    <bk>
      <extLst>
        <ext uri="{3e2802c4-a4d2-4d8b-9148-e3be6c30e623}">
          <xlrd:rvb i="2011"/>
        </ext>
      </extLst>
    </bk>
    <bk>
      <extLst>
        <ext uri="{3e2802c4-a4d2-4d8b-9148-e3be6c30e623}">
          <xlrd:rvb i="2014"/>
        </ext>
      </extLst>
    </bk>
    <bk>
      <extLst>
        <ext uri="{3e2802c4-a4d2-4d8b-9148-e3be6c30e623}">
          <xlrd:rvb i="2015"/>
        </ext>
      </extLst>
    </bk>
    <bk>
      <extLst>
        <ext uri="{3e2802c4-a4d2-4d8b-9148-e3be6c30e623}">
          <xlrd:rvb i="2018"/>
        </ext>
      </extLst>
    </bk>
    <bk>
      <extLst>
        <ext uri="{3e2802c4-a4d2-4d8b-9148-e3be6c30e623}">
          <xlrd:rvb i="2019"/>
        </ext>
      </extLst>
    </bk>
    <bk>
      <extLst>
        <ext uri="{3e2802c4-a4d2-4d8b-9148-e3be6c30e623}">
          <xlrd:rvb i="2022"/>
        </ext>
      </extLst>
    </bk>
    <bk>
      <extLst>
        <ext uri="{3e2802c4-a4d2-4d8b-9148-e3be6c30e623}">
          <xlrd:rvb i="2025"/>
        </ext>
      </extLst>
    </bk>
    <bk>
      <extLst>
        <ext uri="{3e2802c4-a4d2-4d8b-9148-e3be6c30e623}">
          <xlrd:rvb i="2026"/>
        </ext>
      </extLst>
    </bk>
    <bk>
      <extLst>
        <ext uri="{3e2802c4-a4d2-4d8b-9148-e3be6c30e623}">
          <xlrd:rvb i="2029"/>
        </ext>
      </extLst>
    </bk>
    <bk>
      <extLst>
        <ext uri="{3e2802c4-a4d2-4d8b-9148-e3be6c30e623}">
          <xlrd:rvb i="2030"/>
        </ext>
      </extLst>
    </bk>
    <bk>
      <extLst>
        <ext uri="{3e2802c4-a4d2-4d8b-9148-e3be6c30e623}">
          <xlrd:rvb i="2033"/>
        </ext>
      </extLst>
    </bk>
    <bk>
      <extLst>
        <ext uri="{3e2802c4-a4d2-4d8b-9148-e3be6c30e623}">
          <xlrd:rvb i="2034"/>
        </ext>
      </extLst>
    </bk>
    <bk>
      <extLst>
        <ext uri="{3e2802c4-a4d2-4d8b-9148-e3be6c30e623}">
          <xlrd:rvb i="2037"/>
        </ext>
      </extLst>
    </bk>
    <bk>
      <extLst>
        <ext uri="{3e2802c4-a4d2-4d8b-9148-e3be6c30e623}">
          <xlrd:rvb i="2038"/>
        </ext>
      </extLst>
    </bk>
    <bk>
      <extLst>
        <ext uri="{3e2802c4-a4d2-4d8b-9148-e3be6c30e623}">
          <xlrd:rvb i="2041"/>
        </ext>
      </extLst>
    </bk>
    <bk>
      <extLst>
        <ext uri="{3e2802c4-a4d2-4d8b-9148-e3be6c30e623}">
          <xlrd:rvb i="2042"/>
        </ext>
      </extLst>
    </bk>
    <bk>
      <extLst>
        <ext uri="{3e2802c4-a4d2-4d8b-9148-e3be6c30e623}">
          <xlrd:rvb i="2045"/>
        </ext>
      </extLst>
    </bk>
    <bk>
      <extLst>
        <ext uri="{3e2802c4-a4d2-4d8b-9148-e3be6c30e623}">
          <xlrd:rvb i="2046"/>
        </ext>
      </extLst>
    </bk>
    <bk>
      <extLst>
        <ext uri="{3e2802c4-a4d2-4d8b-9148-e3be6c30e623}">
          <xlrd:rvb i="2049"/>
        </ext>
      </extLst>
    </bk>
    <bk>
      <extLst>
        <ext uri="{3e2802c4-a4d2-4d8b-9148-e3be6c30e623}">
          <xlrd:rvb i="2050"/>
        </ext>
      </extLst>
    </bk>
    <bk>
      <extLst>
        <ext uri="{3e2802c4-a4d2-4d8b-9148-e3be6c30e623}">
          <xlrd:rvb i="2053"/>
        </ext>
      </extLst>
    </bk>
    <bk>
      <extLst>
        <ext uri="{3e2802c4-a4d2-4d8b-9148-e3be6c30e623}">
          <xlrd:rvb i="2054"/>
        </ext>
      </extLst>
    </bk>
    <bk>
      <extLst>
        <ext uri="{3e2802c4-a4d2-4d8b-9148-e3be6c30e623}">
          <xlrd:rvb i="2057"/>
        </ext>
      </extLst>
    </bk>
    <bk>
      <extLst>
        <ext uri="{3e2802c4-a4d2-4d8b-9148-e3be6c30e623}">
          <xlrd:rvb i="2058"/>
        </ext>
      </extLst>
    </bk>
    <bk>
      <extLst>
        <ext uri="{3e2802c4-a4d2-4d8b-9148-e3be6c30e623}">
          <xlrd:rvb i="2061"/>
        </ext>
      </extLst>
    </bk>
    <bk>
      <extLst>
        <ext uri="{3e2802c4-a4d2-4d8b-9148-e3be6c30e623}">
          <xlrd:rvb i="2062"/>
        </ext>
      </extLst>
    </bk>
    <bk>
      <extLst>
        <ext uri="{3e2802c4-a4d2-4d8b-9148-e3be6c30e623}">
          <xlrd:rvb i="2065"/>
        </ext>
      </extLst>
    </bk>
    <bk>
      <extLst>
        <ext uri="{3e2802c4-a4d2-4d8b-9148-e3be6c30e623}">
          <xlrd:rvb i="2066"/>
        </ext>
      </extLst>
    </bk>
    <bk>
      <extLst>
        <ext uri="{3e2802c4-a4d2-4d8b-9148-e3be6c30e623}">
          <xlrd:rvb i="2069"/>
        </ext>
      </extLst>
    </bk>
    <bk>
      <extLst>
        <ext uri="{3e2802c4-a4d2-4d8b-9148-e3be6c30e623}">
          <xlrd:rvb i="2070"/>
        </ext>
      </extLst>
    </bk>
    <bk>
      <extLst>
        <ext uri="{3e2802c4-a4d2-4d8b-9148-e3be6c30e623}">
          <xlrd:rvb i="2073"/>
        </ext>
      </extLst>
    </bk>
    <bk>
      <extLst>
        <ext uri="{3e2802c4-a4d2-4d8b-9148-e3be6c30e623}">
          <xlrd:rvb i="2074"/>
        </ext>
      </extLst>
    </bk>
    <bk>
      <extLst>
        <ext uri="{3e2802c4-a4d2-4d8b-9148-e3be6c30e623}">
          <xlrd:rvb i="2077"/>
        </ext>
      </extLst>
    </bk>
    <bk>
      <extLst>
        <ext uri="{3e2802c4-a4d2-4d8b-9148-e3be6c30e623}">
          <xlrd:rvb i="2078"/>
        </ext>
      </extLst>
    </bk>
    <bk>
      <extLst>
        <ext uri="{3e2802c4-a4d2-4d8b-9148-e3be6c30e623}">
          <xlrd:rvb i="2081"/>
        </ext>
      </extLst>
    </bk>
    <bk>
      <extLst>
        <ext uri="{3e2802c4-a4d2-4d8b-9148-e3be6c30e623}">
          <xlrd:rvb i="2082"/>
        </ext>
      </extLst>
    </bk>
    <bk>
      <extLst>
        <ext uri="{3e2802c4-a4d2-4d8b-9148-e3be6c30e623}">
          <xlrd:rvb i="2085"/>
        </ext>
      </extLst>
    </bk>
    <bk>
      <extLst>
        <ext uri="{3e2802c4-a4d2-4d8b-9148-e3be6c30e623}">
          <xlrd:rvb i="2086"/>
        </ext>
      </extLst>
    </bk>
    <bk>
      <extLst>
        <ext uri="{3e2802c4-a4d2-4d8b-9148-e3be6c30e623}">
          <xlrd:rvb i="2089"/>
        </ext>
      </extLst>
    </bk>
    <bk>
      <extLst>
        <ext uri="{3e2802c4-a4d2-4d8b-9148-e3be6c30e623}">
          <xlrd:rvb i="2090"/>
        </ext>
      </extLst>
    </bk>
    <bk>
      <extLst>
        <ext uri="{3e2802c4-a4d2-4d8b-9148-e3be6c30e623}">
          <xlrd:rvb i="2093"/>
        </ext>
      </extLst>
    </bk>
    <bk>
      <extLst>
        <ext uri="{3e2802c4-a4d2-4d8b-9148-e3be6c30e623}">
          <xlrd:rvb i="2094"/>
        </ext>
      </extLst>
    </bk>
    <bk>
      <extLst>
        <ext uri="{3e2802c4-a4d2-4d8b-9148-e3be6c30e623}">
          <xlrd:rvb i="2097"/>
        </ext>
      </extLst>
    </bk>
    <bk>
      <extLst>
        <ext uri="{3e2802c4-a4d2-4d8b-9148-e3be6c30e623}">
          <xlrd:rvb i="2098"/>
        </ext>
      </extLst>
    </bk>
    <bk>
      <extLst>
        <ext uri="{3e2802c4-a4d2-4d8b-9148-e3be6c30e623}">
          <xlrd:rvb i="2101"/>
        </ext>
      </extLst>
    </bk>
    <bk>
      <extLst>
        <ext uri="{3e2802c4-a4d2-4d8b-9148-e3be6c30e623}">
          <xlrd:rvb i="2102"/>
        </ext>
      </extLst>
    </bk>
    <bk>
      <extLst>
        <ext uri="{3e2802c4-a4d2-4d8b-9148-e3be6c30e623}">
          <xlrd:rvb i="2105"/>
        </ext>
      </extLst>
    </bk>
    <bk>
      <extLst>
        <ext uri="{3e2802c4-a4d2-4d8b-9148-e3be6c30e623}">
          <xlrd:rvb i="2106"/>
        </ext>
      </extLst>
    </bk>
    <bk>
      <extLst>
        <ext uri="{3e2802c4-a4d2-4d8b-9148-e3be6c30e623}">
          <xlrd:rvb i="2109"/>
        </ext>
      </extLst>
    </bk>
    <bk>
      <extLst>
        <ext uri="{3e2802c4-a4d2-4d8b-9148-e3be6c30e623}">
          <xlrd:rvb i="2110"/>
        </ext>
      </extLst>
    </bk>
    <bk>
      <extLst>
        <ext uri="{3e2802c4-a4d2-4d8b-9148-e3be6c30e623}">
          <xlrd:rvb i="2113"/>
        </ext>
      </extLst>
    </bk>
    <bk>
      <extLst>
        <ext uri="{3e2802c4-a4d2-4d8b-9148-e3be6c30e623}">
          <xlrd:rvb i="2114"/>
        </ext>
      </extLst>
    </bk>
    <bk>
      <extLst>
        <ext uri="{3e2802c4-a4d2-4d8b-9148-e3be6c30e623}">
          <xlrd:rvb i="2117"/>
        </ext>
      </extLst>
    </bk>
    <bk>
      <extLst>
        <ext uri="{3e2802c4-a4d2-4d8b-9148-e3be6c30e623}">
          <xlrd:rvb i="2118"/>
        </ext>
      </extLst>
    </bk>
    <bk>
      <extLst>
        <ext uri="{3e2802c4-a4d2-4d8b-9148-e3be6c30e623}">
          <xlrd:rvb i="2121"/>
        </ext>
      </extLst>
    </bk>
    <bk>
      <extLst>
        <ext uri="{3e2802c4-a4d2-4d8b-9148-e3be6c30e623}">
          <xlrd:rvb i="2122"/>
        </ext>
      </extLst>
    </bk>
    <bk>
      <extLst>
        <ext uri="{3e2802c4-a4d2-4d8b-9148-e3be6c30e623}">
          <xlrd:rvb i="2125"/>
        </ext>
      </extLst>
    </bk>
    <bk>
      <extLst>
        <ext uri="{3e2802c4-a4d2-4d8b-9148-e3be6c30e623}">
          <xlrd:rvb i="2126"/>
        </ext>
      </extLst>
    </bk>
    <bk>
      <extLst>
        <ext uri="{3e2802c4-a4d2-4d8b-9148-e3be6c30e623}">
          <xlrd:rvb i="2132"/>
        </ext>
      </extLst>
    </bk>
    <bk>
      <extLst>
        <ext uri="{3e2802c4-a4d2-4d8b-9148-e3be6c30e623}">
          <xlrd:rvb i="2133"/>
        </ext>
      </extLst>
    </bk>
    <bk>
      <extLst>
        <ext uri="{3e2802c4-a4d2-4d8b-9148-e3be6c30e623}">
          <xlrd:rvb i="2136"/>
        </ext>
      </extLst>
    </bk>
    <bk>
      <extLst>
        <ext uri="{3e2802c4-a4d2-4d8b-9148-e3be6c30e623}">
          <xlrd:rvb i="2137"/>
        </ext>
      </extLst>
    </bk>
    <bk>
      <extLst>
        <ext uri="{3e2802c4-a4d2-4d8b-9148-e3be6c30e623}">
          <xlrd:rvb i="2140"/>
        </ext>
      </extLst>
    </bk>
    <bk>
      <extLst>
        <ext uri="{3e2802c4-a4d2-4d8b-9148-e3be6c30e623}">
          <xlrd:rvb i="2141"/>
        </ext>
      </extLst>
    </bk>
    <bk>
      <extLst>
        <ext uri="{3e2802c4-a4d2-4d8b-9148-e3be6c30e623}">
          <xlrd:rvb i="2144"/>
        </ext>
      </extLst>
    </bk>
    <bk>
      <extLst>
        <ext uri="{3e2802c4-a4d2-4d8b-9148-e3be6c30e623}">
          <xlrd:rvb i="2147"/>
        </ext>
      </extLst>
    </bk>
    <bk>
      <extLst>
        <ext uri="{3e2802c4-a4d2-4d8b-9148-e3be6c30e623}">
          <xlrd:rvb i="2148"/>
        </ext>
      </extLst>
    </bk>
    <bk>
      <extLst>
        <ext uri="{3e2802c4-a4d2-4d8b-9148-e3be6c30e623}">
          <xlrd:rvb i="2151"/>
        </ext>
      </extLst>
    </bk>
    <bk>
      <extLst>
        <ext uri="{3e2802c4-a4d2-4d8b-9148-e3be6c30e623}">
          <xlrd:rvb i="2152"/>
        </ext>
      </extLst>
    </bk>
    <bk>
      <extLst>
        <ext uri="{3e2802c4-a4d2-4d8b-9148-e3be6c30e623}">
          <xlrd:rvb i="2155"/>
        </ext>
      </extLst>
    </bk>
    <bk>
      <extLst>
        <ext uri="{3e2802c4-a4d2-4d8b-9148-e3be6c30e623}">
          <xlrd:rvb i="2156"/>
        </ext>
      </extLst>
    </bk>
    <bk>
      <extLst>
        <ext uri="{3e2802c4-a4d2-4d8b-9148-e3be6c30e623}">
          <xlrd:rvb i="2159"/>
        </ext>
      </extLst>
    </bk>
    <bk>
      <extLst>
        <ext uri="{3e2802c4-a4d2-4d8b-9148-e3be6c30e623}">
          <xlrd:rvb i="2160"/>
        </ext>
      </extLst>
    </bk>
    <bk>
      <extLst>
        <ext uri="{3e2802c4-a4d2-4d8b-9148-e3be6c30e623}">
          <xlrd:rvb i="2163"/>
        </ext>
      </extLst>
    </bk>
    <bk>
      <extLst>
        <ext uri="{3e2802c4-a4d2-4d8b-9148-e3be6c30e623}">
          <xlrd:rvb i="2164"/>
        </ext>
      </extLst>
    </bk>
    <bk>
      <extLst>
        <ext uri="{3e2802c4-a4d2-4d8b-9148-e3be6c30e623}">
          <xlrd:rvb i="2167"/>
        </ext>
      </extLst>
    </bk>
    <bk>
      <extLst>
        <ext uri="{3e2802c4-a4d2-4d8b-9148-e3be6c30e623}">
          <xlrd:rvb i="2168"/>
        </ext>
      </extLst>
    </bk>
    <bk>
      <extLst>
        <ext uri="{3e2802c4-a4d2-4d8b-9148-e3be6c30e623}">
          <xlrd:rvb i="2171"/>
        </ext>
      </extLst>
    </bk>
    <bk>
      <extLst>
        <ext uri="{3e2802c4-a4d2-4d8b-9148-e3be6c30e623}">
          <xlrd:rvb i="2172"/>
        </ext>
      </extLst>
    </bk>
    <bk>
      <extLst>
        <ext uri="{3e2802c4-a4d2-4d8b-9148-e3be6c30e623}">
          <xlrd:rvb i="2175"/>
        </ext>
      </extLst>
    </bk>
    <bk>
      <extLst>
        <ext uri="{3e2802c4-a4d2-4d8b-9148-e3be6c30e623}">
          <xlrd:rvb i="2176"/>
        </ext>
      </extLst>
    </bk>
    <bk>
      <extLst>
        <ext uri="{3e2802c4-a4d2-4d8b-9148-e3be6c30e623}">
          <xlrd:rvb i="2179"/>
        </ext>
      </extLst>
    </bk>
    <bk>
      <extLst>
        <ext uri="{3e2802c4-a4d2-4d8b-9148-e3be6c30e623}">
          <xlrd:rvb i="2180"/>
        </ext>
      </extLst>
    </bk>
    <bk>
      <extLst>
        <ext uri="{3e2802c4-a4d2-4d8b-9148-e3be6c30e623}">
          <xlrd:rvb i="2183"/>
        </ext>
      </extLst>
    </bk>
    <bk>
      <extLst>
        <ext uri="{3e2802c4-a4d2-4d8b-9148-e3be6c30e623}">
          <xlrd:rvb i="2184"/>
        </ext>
      </extLst>
    </bk>
    <bk>
      <extLst>
        <ext uri="{3e2802c4-a4d2-4d8b-9148-e3be6c30e623}">
          <xlrd:rvb i="2187"/>
        </ext>
      </extLst>
    </bk>
    <bk>
      <extLst>
        <ext uri="{3e2802c4-a4d2-4d8b-9148-e3be6c30e623}">
          <xlrd:rvb i="2188"/>
        </ext>
      </extLst>
    </bk>
    <bk>
      <extLst>
        <ext uri="{3e2802c4-a4d2-4d8b-9148-e3be6c30e623}">
          <xlrd:rvb i="2191"/>
        </ext>
      </extLst>
    </bk>
    <bk>
      <extLst>
        <ext uri="{3e2802c4-a4d2-4d8b-9148-e3be6c30e623}">
          <xlrd:rvb i="2192"/>
        </ext>
      </extLst>
    </bk>
    <bk>
      <extLst>
        <ext uri="{3e2802c4-a4d2-4d8b-9148-e3be6c30e623}">
          <xlrd:rvb i="2195"/>
        </ext>
      </extLst>
    </bk>
    <bk>
      <extLst>
        <ext uri="{3e2802c4-a4d2-4d8b-9148-e3be6c30e623}">
          <xlrd:rvb i="2196"/>
        </ext>
      </extLst>
    </bk>
    <bk>
      <extLst>
        <ext uri="{3e2802c4-a4d2-4d8b-9148-e3be6c30e623}">
          <xlrd:rvb i="2199"/>
        </ext>
      </extLst>
    </bk>
    <bk>
      <extLst>
        <ext uri="{3e2802c4-a4d2-4d8b-9148-e3be6c30e623}">
          <xlrd:rvb i="2200"/>
        </ext>
      </extLst>
    </bk>
    <bk>
      <extLst>
        <ext uri="{3e2802c4-a4d2-4d8b-9148-e3be6c30e623}">
          <xlrd:rvb i="2203"/>
        </ext>
      </extLst>
    </bk>
    <bk>
      <extLst>
        <ext uri="{3e2802c4-a4d2-4d8b-9148-e3be6c30e623}">
          <xlrd:rvb i="2204"/>
        </ext>
      </extLst>
    </bk>
    <bk>
      <extLst>
        <ext uri="{3e2802c4-a4d2-4d8b-9148-e3be6c30e623}">
          <xlrd:rvb i="2207"/>
        </ext>
      </extLst>
    </bk>
    <bk>
      <extLst>
        <ext uri="{3e2802c4-a4d2-4d8b-9148-e3be6c30e623}">
          <xlrd:rvb i="2208"/>
        </ext>
      </extLst>
    </bk>
    <bk>
      <extLst>
        <ext uri="{3e2802c4-a4d2-4d8b-9148-e3be6c30e623}">
          <xlrd:rvb i="2211"/>
        </ext>
      </extLst>
    </bk>
    <bk>
      <extLst>
        <ext uri="{3e2802c4-a4d2-4d8b-9148-e3be6c30e623}">
          <xlrd:rvb i="2212"/>
        </ext>
      </extLst>
    </bk>
    <bk>
      <extLst>
        <ext uri="{3e2802c4-a4d2-4d8b-9148-e3be6c30e623}">
          <xlrd:rvb i="2215"/>
        </ext>
      </extLst>
    </bk>
    <bk>
      <extLst>
        <ext uri="{3e2802c4-a4d2-4d8b-9148-e3be6c30e623}">
          <xlrd:rvb i="2216"/>
        </ext>
      </extLst>
    </bk>
    <bk>
      <extLst>
        <ext uri="{3e2802c4-a4d2-4d8b-9148-e3be6c30e623}">
          <xlrd:rvb i="2219"/>
        </ext>
      </extLst>
    </bk>
    <bk>
      <extLst>
        <ext uri="{3e2802c4-a4d2-4d8b-9148-e3be6c30e623}">
          <xlrd:rvb i="2220"/>
        </ext>
      </extLst>
    </bk>
    <bk>
      <extLst>
        <ext uri="{3e2802c4-a4d2-4d8b-9148-e3be6c30e623}">
          <xlrd:rvb i="2223"/>
        </ext>
      </extLst>
    </bk>
    <bk>
      <extLst>
        <ext uri="{3e2802c4-a4d2-4d8b-9148-e3be6c30e623}">
          <xlrd:rvb i="2224"/>
        </ext>
      </extLst>
    </bk>
    <bk>
      <extLst>
        <ext uri="{3e2802c4-a4d2-4d8b-9148-e3be6c30e623}">
          <xlrd:rvb i="2227"/>
        </ext>
      </extLst>
    </bk>
    <bk>
      <extLst>
        <ext uri="{3e2802c4-a4d2-4d8b-9148-e3be6c30e623}">
          <xlrd:rvb i="2228"/>
        </ext>
      </extLst>
    </bk>
    <bk>
      <extLst>
        <ext uri="{3e2802c4-a4d2-4d8b-9148-e3be6c30e623}">
          <xlrd:rvb i="2231"/>
        </ext>
      </extLst>
    </bk>
    <bk>
      <extLst>
        <ext uri="{3e2802c4-a4d2-4d8b-9148-e3be6c30e623}">
          <xlrd:rvb i="2232"/>
        </ext>
      </extLst>
    </bk>
    <bk>
      <extLst>
        <ext uri="{3e2802c4-a4d2-4d8b-9148-e3be6c30e623}">
          <xlrd:rvb i="2235"/>
        </ext>
      </extLst>
    </bk>
    <bk>
      <extLst>
        <ext uri="{3e2802c4-a4d2-4d8b-9148-e3be6c30e623}">
          <xlrd:rvb i="2236"/>
        </ext>
      </extLst>
    </bk>
    <bk>
      <extLst>
        <ext uri="{3e2802c4-a4d2-4d8b-9148-e3be6c30e623}">
          <xlrd:rvb i="2239"/>
        </ext>
      </extLst>
    </bk>
    <bk>
      <extLst>
        <ext uri="{3e2802c4-a4d2-4d8b-9148-e3be6c30e623}">
          <xlrd:rvb i="2240"/>
        </ext>
      </extLst>
    </bk>
    <bk>
      <extLst>
        <ext uri="{3e2802c4-a4d2-4d8b-9148-e3be6c30e623}">
          <xlrd:rvb i="2243"/>
        </ext>
      </extLst>
    </bk>
    <bk>
      <extLst>
        <ext uri="{3e2802c4-a4d2-4d8b-9148-e3be6c30e623}">
          <xlrd:rvb i="2244"/>
        </ext>
      </extLst>
    </bk>
    <bk>
      <extLst>
        <ext uri="{3e2802c4-a4d2-4d8b-9148-e3be6c30e623}">
          <xlrd:rvb i="2247"/>
        </ext>
      </extLst>
    </bk>
    <bk>
      <extLst>
        <ext uri="{3e2802c4-a4d2-4d8b-9148-e3be6c30e623}">
          <xlrd:rvb i="2248"/>
        </ext>
      </extLst>
    </bk>
    <bk>
      <extLst>
        <ext uri="{3e2802c4-a4d2-4d8b-9148-e3be6c30e623}">
          <xlrd:rvb i="2251"/>
        </ext>
      </extLst>
    </bk>
    <bk>
      <extLst>
        <ext uri="{3e2802c4-a4d2-4d8b-9148-e3be6c30e623}">
          <xlrd:rvb i="2252"/>
        </ext>
      </extLst>
    </bk>
    <bk>
      <extLst>
        <ext uri="{3e2802c4-a4d2-4d8b-9148-e3be6c30e623}">
          <xlrd:rvb i="2255"/>
        </ext>
      </extLst>
    </bk>
    <bk>
      <extLst>
        <ext uri="{3e2802c4-a4d2-4d8b-9148-e3be6c30e623}">
          <xlrd:rvb i="2256"/>
        </ext>
      </extLst>
    </bk>
    <bk>
      <extLst>
        <ext uri="{3e2802c4-a4d2-4d8b-9148-e3be6c30e623}">
          <xlrd:rvb i="2259"/>
        </ext>
      </extLst>
    </bk>
    <bk>
      <extLst>
        <ext uri="{3e2802c4-a4d2-4d8b-9148-e3be6c30e623}">
          <xlrd:rvb i="2260"/>
        </ext>
      </extLst>
    </bk>
    <bk>
      <extLst>
        <ext uri="{3e2802c4-a4d2-4d8b-9148-e3be6c30e623}">
          <xlrd:rvb i="2263"/>
        </ext>
      </extLst>
    </bk>
    <bk>
      <extLst>
        <ext uri="{3e2802c4-a4d2-4d8b-9148-e3be6c30e623}">
          <xlrd:rvb i="2264"/>
        </ext>
      </extLst>
    </bk>
    <bk>
      <extLst>
        <ext uri="{3e2802c4-a4d2-4d8b-9148-e3be6c30e623}">
          <xlrd:rvb i="2267"/>
        </ext>
      </extLst>
    </bk>
    <bk>
      <extLst>
        <ext uri="{3e2802c4-a4d2-4d8b-9148-e3be6c30e623}">
          <xlrd:rvb i="2268"/>
        </ext>
      </extLst>
    </bk>
    <bk>
      <extLst>
        <ext uri="{3e2802c4-a4d2-4d8b-9148-e3be6c30e623}">
          <xlrd:rvb i="2271"/>
        </ext>
      </extLst>
    </bk>
    <bk>
      <extLst>
        <ext uri="{3e2802c4-a4d2-4d8b-9148-e3be6c30e623}">
          <xlrd:rvb i="2272"/>
        </ext>
      </extLst>
    </bk>
    <bk>
      <extLst>
        <ext uri="{3e2802c4-a4d2-4d8b-9148-e3be6c30e623}">
          <xlrd:rvb i="2275"/>
        </ext>
      </extLst>
    </bk>
    <bk>
      <extLst>
        <ext uri="{3e2802c4-a4d2-4d8b-9148-e3be6c30e623}">
          <xlrd:rvb i="2276"/>
        </ext>
      </extLst>
    </bk>
    <bk>
      <extLst>
        <ext uri="{3e2802c4-a4d2-4d8b-9148-e3be6c30e623}">
          <xlrd:rvb i="2279"/>
        </ext>
      </extLst>
    </bk>
    <bk>
      <extLst>
        <ext uri="{3e2802c4-a4d2-4d8b-9148-e3be6c30e623}">
          <xlrd:rvb i="2280"/>
        </ext>
      </extLst>
    </bk>
    <bk>
      <extLst>
        <ext uri="{3e2802c4-a4d2-4d8b-9148-e3be6c30e623}">
          <xlrd:rvb i="2283"/>
        </ext>
      </extLst>
    </bk>
    <bk>
      <extLst>
        <ext uri="{3e2802c4-a4d2-4d8b-9148-e3be6c30e623}">
          <xlrd:rvb i="2284"/>
        </ext>
      </extLst>
    </bk>
    <bk>
      <extLst>
        <ext uri="{3e2802c4-a4d2-4d8b-9148-e3be6c30e623}">
          <xlrd:rvb i="2287"/>
        </ext>
      </extLst>
    </bk>
    <bk>
      <extLst>
        <ext uri="{3e2802c4-a4d2-4d8b-9148-e3be6c30e623}">
          <xlrd:rvb i="2288"/>
        </ext>
      </extLst>
    </bk>
    <bk>
      <extLst>
        <ext uri="{3e2802c4-a4d2-4d8b-9148-e3be6c30e623}">
          <xlrd:rvb i="2291"/>
        </ext>
      </extLst>
    </bk>
    <bk>
      <extLst>
        <ext uri="{3e2802c4-a4d2-4d8b-9148-e3be6c30e623}">
          <xlrd:rvb i="2292"/>
        </ext>
      </extLst>
    </bk>
    <bk>
      <extLst>
        <ext uri="{3e2802c4-a4d2-4d8b-9148-e3be6c30e623}">
          <xlrd:rvb i="2295"/>
        </ext>
      </extLst>
    </bk>
    <bk>
      <extLst>
        <ext uri="{3e2802c4-a4d2-4d8b-9148-e3be6c30e623}">
          <xlrd:rvb i="2296"/>
        </ext>
      </extLst>
    </bk>
    <bk>
      <extLst>
        <ext uri="{3e2802c4-a4d2-4d8b-9148-e3be6c30e623}">
          <xlrd:rvb i="2299"/>
        </ext>
      </extLst>
    </bk>
    <bk>
      <extLst>
        <ext uri="{3e2802c4-a4d2-4d8b-9148-e3be6c30e623}">
          <xlrd:rvb i="2300"/>
        </ext>
      </extLst>
    </bk>
    <bk>
      <extLst>
        <ext uri="{3e2802c4-a4d2-4d8b-9148-e3be6c30e623}">
          <xlrd:rvb i="2303"/>
        </ext>
      </extLst>
    </bk>
    <bk>
      <extLst>
        <ext uri="{3e2802c4-a4d2-4d8b-9148-e3be6c30e623}">
          <xlrd:rvb i="2304"/>
        </ext>
      </extLst>
    </bk>
    <bk>
      <extLst>
        <ext uri="{3e2802c4-a4d2-4d8b-9148-e3be6c30e623}">
          <xlrd:rvb i="2307"/>
        </ext>
      </extLst>
    </bk>
    <bk>
      <extLst>
        <ext uri="{3e2802c4-a4d2-4d8b-9148-e3be6c30e623}">
          <xlrd:rvb i="2308"/>
        </ext>
      </extLst>
    </bk>
    <bk>
      <extLst>
        <ext uri="{3e2802c4-a4d2-4d8b-9148-e3be6c30e623}">
          <xlrd:rvb i="2311"/>
        </ext>
      </extLst>
    </bk>
    <bk>
      <extLst>
        <ext uri="{3e2802c4-a4d2-4d8b-9148-e3be6c30e623}">
          <xlrd:rvb i="2312"/>
        </ext>
      </extLst>
    </bk>
    <bk>
      <extLst>
        <ext uri="{3e2802c4-a4d2-4d8b-9148-e3be6c30e623}">
          <xlrd:rvb i="2315"/>
        </ext>
      </extLst>
    </bk>
    <bk>
      <extLst>
        <ext uri="{3e2802c4-a4d2-4d8b-9148-e3be6c30e623}">
          <xlrd:rvb i="2316"/>
        </ext>
      </extLst>
    </bk>
    <bk>
      <extLst>
        <ext uri="{3e2802c4-a4d2-4d8b-9148-e3be6c30e623}">
          <xlrd:rvb i="2319"/>
        </ext>
      </extLst>
    </bk>
    <bk>
      <extLst>
        <ext uri="{3e2802c4-a4d2-4d8b-9148-e3be6c30e623}">
          <xlrd:rvb i="2320"/>
        </ext>
      </extLst>
    </bk>
    <bk>
      <extLst>
        <ext uri="{3e2802c4-a4d2-4d8b-9148-e3be6c30e623}">
          <xlrd:rvb i="2323"/>
        </ext>
      </extLst>
    </bk>
    <bk>
      <extLst>
        <ext uri="{3e2802c4-a4d2-4d8b-9148-e3be6c30e623}">
          <xlrd:rvb i="2324"/>
        </ext>
      </extLst>
    </bk>
    <bk>
      <extLst>
        <ext uri="{3e2802c4-a4d2-4d8b-9148-e3be6c30e623}">
          <xlrd:rvb i="2327"/>
        </ext>
      </extLst>
    </bk>
    <bk>
      <extLst>
        <ext uri="{3e2802c4-a4d2-4d8b-9148-e3be6c30e623}">
          <xlrd:rvb i="2328"/>
        </ext>
      </extLst>
    </bk>
    <bk>
      <extLst>
        <ext uri="{3e2802c4-a4d2-4d8b-9148-e3be6c30e623}">
          <xlrd:rvb i="2331"/>
        </ext>
      </extLst>
    </bk>
    <bk>
      <extLst>
        <ext uri="{3e2802c4-a4d2-4d8b-9148-e3be6c30e623}">
          <xlrd:rvb i="2332"/>
        </ext>
      </extLst>
    </bk>
    <bk>
      <extLst>
        <ext uri="{3e2802c4-a4d2-4d8b-9148-e3be6c30e623}">
          <xlrd:rvb i="2338"/>
        </ext>
      </extLst>
    </bk>
    <bk>
      <extLst>
        <ext uri="{3e2802c4-a4d2-4d8b-9148-e3be6c30e623}">
          <xlrd:rvb i="2339"/>
        </ext>
      </extLst>
    </bk>
    <bk>
      <extLst>
        <ext uri="{3e2802c4-a4d2-4d8b-9148-e3be6c30e623}">
          <xlrd:rvb i="2342"/>
        </ext>
      </extLst>
    </bk>
    <bk>
      <extLst>
        <ext uri="{3e2802c4-a4d2-4d8b-9148-e3be6c30e623}">
          <xlrd:rvb i="2343"/>
        </ext>
      </extLst>
    </bk>
    <bk>
      <extLst>
        <ext uri="{3e2802c4-a4d2-4d8b-9148-e3be6c30e623}">
          <xlrd:rvb i="2346"/>
        </ext>
      </extLst>
    </bk>
    <bk>
      <extLst>
        <ext uri="{3e2802c4-a4d2-4d8b-9148-e3be6c30e623}">
          <xlrd:rvb i="2347"/>
        </ext>
      </extLst>
    </bk>
    <bk>
      <extLst>
        <ext uri="{3e2802c4-a4d2-4d8b-9148-e3be6c30e623}">
          <xlrd:rvb i="2350"/>
        </ext>
      </extLst>
    </bk>
    <bk>
      <extLst>
        <ext uri="{3e2802c4-a4d2-4d8b-9148-e3be6c30e623}">
          <xlrd:rvb i="2351"/>
        </ext>
      </extLst>
    </bk>
    <bk>
      <extLst>
        <ext uri="{3e2802c4-a4d2-4d8b-9148-e3be6c30e623}">
          <xlrd:rvb i="2354"/>
        </ext>
      </extLst>
    </bk>
    <bk>
      <extLst>
        <ext uri="{3e2802c4-a4d2-4d8b-9148-e3be6c30e623}">
          <xlrd:rvb i="2355"/>
        </ext>
      </extLst>
    </bk>
    <bk>
      <extLst>
        <ext uri="{3e2802c4-a4d2-4d8b-9148-e3be6c30e623}">
          <xlrd:rvb i="2358"/>
        </ext>
      </extLst>
    </bk>
    <bk>
      <extLst>
        <ext uri="{3e2802c4-a4d2-4d8b-9148-e3be6c30e623}">
          <xlrd:rvb i="2359"/>
        </ext>
      </extLst>
    </bk>
    <bk>
      <extLst>
        <ext uri="{3e2802c4-a4d2-4d8b-9148-e3be6c30e623}">
          <xlrd:rvb i="2362"/>
        </ext>
      </extLst>
    </bk>
    <bk>
      <extLst>
        <ext uri="{3e2802c4-a4d2-4d8b-9148-e3be6c30e623}">
          <xlrd:rvb i="2363"/>
        </ext>
      </extLst>
    </bk>
    <bk>
      <extLst>
        <ext uri="{3e2802c4-a4d2-4d8b-9148-e3be6c30e623}">
          <xlrd:rvb i="2366"/>
        </ext>
      </extLst>
    </bk>
    <bk>
      <extLst>
        <ext uri="{3e2802c4-a4d2-4d8b-9148-e3be6c30e623}">
          <xlrd:rvb i="2367"/>
        </ext>
      </extLst>
    </bk>
    <bk>
      <extLst>
        <ext uri="{3e2802c4-a4d2-4d8b-9148-e3be6c30e623}">
          <xlrd:rvb i="2370"/>
        </ext>
      </extLst>
    </bk>
    <bk>
      <extLst>
        <ext uri="{3e2802c4-a4d2-4d8b-9148-e3be6c30e623}">
          <xlrd:rvb i="2371"/>
        </ext>
      </extLst>
    </bk>
    <bk>
      <extLst>
        <ext uri="{3e2802c4-a4d2-4d8b-9148-e3be6c30e623}">
          <xlrd:rvb i="2374"/>
        </ext>
      </extLst>
    </bk>
    <bk>
      <extLst>
        <ext uri="{3e2802c4-a4d2-4d8b-9148-e3be6c30e623}">
          <xlrd:rvb i="2375"/>
        </ext>
      </extLst>
    </bk>
    <bk>
      <extLst>
        <ext uri="{3e2802c4-a4d2-4d8b-9148-e3be6c30e623}">
          <xlrd:rvb i="2378"/>
        </ext>
      </extLst>
    </bk>
    <bk>
      <extLst>
        <ext uri="{3e2802c4-a4d2-4d8b-9148-e3be6c30e623}">
          <xlrd:rvb i="2379"/>
        </ext>
      </extLst>
    </bk>
    <bk>
      <extLst>
        <ext uri="{3e2802c4-a4d2-4d8b-9148-e3be6c30e623}">
          <xlrd:rvb i="2382"/>
        </ext>
      </extLst>
    </bk>
    <bk>
      <extLst>
        <ext uri="{3e2802c4-a4d2-4d8b-9148-e3be6c30e623}">
          <xlrd:rvb i="2383"/>
        </ext>
      </extLst>
    </bk>
    <bk>
      <extLst>
        <ext uri="{3e2802c4-a4d2-4d8b-9148-e3be6c30e623}">
          <xlrd:rvb i="2386"/>
        </ext>
      </extLst>
    </bk>
    <bk>
      <extLst>
        <ext uri="{3e2802c4-a4d2-4d8b-9148-e3be6c30e623}">
          <xlrd:rvb i="2387"/>
        </ext>
      </extLst>
    </bk>
    <bk>
      <extLst>
        <ext uri="{3e2802c4-a4d2-4d8b-9148-e3be6c30e623}">
          <xlrd:rvb i="2390"/>
        </ext>
      </extLst>
    </bk>
    <bk>
      <extLst>
        <ext uri="{3e2802c4-a4d2-4d8b-9148-e3be6c30e623}">
          <xlrd:rvb i="2391"/>
        </ext>
      </extLst>
    </bk>
    <bk>
      <extLst>
        <ext uri="{3e2802c4-a4d2-4d8b-9148-e3be6c30e623}">
          <xlrd:rvb i="2394"/>
        </ext>
      </extLst>
    </bk>
    <bk>
      <extLst>
        <ext uri="{3e2802c4-a4d2-4d8b-9148-e3be6c30e623}">
          <xlrd:rvb i="2395"/>
        </ext>
      </extLst>
    </bk>
    <bk>
      <extLst>
        <ext uri="{3e2802c4-a4d2-4d8b-9148-e3be6c30e623}">
          <xlrd:rvb i="2398"/>
        </ext>
      </extLst>
    </bk>
    <bk>
      <extLst>
        <ext uri="{3e2802c4-a4d2-4d8b-9148-e3be6c30e623}">
          <xlrd:rvb i="2399"/>
        </ext>
      </extLst>
    </bk>
    <bk>
      <extLst>
        <ext uri="{3e2802c4-a4d2-4d8b-9148-e3be6c30e623}">
          <xlrd:rvb i="2402"/>
        </ext>
      </extLst>
    </bk>
    <bk>
      <extLst>
        <ext uri="{3e2802c4-a4d2-4d8b-9148-e3be6c30e623}">
          <xlrd:rvb i="2403"/>
        </ext>
      </extLst>
    </bk>
    <bk>
      <extLst>
        <ext uri="{3e2802c4-a4d2-4d8b-9148-e3be6c30e623}">
          <xlrd:rvb i="2406"/>
        </ext>
      </extLst>
    </bk>
    <bk>
      <extLst>
        <ext uri="{3e2802c4-a4d2-4d8b-9148-e3be6c30e623}">
          <xlrd:rvb i="2407"/>
        </ext>
      </extLst>
    </bk>
    <bk>
      <extLst>
        <ext uri="{3e2802c4-a4d2-4d8b-9148-e3be6c30e623}">
          <xlrd:rvb i="2410"/>
        </ext>
      </extLst>
    </bk>
    <bk>
      <extLst>
        <ext uri="{3e2802c4-a4d2-4d8b-9148-e3be6c30e623}">
          <xlrd:rvb i="2411"/>
        </ext>
      </extLst>
    </bk>
    <bk>
      <extLst>
        <ext uri="{3e2802c4-a4d2-4d8b-9148-e3be6c30e623}">
          <xlrd:rvb i="2414"/>
        </ext>
      </extLst>
    </bk>
    <bk>
      <extLst>
        <ext uri="{3e2802c4-a4d2-4d8b-9148-e3be6c30e623}">
          <xlrd:rvb i="2415"/>
        </ext>
      </extLst>
    </bk>
    <bk>
      <extLst>
        <ext uri="{3e2802c4-a4d2-4d8b-9148-e3be6c30e623}">
          <xlrd:rvb i="2418"/>
        </ext>
      </extLst>
    </bk>
    <bk>
      <extLst>
        <ext uri="{3e2802c4-a4d2-4d8b-9148-e3be6c30e623}">
          <xlrd:rvb i="2419"/>
        </ext>
      </extLst>
    </bk>
    <bk>
      <extLst>
        <ext uri="{3e2802c4-a4d2-4d8b-9148-e3be6c30e623}">
          <xlrd:rvb i="2422"/>
        </ext>
      </extLst>
    </bk>
    <bk>
      <extLst>
        <ext uri="{3e2802c4-a4d2-4d8b-9148-e3be6c30e623}">
          <xlrd:rvb i="2423"/>
        </ext>
      </extLst>
    </bk>
    <bk>
      <extLst>
        <ext uri="{3e2802c4-a4d2-4d8b-9148-e3be6c30e623}">
          <xlrd:rvb i="2426"/>
        </ext>
      </extLst>
    </bk>
    <bk>
      <extLst>
        <ext uri="{3e2802c4-a4d2-4d8b-9148-e3be6c30e623}">
          <xlrd:rvb i="2427"/>
        </ext>
      </extLst>
    </bk>
    <bk>
      <extLst>
        <ext uri="{3e2802c4-a4d2-4d8b-9148-e3be6c30e623}">
          <xlrd:rvb i="2430"/>
        </ext>
      </extLst>
    </bk>
    <bk>
      <extLst>
        <ext uri="{3e2802c4-a4d2-4d8b-9148-e3be6c30e623}">
          <xlrd:rvb i="2431"/>
        </ext>
      </extLst>
    </bk>
    <bk>
      <extLst>
        <ext uri="{3e2802c4-a4d2-4d8b-9148-e3be6c30e623}">
          <xlrd:rvb i="2434"/>
        </ext>
      </extLst>
    </bk>
    <bk>
      <extLst>
        <ext uri="{3e2802c4-a4d2-4d8b-9148-e3be6c30e623}">
          <xlrd:rvb i="2435"/>
        </ext>
      </extLst>
    </bk>
    <bk>
      <extLst>
        <ext uri="{3e2802c4-a4d2-4d8b-9148-e3be6c30e623}">
          <xlrd:rvb i="2438"/>
        </ext>
      </extLst>
    </bk>
    <bk>
      <extLst>
        <ext uri="{3e2802c4-a4d2-4d8b-9148-e3be6c30e623}">
          <xlrd:rvb i="2439"/>
        </ext>
      </extLst>
    </bk>
    <bk>
      <extLst>
        <ext uri="{3e2802c4-a4d2-4d8b-9148-e3be6c30e623}">
          <xlrd:rvb i="2442"/>
        </ext>
      </extLst>
    </bk>
    <bk>
      <extLst>
        <ext uri="{3e2802c4-a4d2-4d8b-9148-e3be6c30e623}">
          <xlrd:rvb i="2443"/>
        </ext>
      </extLst>
    </bk>
    <bk>
      <extLst>
        <ext uri="{3e2802c4-a4d2-4d8b-9148-e3be6c30e623}">
          <xlrd:rvb i="2446"/>
        </ext>
      </extLst>
    </bk>
    <bk>
      <extLst>
        <ext uri="{3e2802c4-a4d2-4d8b-9148-e3be6c30e623}">
          <xlrd:rvb i="2447"/>
        </ext>
      </extLst>
    </bk>
    <bk>
      <extLst>
        <ext uri="{3e2802c4-a4d2-4d8b-9148-e3be6c30e623}">
          <xlrd:rvb i="2450"/>
        </ext>
      </extLst>
    </bk>
    <bk>
      <extLst>
        <ext uri="{3e2802c4-a4d2-4d8b-9148-e3be6c30e623}">
          <xlrd:rvb i="2451"/>
        </ext>
      </extLst>
    </bk>
    <bk>
      <extLst>
        <ext uri="{3e2802c4-a4d2-4d8b-9148-e3be6c30e623}">
          <xlrd:rvb i="2454"/>
        </ext>
      </extLst>
    </bk>
    <bk>
      <extLst>
        <ext uri="{3e2802c4-a4d2-4d8b-9148-e3be6c30e623}">
          <xlrd:rvb i="2455"/>
        </ext>
      </extLst>
    </bk>
    <bk>
      <extLst>
        <ext uri="{3e2802c4-a4d2-4d8b-9148-e3be6c30e623}">
          <xlrd:rvb i="2458"/>
        </ext>
      </extLst>
    </bk>
    <bk>
      <extLst>
        <ext uri="{3e2802c4-a4d2-4d8b-9148-e3be6c30e623}">
          <xlrd:rvb i="2459"/>
        </ext>
      </extLst>
    </bk>
    <bk>
      <extLst>
        <ext uri="{3e2802c4-a4d2-4d8b-9148-e3be6c30e623}">
          <xlrd:rvb i="2462"/>
        </ext>
      </extLst>
    </bk>
    <bk>
      <extLst>
        <ext uri="{3e2802c4-a4d2-4d8b-9148-e3be6c30e623}">
          <xlrd:rvb i="2463"/>
        </ext>
      </extLst>
    </bk>
    <bk>
      <extLst>
        <ext uri="{3e2802c4-a4d2-4d8b-9148-e3be6c30e623}">
          <xlrd:rvb i="2466"/>
        </ext>
      </extLst>
    </bk>
    <bk>
      <extLst>
        <ext uri="{3e2802c4-a4d2-4d8b-9148-e3be6c30e623}">
          <xlrd:rvb i="2467"/>
        </ext>
      </extLst>
    </bk>
    <bk>
      <extLst>
        <ext uri="{3e2802c4-a4d2-4d8b-9148-e3be6c30e623}">
          <xlrd:rvb i="2470"/>
        </ext>
      </extLst>
    </bk>
    <bk>
      <extLst>
        <ext uri="{3e2802c4-a4d2-4d8b-9148-e3be6c30e623}">
          <xlrd:rvb i="2471"/>
        </ext>
      </extLst>
    </bk>
    <bk>
      <extLst>
        <ext uri="{3e2802c4-a4d2-4d8b-9148-e3be6c30e623}">
          <xlrd:rvb i="2474"/>
        </ext>
      </extLst>
    </bk>
    <bk>
      <extLst>
        <ext uri="{3e2802c4-a4d2-4d8b-9148-e3be6c30e623}">
          <xlrd:rvb i="2475"/>
        </ext>
      </extLst>
    </bk>
    <bk>
      <extLst>
        <ext uri="{3e2802c4-a4d2-4d8b-9148-e3be6c30e623}">
          <xlrd:rvb i="2478"/>
        </ext>
      </extLst>
    </bk>
    <bk>
      <extLst>
        <ext uri="{3e2802c4-a4d2-4d8b-9148-e3be6c30e623}">
          <xlrd:rvb i="2479"/>
        </ext>
      </extLst>
    </bk>
    <bk>
      <extLst>
        <ext uri="{3e2802c4-a4d2-4d8b-9148-e3be6c30e623}">
          <xlrd:rvb i="2482"/>
        </ext>
      </extLst>
    </bk>
    <bk>
      <extLst>
        <ext uri="{3e2802c4-a4d2-4d8b-9148-e3be6c30e623}">
          <xlrd:rvb i="2483"/>
        </ext>
      </extLst>
    </bk>
    <bk>
      <extLst>
        <ext uri="{3e2802c4-a4d2-4d8b-9148-e3be6c30e623}">
          <xlrd:rvb i="2486"/>
        </ext>
      </extLst>
    </bk>
    <bk>
      <extLst>
        <ext uri="{3e2802c4-a4d2-4d8b-9148-e3be6c30e623}">
          <xlrd:rvb i="2487"/>
        </ext>
      </extLst>
    </bk>
    <bk>
      <extLst>
        <ext uri="{3e2802c4-a4d2-4d8b-9148-e3be6c30e623}">
          <xlrd:rvb i="2490"/>
        </ext>
      </extLst>
    </bk>
    <bk>
      <extLst>
        <ext uri="{3e2802c4-a4d2-4d8b-9148-e3be6c30e623}">
          <xlrd:rvb i="2491"/>
        </ext>
      </extLst>
    </bk>
    <bk>
      <extLst>
        <ext uri="{3e2802c4-a4d2-4d8b-9148-e3be6c30e623}">
          <xlrd:rvb i="2494"/>
        </ext>
      </extLst>
    </bk>
    <bk>
      <extLst>
        <ext uri="{3e2802c4-a4d2-4d8b-9148-e3be6c30e623}">
          <xlrd:rvb i="2495"/>
        </ext>
      </extLst>
    </bk>
    <bk>
      <extLst>
        <ext uri="{3e2802c4-a4d2-4d8b-9148-e3be6c30e623}">
          <xlrd:rvb i="2498"/>
        </ext>
      </extLst>
    </bk>
    <bk>
      <extLst>
        <ext uri="{3e2802c4-a4d2-4d8b-9148-e3be6c30e623}">
          <xlrd:rvb i="2499"/>
        </ext>
      </extLst>
    </bk>
    <bk>
      <extLst>
        <ext uri="{3e2802c4-a4d2-4d8b-9148-e3be6c30e623}">
          <xlrd:rvb i="2502"/>
        </ext>
      </extLst>
    </bk>
    <bk>
      <extLst>
        <ext uri="{3e2802c4-a4d2-4d8b-9148-e3be6c30e623}">
          <xlrd:rvb i="2503"/>
        </ext>
      </extLst>
    </bk>
    <bk>
      <extLst>
        <ext uri="{3e2802c4-a4d2-4d8b-9148-e3be6c30e623}">
          <xlrd:rvb i="2506"/>
        </ext>
      </extLst>
    </bk>
    <bk>
      <extLst>
        <ext uri="{3e2802c4-a4d2-4d8b-9148-e3be6c30e623}">
          <xlrd:rvb i="2507"/>
        </ext>
      </extLst>
    </bk>
    <bk>
      <extLst>
        <ext uri="{3e2802c4-a4d2-4d8b-9148-e3be6c30e623}">
          <xlrd:rvb i="2510"/>
        </ext>
      </extLst>
    </bk>
    <bk>
      <extLst>
        <ext uri="{3e2802c4-a4d2-4d8b-9148-e3be6c30e623}">
          <xlrd:rvb i="2511"/>
        </ext>
      </extLst>
    </bk>
    <bk>
      <extLst>
        <ext uri="{3e2802c4-a4d2-4d8b-9148-e3be6c30e623}">
          <xlrd:rvb i="2514"/>
        </ext>
      </extLst>
    </bk>
    <bk>
      <extLst>
        <ext uri="{3e2802c4-a4d2-4d8b-9148-e3be6c30e623}">
          <xlrd:rvb i="2515"/>
        </ext>
      </extLst>
    </bk>
    <bk>
      <extLst>
        <ext uri="{3e2802c4-a4d2-4d8b-9148-e3be6c30e623}">
          <xlrd:rvb i="2518"/>
        </ext>
      </extLst>
    </bk>
    <bk>
      <extLst>
        <ext uri="{3e2802c4-a4d2-4d8b-9148-e3be6c30e623}">
          <xlrd:rvb i="2519"/>
        </ext>
      </extLst>
    </bk>
    <bk>
      <extLst>
        <ext uri="{3e2802c4-a4d2-4d8b-9148-e3be6c30e623}">
          <xlrd:rvb i="2522"/>
        </ext>
      </extLst>
    </bk>
    <bk>
      <extLst>
        <ext uri="{3e2802c4-a4d2-4d8b-9148-e3be6c30e623}">
          <xlrd:rvb i="2523"/>
        </ext>
      </extLst>
    </bk>
    <bk>
      <extLst>
        <ext uri="{3e2802c4-a4d2-4d8b-9148-e3be6c30e623}">
          <xlrd:rvb i="2526"/>
        </ext>
      </extLst>
    </bk>
    <bk>
      <extLst>
        <ext uri="{3e2802c4-a4d2-4d8b-9148-e3be6c30e623}">
          <xlrd:rvb i="2527"/>
        </ext>
      </extLst>
    </bk>
    <bk>
      <extLst>
        <ext uri="{3e2802c4-a4d2-4d8b-9148-e3be6c30e623}">
          <xlrd:rvb i="2530"/>
        </ext>
      </extLst>
    </bk>
    <bk>
      <extLst>
        <ext uri="{3e2802c4-a4d2-4d8b-9148-e3be6c30e623}">
          <xlrd:rvb i="2531"/>
        </ext>
      </extLst>
    </bk>
    <bk>
      <extLst>
        <ext uri="{3e2802c4-a4d2-4d8b-9148-e3be6c30e623}">
          <xlrd:rvb i="2534"/>
        </ext>
      </extLst>
    </bk>
    <bk>
      <extLst>
        <ext uri="{3e2802c4-a4d2-4d8b-9148-e3be6c30e623}">
          <xlrd:rvb i="2535"/>
        </ext>
      </extLst>
    </bk>
    <bk>
      <extLst>
        <ext uri="{3e2802c4-a4d2-4d8b-9148-e3be6c30e623}">
          <xlrd:rvb i="2538"/>
        </ext>
      </extLst>
    </bk>
    <bk>
      <extLst>
        <ext uri="{3e2802c4-a4d2-4d8b-9148-e3be6c30e623}">
          <xlrd:rvb i="2539"/>
        </ext>
      </extLst>
    </bk>
    <bk>
      <extLst>
        <ext uri="{3e2802c4-a4d2-4d8b-9148-e3be6c30e623}">
          <xlrd:rvb i="2542"/>
        </ext>
      </extLst>
    </bk>
    <bk>
      <extLst>
        <ext uri="{3e2802c4-a4d2-4d8b-9148-e3be6c30e623}">
          <xlrd:rvb i="2543"/>
        </ext>
      </extLst>
    </bk>
    <bk>
      <extLst>
        <ext uri="{3e2802c4-a4d2-4d8b-9148-e3be6c30e623}">
          <xlrd:rvb i="2546"/>
        </ext>
      </extLst>
    </bk>
    <bk>
      <extLst>
        <ext uri="{3e2802c4-a4d2-4d8b-9148-e3be6c30e623}">
          <xlrd:rvb i="2547"/>
        </ext>
      </extLst>
    </bk>
    <bk>
      <extLst>
        <ext uri="{3e2802c4-a4d2-4d8b-9148-e3be6c30e623}">
          <xlrd:rvb i="2550"/>
        </ext>
      </extLst>
    </bk>
    <bk>
      <extLst>
        <ext uri="{3e2802c4-a4d2-4d8b-9148-e3be6c30e623}">
          <xlrd:rvb i="2551"/>
        </ext>
      </extLst>
    </bk>
    <bk>
      <extLst>
        <ext uri="{3e2802c4-a4d2-4d8b-9148-e3be6c30e623}">
          <xlrd:rvb i="2554"/>
        </ext>
      </extLst>
    </bk>
    <bk>
      <extLst>
        <ext uri="{3e2802c4-a4d2-4d8b-9148-e3be6c30e623}">
          <xlrd:rvb i="2555"/>
        </ext>
      </extLst>
    </bk>
    <bk>
      <extLst>
        <ext uri="{3e2802c4-a4d2-4d8b-9148-e3be6c30e623}">
          <xlrd:rvb i="2558"/>
        </ext>
      </extLst>
    </bk>
    <bk>
      <extLst>
        <ext uri="{3e2802c4-a4d2-4d8b-9148-e3be6c30e623}">
          <xlrd:rvb i="2559"/>
        </ext>
      </extLst>
    </bk>
    <bk>
      <extLst>
        <ext uri="{3e2802c4-a4d2-4d8b-9148-e3be6c30e623}">
          <xlrd:rvb i="2562"/>
        </ext>
      </extLst>
    </bk>
    <bk>
      <extLst>
        <ext uri="{3e2802c4-a4d2-4d8b-9148-e3be6c30e623}">
          <xlrd:rvb i="2563"/>
        </ext>
      </extLst>
    </bk>
    <bk>
      <extLst>
        <ext uri="{3e2802c4-a4d2-4d8b-9148-e3be6c30e623}">
          <xlrd:rvb i="2566"/>
        </ext>
      </extLst>
    </bk>
    <bk>
      <extLst>
        <ext uri="{3e2802c4-a4d2-4d8b-9148-e3be6c30e623}">
          <xlrd:rvb i="2567"/>
        </ext>
      </extLst>
    </bk>
    <bk>
      <extLst>
        <ext uri="{3e2802c4-a4d2-4d8b-9148-e3be6c30e623}">
          <xlrd:rvb i="2570"/>
        </ext>
      </extLst>
    </bk>
    <bk>
      <extLst>
        <ext uri="{3e2802c4-a4d2-4d8b-9148-e3be6c30e623}">
          <xlrd:rvb i="2571"/>
        </ext>
      </extLst>
    </bk>
    <bk>
      <extLst>
        <ext uri="{3e2802c4-a4d2-4d8b-9148-e3be6c30e623}">
          <xlrd:rvb i="2574"/>
        </ext>
      </extLst>
    </bk>
    <bk>
      <extLst>
        <ext uri="{3e2802c4-a4d2-4d8b-9148-e3be6c30e623}">
          <xlrd:rvb i="2575"/>
        </ext>
      </extLst>
    </bk>
    <bk>
      <extLst>
        <ext uri="{3e2802c4-a4d2-4d8b-9148-e3be6c30e623}">
          <xlrd:rvb i="2578"/>
        </ext>
      </extLst>
    </bk>
    <bk>
      <extLst>
        <ext uri="{3e2802c4-a4d2-4d8b-9148-e3be6c30e623}">
          <xlrd:rvb i="2579"/>
        </ext>
      </extLst>
    </bk>
    <bk>
      <extLst>
        <ext uri="{3e2802c4-a4d2-4d8b-9148-e3be6c30e623}">
          <xlrd:rvb i="2582"/>
        </ext>
      </extLst>
    </bk>
    <bk>
      <extLst>
        <ext uri="{3e2802c4-a4d2-4d8b-9148-e3be6c30e623}">
          <xlrd:rvb i="2583"/>
        </ext>
      </extLst>
    </bk>
    <bk>
      <extLst>
        <ext uri="{3e2802c4-a4d2-4d8b-9148-e3be6c30e623}">
          <xlrd:rvb i="2586"/>
        </ext>
      </extLst>
    </bk>
    <bk>
      <extLst>
        <ext uri="{3e2802c4-a4d2-4d8b-9148-e3be6c30e623}">
          <xlrd:rvb i="2587"/>
        </ext>
      </extLst>
    </bk>
    <bk>
      <extLst>
        <ext uri="{3e2802c4-a4d2-4d8b-9148-e3be6c30e623}">
          <xlrd:rvb i="2590"/>
        </ext>
      </extLst>
    </bk>
    <bk>
      <extLst>
        <ext uri="{3e2802c4-a4d2-4d8b-9148-e3be6c30e623}">
          <xlrd:rvb i="2591"/>
        </ext>
      </extLst>
    </bk>
    <bk>
      <extLst>
        <ext uri="{3e2802c4-a4d2-4d8b-9148-e3be6c30e623}">
          <xlrd:rvb i="2594"/>
        </ext>
      </extLst>
    </bk>
    <bk>
      <extLst>
        <ext uri="{3e2802c4-a4d2-4d8b-9148-e3be6c30e623}">
          <xlrd:rvb i="2595"/>
        </ext>
      </extLst>
    </bk>
    <bk>
      <extLst>
        <ext uri="{3e2802c4-a4d2-4d8b-9148-e3be6c30e623}">
          <xlrd:rvb i="2598"/>
        </ext>
      </extLst>
    </bk>
    <bk>
      <extLst>
        <ext uri="{3e2802c4-a4d2-4d8b-9148-e3be6c30e623}">
          <xlrd:rvb i="2599"/>
        </ext>
      </extLst>
    </bk>
    <bk>
      <extLst>
        <ext uri="{3e2802c4-a4d2-4d8b-9148-e3be6c30e623}">
          <xlrd:rvb i="2602"/>
        </ext>
      </extLst>
    </bk>
    <bk>
      <extLst>
        <ext uri="{3e2802c4-a4d2-4d8b-9148-e3be6c30e623}">
          <xlrd:rvb i="2603"/>
        </ext>
      </extLst>
    </bk>
    <bk>
      <extLst>
        <ext uri="{3e2802c4-a4d2-4d8b-9148-e3be6c30e623}">
          <xlrd:rvb i="2605"/>
        </ext>
      </extLst>
    </bk>
    <bk>
      <extLst>
        <ext uri="{3e2802c4-a4d2-4d8b-9148-e3be6c30e623}">
          <xlrd:rvb i="2606"/>
        </ext>
      </extLst>
    </bk>
    <bk>
      <extLst>
        <ext uri="{3e2802c4-a4d2-4d8b-9148-e3be6c30e623}">
          <xlrd:rvb i="2608"/>
        </ext>
      </extLst>
    </bk>
    <bk>
      <extLst>
        <ext uri="{3e2802c4-a4d2-4d8b-9148-e3be6c30e623}">
          <xlrd:rvb i="2609"/>
        </ext>
      </extLst>
    </bk>
    <bk>
      <extLst>
        <ext uri="{3e2802c4-a4d2-4d8b-9148-e3be6c30e623}">
          <xlrd:rvb i="2611"/>
        </ext>
      </extLst>
    </bk>
    <bk>
      <extLst>
        <ext uri="{3e2802c4-a4d2-4d8b-9148-e3be6c30e623}">
          <xlrd:rvb i="2612"/>
        </ext>
      </extLst>
    </bk>
    <bk>
      <extLst>
        <ext uri="{3e2802c4-a4d2-4d8b-9148-e3be6c30e623}">
          <xlrd:rvb i="2614"/>
        </ext>
      </extLst>
    </bk>
    <bk>
      <extLst>
        <ext uri="{3e2802c4-a4d2-4d8b-9148-e3be6c30e623}">
          <xlrd:rvb i="2615"/>
        </ext>
      </extLst>
    </bk>
    <bk>
      <extLst>
        <ext uri="{3e2802c4-a4d2-4d8b-9148-e3be6c30e623}">
          <xlrd:rvb i="2617"/>
        </ext>
      </extLst>
    </bk>
    <bk>
      <extLst>
        <ext uri="{3e2802c4-a4d2-4d8b-9148-e3be6c30e623}">
          <xlrd:rvb i="2618"/>
        </ext>
      </extLst>
    </bk>
    <bk>
      <extLst>
        <ext uri="{3e2802c4-a4d2-4d8b-9148-e3be6c30e623}">
          <xlrd:rvb i="2620"/>
        </ext>
      </extLst>
    </bk>
    <bk>
      <extLst>
        <ext uri="{3e2802c4-a4d2-4d8b-9148-e3be6c30e623}">
          <xlrd:rvb i="2621"/>
        </ext>
      </extLst>
    </bk>
    <bk>
      <extLst>
        <ext uri="{3e2802c4-a4d2-4d8b-9148-e3be6c30e623}">
          <xlrd:rvb i="2623"/>
        </ext>
      </extLst>
    </bk>
    <bk>
      <extLst>
        <ext uri="{3e2802c4-a4d2-4d8b-9148-e3be6c30e623}">
          <xlrd:rvb i="2624"/>
        </ext>
      </extLst>
    </bk>
    <bk>
      <extLst>
        <ext uri="{3e2802c4-a4d2-4d8b-9148-e3be6c30e623}">
          <xlrd:rvb i="2626"/>
        </ext>
      </extLst>
    </bk>
    <bk>
      <extLst>
        <ext uri="{3e2802c4-a4d2-4d8b-9148-e3be6c30e623}">
          <xlrd:rvb i="2627"/>
        </ext>
      </extLst>
    </bk>
    <bk>
      <extLst>
        <ext uri="{3e2802c4-a4d2-4d8b-9148-e3be6c30e623}">
          <xlrd:rvb i="2629"/>
        </ext>
      </extLst>
    </bk>
    <bk>
      <extLst>
        <ext uri="{3e2802c4-a4d2-4d8b-9148-e3be6c30e623}">
          <xlrd:rvb i="2630"/>
        </ext>
      </extLst>
    </bk>
    <bk>
      <extLst>
        <ext uri="{3e2802c4-a4d2-4d8b-9148-e3be6c30e623}">
          <xlrd:rvb i="2632"/>
        </ext>
      </extLst>
    </bk>
    <bk>
      <extLst>
        <ext uri="{3e2802c4-a4d2-4d8b-9148-e3be6c30e623}">
          <xlrd:rvb i="2633"/>
        </ext>
      </extLst>
    </bk>
    <bk>
      <extLst>
        <ext uri="{3e2802c4-a4d2-4d8b-9148-e3be6c30e623}">
          <xlrd:rvb i="2635"/>
        </ext>
      </extLst>
    </bk>
    <bk>
      <extLst>
        <ext uri="{3e2802c4-a4d2-4d8b-9148-e3be6c30e623}">
          <xlrd:rvb i="2636"/>
        </ext>
      </extLst>
    </bk>
    <bk>
      <extLst>
        <ext uri="{3e2802c4-a4d2-4d8b-9148-e3be6c30e623}">
          <xlrd:rvb i="2638"/>
        </ext>
      </extLst>
    </bk>
    <bk>
      <extLst>
        <ext uri="{3e2802c4-a4d2-4d8b-9148-e3be6c30e623}">
          <xlrd:rvb i="2639"/>
        </ext>
      </extLst>
    </bk>
    <bk>
      <extLst>
        <ext uri="{3e2802c4-a4d2-4d8b-9148-e3be6c30e623}">
          <xlrd:rvb i="2641"/>
        </ext>
      </extLst>
    </bk>
    <bk>
      <extLst>
        <ext uri="{3e2802c4-a4d2-4d8b-9148-e3be6c30e623}">
          <xlrd:rvb i="2642"/>
        </ext>
      </extLst>
    </bk>
    <bk>
      <extLst>
        <ext uri="{3e2802c4-a4d2-4d8b-9148-e3be6c30e623}">
          <xlrd:rvb i="2644"/>
        </ext>
      </extLst>
    </bk>
    <bk>
      <extLst>
        <ext uri="{3e2802c4-a4d2-4d8b-9148-e3be6c30e623}">
          <xlrd:rvb i="2645"/>
        </ext>
      </extLst>
    </bk>
    <bk>
      <extLst>
        <ext uri="{3e2802c4-a4d2-4d8b-9148-e3be6c30e623}">
          <xlrd:rvb i="2647"/>
        </ext>
      </extLst>
    </bk>
    <bk>
      <extLst>
        <ext uri="{3e2802c4-a4d2-4d8b-9148-e3be6c30e623}">
          <xlrd:rvb i="2648"/>
        </ext>
      </extLst>
    </bk>
    <bk>
      <extLst>
        <ext uri="{3e2802c4-a4d2-4d8b-9148-e3be6c30e623}">
          <xlrd:rvb i="2650"/>
        </ext>
      </extLst>
    </bk>
    <bk>
      <extLst>
        <ext uri="{3e2802c4-a4d2-4d8b-9148-e3be6c30e623}">
          <xlrd:rvb i="2651"/>
        </ext>
      </extLst>
    </bk>
    <bk>
      <extLst>
        <ext uri="{3e2802c4-a4d2-4d8b-9148-e3be6c30e623}">
          <xlrd:rvb i="2653"/>
        </ext>
      </extLst>
    </bk>
    <bk>
      <extLst>
        <ext uri="{3e2802c4-a4d2-4d8b-9148-e3be6c30e623}">
          <xlrd:rvb i="2654"/>
        </ext>
      </extLst>
    </bk>
    <bk>
      <extLst>
        <ext uri="{3e2802c4-a4d2-4d8b-9148-e3be6c30e623}">
          <xlrd:rvb i="2656"/>
        </ext>
      </extLst>
    </bk>
    <bk>
      <extLst>
        <ext uri="{3e2802c4-a4d2-4d8b-9148-e3be6c30e623}">
          <xlrd:rvb i="2657"/>
        </ext>
      </extLst>
    </bk>
    <bk>
      <extLst>
        <ext uri="{3e2802c4-a4d2-4d8b-9148-e3be6c30e623}">
          <xlrd:rvb i="2659"/>
        </ext>
      </extLst>
    </bk>
    <bk>
      <extLst>
        <ext uri="{3e2802c4-a4d2-4d8b-9148-e3be6c30e623}">
          <xlrd:rvb i="2660"/>
        </ext>
      </extLst>
    </bk>
    <bk>
      <extLst>
        <ext uri="{3e2802c4-a4d2-4d8b-9148-e3be6c30e623}">
          <xlrd:rvb i="2662"/>
        </ext>
      </extLst>
    </bk>
    <bk>
      <extLst>
        <ext uri="{3e2802c4-a4d2-4d8b-9148-e3be6c30e623}">
          <xlrd:rvb i="2663"/>
        </ext>
      </extLst>
    </bk>
    <bk>
      <extLst>
        <ext uri="{3e2802c4-a4d2-4d8b-9148-e3be6c30e623}">
          <xlrd:rvb i="2665"/>
        </ext>
      </extLst>
    </bk>
    <bk>
      <extLst>
        <ext uri="{3e2802c4-a4d2-4d8b-9148-e3be6c30e623}">
          <xlrd:rvb i="2666"/>
        </ext>
      </extLst>
    </bk>
    <bk>
      <extLst>
        <ext uri="{3e2802c4-a4d2-4d8b-9148-e3be6c30e623}">
          <xlrd:rvb i="2668"/>
        </ext>
      </extLst>
    </bk>
    <bk>
      <extLst>
        <ext uri="{3e2802c4-a4d2-4d8b-9148-e3be6c30e623}">
          <xlrd:rvb i="2669"/>
        </ext>
      </extLst>
    </bk>
    <bk>
      <extLst>
        <ext uri="{3e2802c4-a4d2-4d8b-9148-e3be6c30e623}">
          <xlrd:rvb i="2672"/>
        </ext>
      </extLst>
    </bk>
    <bk>
      <extLst>
        <ext uri="{3e2802c4-a4d2-4d8b-9148-e3be6c30e623}">
          <xlrd:rvb i="2673"/>
        </ext>
      </extLst>
    </bk>
    <bk>
      <extLst>
        <ext uri="{3e2802c4-a4d2-4d8b-9148-e3be6c30e623}">
          <xlrd:rvb i="2676"/>
        </ext>
      </extLst>
    </bk>
    <bk>
      <extLst>
        <ext uri="{3e2802c4-a4d2-4d8b-9148-e3be6c30e623}">
          <xlrd:rvb i="2677"/>
        </ext>
      </extLst>
    </bk>
    <bk>
      <extLst>
        <ext uri="{3e2802c4-a4d2-4d8b-9148-e3be6c30e623}">
          <xlrd:rvb i="2680"/>
        </ext>
      </extLst>
    </bk>
    <bk>
      <extLst>
        <ext uri="{3e2802c4-a4d2-4d8b-9148-e3be6c30e623}">
          <xlrd:rvb i="2681"/>
        </ext>
      </extLst>
    </bk>
    <bk>
      <extLst>
        <ext uri="{3e2802c4-a4d2-4d8b-9148-e3be6c30e623}">
          <xlrd:rvb i="2684"/>
        </ext>
      </extLst>
    </bk>
    <bk>
      <extLst>
        <ext uri="{3e2802c4-a4d2-4d8b-9148-e3be6c30e623}">
          <xlrd:rvb i="2685"/>
        </ext>
      </extLst>
    </bk>
    <bk>
      <extLst>
        <ext uri="{3e2802c4-a4d2-4d8b-9148-e3be6c30e623}">
          <xlrd:rvb i="2688"/>
        </ext>
      </extLst>
    </bk>
    <bk>
      <extLst>
        <ext uri="{3e2802c4-a4d2-4d8b-9148-e3be6c30e623}">
          <xlrd:rvb i="2689"/>
        </ext>
      </extLst>
    </bk>
    <bk>
      <extLst>
        <ext uri="{3e2802c4-a4d2-4d8b-9148-e3be6c30e623}">
          <xlrd:rvb i="2692"/>
        </ext>
      </extLst>
    </bk>
    <bk>
      <extLst>
        <ext uri="{3e2802c4-a4d2-4d8b-9148-e3be6c30e623}">
          <xlrd:rvb i="2693"/>
        </ext>
      </extLst>
    </bk>
    <bk>
      <extLst>
        <ext uri="{3e2802c4-a4d2-4d8b-9148-e3be6c30e623}">
          <xlrd:rvb i="2696"/>
        </ext>
      </extLst>
    </bk>
    <bk>
      <extLst>
        <ext uri="{3e2802c4-a4d2-4d8b-9148-e3be6c30e623}">
          <xlrd:rvb i="2697"/>
        </ext>
      </extLst>
    </bk>
    <bk>
      <extLst>
        <ext uri="{3e2802c4-a4d2-4d8b-9148-e3be6c30e623}">
          <xlrd:rvb i="2700"/>
        </ext>
      </extLst>
    </bk>
    <bk>
      <extLst>
        <ext uri="{3e2802c4-a4d2-4d8b-9148-e3be6c30e623}">
          <xlrd:rvb i="2701"/>
        </ext>
      </extLst>
    </bk>
    <bk>
      <extLst>
        <ext uri="{3e2802c4-a4d2-4d8b-9148-e3be6c30e623}">
          <xlrd:rvb i="2704"/>
        </ext>
      </extLst>
    </bk>
    <bk>
      <extLst>
        <ext uri="{3e2802c4-a4d2-4d8b-9148-e3be6c30e623}">
          <xlrd:rvb i="2705"/>
        </ext>
      </extLst>
    </bk>
    <bk>
      <extLst>
        <ext uri="{3e2802c4-a4d2-4d8b-9148-e3be6c30e623}">
          <xlrd:rvb i="2708"/>
        </ext>
      </extLst>
    </bk>
    <bk>
      <extLst>
        <ext uri="{3e2802c4-a4d2-4d8b-9148-e3be6c30e623}">
          <xlrd:rvb i="2709"/>
        </ext>
      </extLst>
    </bk>
    <bk>
      <extLst>
        <ext uri="{3e2802c4-a4d2-4d8b-9148-e3be6c30e623}">
          <xlrd:rvb i="2712"/>
        </ext>
      </extLst>
    </bk>
    <bk>
      <extLst>
        <ext uri="{3e2802c4-a4d2-4d8b-9148-e3be6c30e623}">
          <xlrd:rvb i="2713"/>
        </ext>
      </extLst>
    </bk>
    <bk>
      <extLst>
        <ext uri="{3e2802c4-a4d2-4d8b-9148-e3be6c30e623}">
          <xlrd:rvb i="2716"/>
        </ext>
      </extLst>
    </bk>
    <bk>
      <extLst>
        <ext uri="{3e2802c4-a4d2-4d8b-9148-e3be6c30e623}">
          <xlrd:rvb i="2717"/>
        </ext>
      </extLst>
    </bk>
    <bk>
      <extLst>
        <ext uri="{3e2802c4-a4d2-4d8b-9148-e3be6c30e623}">
          <xlrd:rvb i="2720"/>
        </ext>
      </extLst>
    </bk>
    <bk>
      <extLst>
        <ext uri="{3e2802c4-a4d2-4d8b-9148-e3be6c30e623}">
          <xlrd:rvb i="2721"/>
        </ext>
      </extLst>
    </bk>
    <bk>
      <extLst>
        <ext uri="{3e2802c4-a4d2-4d8b-9148-e3be6c30e623}">
          <xlrd:rvb i="2724"/>
        </ext>
      </extLst>
    </bk>
    <bk>
      <extLst>
        <ext uri="{3e2802c4-a4d2-4d8b-9148-e3be6c30e623}">
          <xlrd:rvb i="2725"/>
        </ext>
      </extLst>
    </bk>
    <bk>
      <extLst>
        <ext uri="{3e2802c4-a4d2-4d8b-9148-e3be6c30e623}">
          <xlrd:rvb i="2728"/>
        </ext>
      </extLst>
    </bk>
    <bk>
      <extLst>
        <ext uri="{3e2802c4-a4d2-4d8b-9148-e3be6c30e623}">
          <xlrd:rvb i="2729"/>
        </ext>
      </extLst>
    </bk>
    <bk>
      <extLst>
        <ext uri="{3e2802c4-a4d2-4d8b-9148-e3be6c30e623}">
          <xlrd:rvb i="2732"/>
        </ext>
      </extLst>
    </bk>
    <bk>
      <extLst>
        <ext uri="{3e2802c4-a4d2-4d8b-9148-e3be6c30e623}">
          <xlrd:rvb i="2733"/>
        </ext>
      </extLst>
    </bk>
    <bk>
      <extLst>
        <ext uri="{3e2802c4-a4d2-4d8b-9148-e3be6c30e623}">
          <xlrd:rvb i="2736"/>
        </ext>
      </extLst>
    </bk>
    <bk>
      <extLst>
        <ext uri="{3e2802c4-a4d2-4d8b-9148-e3be6c30e623}">
          <xlrd:rvb i="2737"/>
        </ext>
      </extLst>
    </bk>
    <bk>
      <extLst>
        <ext uri="{3e2802c4-a4d2-4d8b-9148-e3be6c30e623}">
          <xlrd:rvb i="2740"/>
        </ext>
      </extLst>
    </bk>
    <bk>
      <extLst>
        <ext uri="{3e2802c4-a4d2-4d8b-9148-e3be6c30e623}">
          <xlrd:rvb i="2741"/>
        </ext>
      </extLst>
    </bk>
    <bk>
      <extLst>
        <ext uri="{3e2802c4-a4d2-4d8b-9148-e3be6c30e623}">
          <xlrd:rvb i="2744"/>
        </ext>
      </extLst>
    </bk>
    <bk>
      <extLst>
        <ext uri="{3e2802c4-a4d2-4d8b-9148-e3be6c30e623}">
          <xlrd:rvb i="2745"/>
        </ext>
      </extLst>
    </bk>
    <bk>
      <extLst>
        <ext uri="{3e2802c4-a4d2-4d8b-9148-e3be6c30e623}">
          <xlrd:rvb i="2748"/>
        </ext>
      </extLst>
    </bk>
    <bk>
      <extLst>
        <ext uri="{3e2802c4-a4d2-4d8b-9148-e3be6c30e623}">
          <xlrd:rvb i="2751"/>
        </ext>
      </extLst>
    </bk>
    <bk>
      <extLst>
        <ext uri="{3e2802c4-a4d2-4d8b-9148-e3be6c30e623}">
          <xlrd:rvb i="2752"/>
        </ext>
      </extLst>
    </bk>
    <bk>
      <extLst>
        <ext uri="{3e2802c4-a4d2-4d8b-9148-e3be6c30e623}">
          <xlrd:rvb i="2755"/>
        </ext>
      </extLst>
    </bk>
    <bk>
      <extLst>
        <ext uri="{3e2802c4-a4d2-4d8b-9148-e3be6c30e623}">
          <xlrd:rvb i="2756"/>
        </ext>
      </extLst>
    </bk>
    <bk>
      <extLst>
        <ext uri="{3e2802c4-a4d2-4d8b-9148-e3be6c30e623}">
          <xlrd:rvb i="2759"/>
        </ext>
      </extLst>
    </bk>
    <bk>
      <extLst>
        <ext uri="{3e2802c4-a4d2-4d8b-9148-e3be6c30e623}">
          <xlrd:rvb i="2760"/>
        </ext>
      </extLst>
    </bk>
    <bk>
      <extLst>
        <ext uri="{3e2802c4-a4d2-4d8b-9148-e3be6c30e623}">
          <xlrd:rvb i="2763"/>
        </ext>
      </extLst>
    </bk>
    <bk>
      <extLst>
        <ext uri="{3e2802c4-a4d2-4d8b-9148-e3be6c30e623}">
          <xlrd:rvb i="2764"/>
        </ext>
      </extLst>
    </bk>
    <bk>
      <extLst>
        <ext uri="{3e2802c4-a4d2-4d8b-9148-e3be6c30e623}">
          <xlrd:rvb i="2767"/>
        </ext>
      </extLst>
    </bk>
    <bk>
      <extLst>
        <ext uri="{3e2802c4-a4d2-4d8b-9148-e3be6c30e623}">
          <xlrd:rvb i="2768"/>
        </ext>
      </extLst>
    </bk>
    <bk>
      <extLst>
        <ext uri="{3e2802c4-a4d2-4d8b-9148-e3be6c30e623}">
          <xlrd:rvb i="2771"/>
        </ext>
      </extLst>
    </bk>
    <bk>
      <extLst>
        <ext uri="{3e2802c4-a4d2-4d8b-9148-e3be6c30e623}">
          <xlrd:rvb i="2772"/>
        </ext>
      </extLst>
    </bk>
    <bk>
      <extLst>
        <ext uri="{3e2802c4-a4d2-4d8b-9148-e3be6c30e623}">
          <xlrd:rvb i="2775"/>
        </ext>
      </extLst>
    </bk>
    <bk>
      <extLst>
        <ext uri="{3e2802c4-a4d2-4d8b-9148-e3be6c30e623}">
          <xlrd:rvb i="2776"/>
        </ext>
      </extLst>
    </bk>
    <bk>
      <extLst>
        <ext uri="{3e2802c4-a4d2-4d8b-9148-e3be6c30e623}">
          <xlrd:rvb i="2779"/>
        </ext>
      </extLst>
    </bk>
    <bk>
      <extLst>
        <ext uri="{3e2802c4-a4d2-4d8b-9148-e3be6c30e623}">
          <xlrd:rvb i="2780"/>
        </ext>
      </extLst>
    </bk>
    <bk>
      <extLst>
        <ext uri="{3e2802c4-a4d2-4d8b-9148-e3be6c30e623}">
          <xlrd:rvb i="2783"/>
        </ext>
      </extLst>
    </bk>
    <bk>
      <extLst>
        <ext uri="{3e2802c4-a4d2-4d8b-9148-e3be6c30e623}">
          <xlrd:rvb i="2784"/>
        </ext>
      </extLst>
    </bk>
    <bk>
      <extLst>
        <ext uri="{3e2802c4-a4d2-4d8b-9148-e3be6c30e623}">
          <xlrd:rvb i="2787"/>
        </ext>
      </extLst>
    </bk>
    <bk>
      <extLst>
        <ext uri="{3e2802c4-a4d2-4d8b-9148-e3be6c30e623}">
          <xlrd:rvb i="2788"/>
        </ext>
      </extLst>
    </bk>
    <bk>
      <extLst>
        <ext uri="{3e2802c4-a4d2-4d8b-9148-e3be6c30e623}">
          <xlrd:rvb i="2791"/>
        </ext>
      </extLst>
    </bk>
    <bk>
      <extLst>
        <ext uri="{3e2802c4-a4d2-4d8b-9148-e3be6c30e623}">
          <xlrd:rvb i="2792"/>
        </ext>
      </extLst>
    </bk>
    <bk>
      <extLst>
        <ext uri="{3e2802c4-a4d2-4d8b-9148-e3be6c30e623}">
          <xlrd:rvb i="2795"/>
        </ext>
      </extLst>
    </bk>
    <bk>
      <extLst>
        <ext uri="{3e2802c4-a4d2-4d8b-9148-e3be6c30e623}">
          <xlrd:rvb i="2796"/>
        </ext>
      </extLst>
    </bk>
    <bk>
      <extLst>
        <ext uri="{3e2802c4-a4d2-4d8b-9148-e3be6c30e623}">
          <xlrd:rvb i="2799"/>
        </ext>
      </extLst>
    </bk>
    <bk>
      <extLst>
        <ext uri="{3e2802c4-a4d2-4d8b-9148-e3be6c30e623}">
          <xlrd:rvb i="2800"/>
        </ext>
      </extLst>
    </bk>
    <bk>
      <extLst>
        <ext uri="{3e2802c4-a4d2-4d8b-9148-e3be6c30e623}">
          <xlrd:rvb i="2803"/>
        </ext>
      </extLst>
    </bk>
    <bk>
      <extLst>
        <ext uri="{3e2802c4-a4d2-4d8b-9148-e3be6c30e623}">
          <xlrd:rvb i="2804"/>
        </ext>
      </extLst>
    </bk>
    <bk>
      <extLst>
        <ext uri="{3e2802c4-a4d2-4d8b-9148-e3be6c30e623}">
          <xlrd:rvb i="2807"/>
        </ext>
      </extLst>
    </bk>
    <bk>
      <extLst>
        <ext uri="{3e2802c4-a4d2-4d8b-9148-e3be6c30e623}">
          <xlrd:rvb i="2808"/>
        </ext>
      </extLst>
    </bk>
    <bk>
      <extLst>
        <ext uri="{3e2802c4-a4d2-4d8b-9148-e3be6c30e623}">
          <xlrd:rvb i="2811"/>
        </ext>
      </extLst>
    </bk>
    <bk>
      <extLst>
        <ext uri="{3e2802c4-a4d2-4d8b-9148-e3be6c30e623}">
          <xlrd:rvb i="2812"/>
        </ext>
      </extLst>
    </bk>
    <bk>
      <extLst>
        <ext uri="{3e2802c4-a4d2-4d8b-9148-e3be6c30e623}">
          <xlrd:rvb i="2815"/>
        </ext>
      </extLst>
    </bk>
    <bk>
      <extLst>
        <ext uri="{3e2802c4-a4d2-4d8b-9148-e3be6c30e623}">
          <xlrd:rvb i="2816"/>
        </ext>
      </extLst>
    </bk>
  </futureMetadata>
  <cellMetadata count="1">
    <bk>
      <rc t="1" v="0"/>
    </bk>
  </cellMetadata>
  <valueMetadata count="1382">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bk>
      <rc t="2" v="43"/>
    </bk>
    <bk>
      <rc t="2" v="44"/>
    </bk>
    <bk>
      <rc t="2" v="45"/>
    </bk>
    <bk>
      <rc t="2" v="46"/>
    </bk>
    <bk>
      <rc t="2" v="47"/>
    </bk>
    <bk>
      <rc t="2" v="48"/>
    </bk>
    <bk>
      <rc t="2" v="49"/>
    </bk>
    <bk>
      <rc t="2" v="50"/>
    </bk>
    <bk>
      <rc t="2" v="51"/>
    </bk>
    <bk>
      <rc t="2" v="52"/>
    </bk>
    <bk>
      <rc t="2" v="53"/>
    </bk>
    <bk>
      <rc t="2" v="54"/>
    </bk>
    <bk>
      <rc t="2" v="55"/>
    </bk>
    <bk>
      <rc t="2" v="56"/>
    </bk>
    <bk>
      <rc t="2" v="57"/>
    </bk>
    <bk>
      <rc t="2" v="58"/>
    </bk>
    <bk>
      <rc t="2" v="59"/>
    </bk>
    <bk>
      <rc t="2" v="60"/>
    </bk>
    <bk>
      <rc t="2" v="61"/>
    </bk>
    <bk>
      <rc t="2" v="62"/>
    </bk>
    <bk>
      <rc t="2" v="63"/>
    </bk>
    <bk>
      <rc t="2" v="64"/>
    </bk>
    <bk>
      <rc t="2" v="65"/>
    </bk>
    <bk>
      <rc t="2" v="66"/>
    </bk>
    <bk>
      <rc t="2" v="67"/>
    </bk>
    <bk>
      <rc t="2" v="68"/>
    </bk>
    <bk>
      <rc t="2" v="69"/>
    </bk>
    <bk>
      <rc t="2" v="70"/>
    </bk>
    <bk>
      <rc t="2" v="71"/>
    </bk>
    <bk>
      <rc t="2" v="72"/>
    </bk>
    <bk>
      <rc t="2" v="73"/>
    </bk>
    <bk>
      <rc t="2" v="74"/>
    </bk>
    <bk>
      <rc t="2" v="75"/>
    </bk>
    <bk>
      <rc t="2" v="76"/>
    </bk>
    <bk>
      <rc t="2" v="77"/>
    </bk>
    <bk>
      <rc t="2" v="78"/>
    </bk>
    <bk>
      <rc t="2" v="79"/>
    </bk>
    <bk>
      <rc t="2" v="80"/>
    </bk>
    <bk>
      <rc t="2" v="81"/>
    </bk>
    <bk>
      <rc t="2" v="82"/>
    </bk>
    <bk>
      <rc t="2" v="83"/>
    </bk>
    <bk>
      <rc t="2" v="84"/>
    </bk>
    <bk>
      <rc t="2" v="85"/>
    </bk>
    <bk>
      <rc t="2" v="86"/>
    </bk>
    <bk>
      <rc t="2" v="87"/>
    </bk>
    <bk>
      <rc t="2" v="88"/>
    </bk>
    <bk>
      <rc t="2" v="89"/>
    </bk>
    <bk>
      <rc t="2" v="90"/>
    </bk>
    <bk>
      <rc t="2" v="91"/>
    </bk>
    <bk>
      <rc t="2" v="92"/>
    </bk>
    <bk>
      <rc t="2" v="93"/>
    </bk>
    <bk>
      <rc t="2" v="94"/>
    </bk>
    <bk>
      <rc t="2" v="95"/>
    </bk>
    <bk>
      <rc t="2" v="96"/>
    </bk>
    <bk>
      <rc t="2" v="97"/>
    </bk>
    <bk>
      <rc t="2" v="98"/>
    </bk>
    <bk>
      <rc t="2" v="99"/>
    </bk>
    <bk>
      <rc t="2" v="100"/>
    </bk>
    <bk>
      <rc t="2" v="101"/>
    </bk>
    <bk>
      <rc t="2" v="102"/>
    </bk>
    <bk>
      <rc t="2" v="103"/>
    </bk>
    <bk>
      <rc t="2" v="104"/>
    </bk>
    <bk>
      <rc t="2" v="105"/>
    </bk>
    <bk>
      <rc t="2" v="106"/>
    </bk>
    <bk>
      <rc t="2" v="107"/>
    </bk>
    <bk>
      <rc t="2" v="108"/>
    </bk>
    <bk>
      <rc t="2" v="109"/>
    </bk>
    <bk>
      <rc t="2" v="110"/>
    </bk>
    <bk>
      <rc t="2" v="111"/>
    </bk>
    <bk>
      <rc t="2" v="112"/>
    </bk>
    <bk>
      <rc t="2" v="113"/>
    </bk>
    <bk>
      <rc t="2" v="114"/>
    </bk>
    <bk>
      <rc t="2" v="115"/>
    </bk>
    <bk>
      <rc t="2" v="116"/>
    </bk>
    <bk>
      <rc t="2" v="117"/>
    </bk>
    <bk>
      <rc t="2" v="118"/>
    </bk>
    <bk>
      <rc t="2" v="119"/>
    </bk>
    <bk>
      <rc t="2" v="120"/>
    </bk>
    <bk>
      <rc t="2" v="121"/>
    </bk>
    <bk>
      <rc t="2" v="122"/>
    </bk>
    <bk>
      <rc t="2" v="123"/>
    </bk>
    <bk>
      <rc t="2" v="124"/>
    </bk>
    <bk>
      <rc t="2" v="125"/>
    </bk>
    <bk>
      <rc t="2" v="126"/>
    </bk>
    <bk>
      <rc t="2" v="127"/>
    </bk>
    <bk>
      <rc t="2" v="128"/>
    </bk>
    <bk>
      <rc t="2" v="129"/>
    </bk>
    <bk>
      <rc t="2" v="130"/>
    </bk>
    <bk>
      <rc t="2" v="131"/>
    </bk>
    <bk>
      <rc t="2" v="132"/>
    </bk>
    <bk>
      <rc t="2" v="133"/>
    </bk>
    <bk>
      <rc t="2" v="134"/>
    </bk>
    <bk>
      <rc t="2" v="135"/>
    </bk>
    <bk>
      <rc t="2" v="136"/>
    </bk>
    <bk>
      <rc t="2" v="137"/>
    </bk>
    <bk>
      <rc t="2" v="138"/>
    </bk>
    <bk>
      <rc t="2" v="139"/>
    </bk>
    <bk>
      <rc t="2" v="140"/>
    </bk>
    <bk>
      <rc t="2" v="141"/>
    </bk>
    <bk>
      <rc t="2" v="142"/>
    </bk>
    <bk>
      <rc t="2" v="143"/>
    </bk>
    <bk>
      <rc t="2" v="144"/>
    </bk>
    <bk>
      <rc t="2" v="145"/>
    </bk>
    <bk>
      <rc t="2" v="146"/>
    </bk>
    <bk>
      <rc t="2" v="147"/>
    </bk>
    <bk>
      <rc t="2" v="148"/>
    </bk>
    <bk>
      <rc t="2" v="149"/>
    </bk>
    <bk>
      <rc t="2" v="150"/>
    </bk>
    <bk>
      <rc t="2" v="151"/>
    </bk>
    <bk>
      <rc t="2" v="152"/>
    </bk>
    <bk>
      <rc t="2" v="153"/>
    </bk>
    <bk>
      <rc t="2" v="154"/>
    </bk>
    <bk>
      <rc t="2" v="155"/>
    </bk>
    <bk>
      <rc t="2" v="156"/>
    </bk>
    <bk>
      <rc t="2" v="157"/>
    </bk>
    <bk>
      <rc t="2" v="158"/>
    </bk>
    <bk>
      <rc t="2" v="159"/>
    </bk>
    <bk>
      <rc t="2" v="160"/>
    </bk>
    <bk>
      <rc t="2" v="161"/>
    </bk>
    <bk>
      <rc t="2" v="162"/>
    </bk>
    <bk>
      <rc t="2" v="163"/>
    </bk>
    <bk>
      <rc t="2" v="164"/>
    </bk>
    <bk>
      <rc t="2" v="165"/>
    </bk>
    <bk>
      <rc t="2" v="166"/>
    </bk>
    <bk>
      <rc t="2" v="167"/>
    </bk>
    <bk>
      <rc t="2" v="168"/>
    </bk>
    <bk>
      <rc t="2" v="169"/>
    </bk>
    <bk>
      <rc t="2" v="170"/>
    </bk>
    <bk>
      <rc t="2" v="171"/>
    </bk>
    <bk>
      <rc t="2" v="172"/>
    </bk>
    <bk>
      <rc t="2" v="173"/>
    </bk>
    <bk>
      <rc t="2" v="174"/>
    </bk>
    <bk>
      <rc t="2" v="175"/>
    </bk>
    <bk>
      <rc t="2" v="176"/>
    </bk>
    <bk>
      <rc t="2" v="177"/>
    </bk>
    <bk>
      <rc t="2" v="178"/>
    </bk>
    <bk>
      <rc t="2" v="179"/>
    </bk>
    <bk>
      <rc t="2" v="180"/>
    </bk>
    <bk>
      <rc t="2" v="181"/>
    </bk>
    <bk>
      <rc t="2" v="182"/>
    </bk>
    <bk>
      <rc t="2" v="183"/>
    </bk>
    <bk>
      <rc t="2" v="184"/>
    </bk>
    <bk>
      <rc t="2" v="185"/>
    </bk>
    <bk>
      <rc t="2" v="186"/>
    </bk>
    <bk>
      <rc t="2" v="187"/>
    </bk>
    <bk>
      <rc t="2" v="188"/>
    </bk>
    <bk>
      <rc t="2" v="189"/>
    </bk>
    <bk>
      <rc t="2" v="190"/>
    </bk>
    <bk>
      <rc t="2" v="191"/>
    </bk>
    <bk>
      <rc t="2" v="192"/>
    </bk>
    <bk>
      <rc t="2" v="193"/>
    </bk>
    <bk>
      <rc t="2" v="194"/>
    </bk>
    <bk>
      <rc t="2" v="195"/>
    </bk>
    <bk>
      <rc t="2" v="196"/>
    </bk>
    <bk>
      <rc t="2" v="197"/>
    </bk>
    <bk>
      <rc t="2" v="198"/>
    </bk>
    <bk>
      <rc t="2" v="199"/>
    </bk>
    <bk>
      <rc t="2" v="200"/>
    </bk>
    <bk>
      <rc t="2" v="201"/>
    </bk>
    <bk>
      <rc t="2" v="202"/>
    </bk>
    <bk>
      <rc t="2" v="203"/>
    </bk>
    <bk>
      <rc t="2" v="204"/>
    </bk>
    <bk>
      <rc t="2" v="205"/>
    </bk>
    <bk>
      <rc t="2" v="206"/>
    </bk>
    <bk>
      <rc t="2" v="207"/>
    </bk>
    <bk>
      <rc t="2" v="208"/>
    </bk>
    <bk>
      <rc t="2" v="209"/>
    </bk>
    <bk>
      <rc t="2" v="210"/>
    </bk>
    <bk>
      <rc t="2" v="211"/>
    </bk>
    <bk>
      <rc t="2" v="212"/>
    </bk>
    <bk>
      <rc t="2" v="213"/>
    </bk>
    <bk>
      <rc t="2" v="214"/>
    </bk>
    <bk>
      <rc t="2" v="215"/>
    </bk>
    <bk>
      <rc t="2" v="216"/>
    </bk>
    <bk>
      <rc t="2" v="217"/>
    </bk>
    <bk>
      <rc t="2" v="218"/>
    </bk>
    <bk>
      <rc t="2" v="219"/>
    </bk>
    <bk>
      <rc t="2" v="220"/>
    </bk>
    <bk>
      <rc t="2" v="221"/>
    </bk>
    <bk>
      <rc t="2" v="222"/>
    </bk>
    <bk>
      <rc t="2" v="223"/>
    </bk>
    <bk>
      <rc t="2" v="224"/>
    </bk>
    <bk>
      <rc t="2" v="225"/>
    </bk>
    <bk>
      <rc t="2" v="226"/>
    </bk>
    <bk>
      <rc t="2" v="227"/>
    </bk>
    <bk>
      <rc t="2" v="228"/>
    </bk>
    <bk>
      <rc t="2" v="229"/>
    </bk>
    <bk>
      <rc t="2" v="230"/>
    </bk>
    <bk>
      <rc t="2" v="231"/>
    </bk>
    <bk>
      <rc t="2" v="232"/>
    </bk>
    <bk>
      <rc t="2" v="233"/>
    </bk>
    <bk>
      <rc t="2" v="234"/>
    </bk>
    <bk>
      <rc t="2" v="235"/>
    </bk>
    <bk>
      <rc t="2" v="236"/>
    </bk>
    <bk>
      <rc t="2" v="237"/>
    </bk>
    <bk>
      <rc t="2" v="238"/>
    </bk>
    <bk>
      <rc t="2" v="239"/>
    </bk>
    <bk>
      <rc t="2" v="240"/>
    </bk>
    <bk>
      <rc t="2" v="241"/>
    </bk>
    <bk>
      <rc t="2" v="242"/>
    </bk>
    <bk>
      <rc t="2" v="243"/>
    </bk>
    <bk>
      <rc t="2" v="244"/>
    </bk>
    <bk>
      <rc t="2" v="245"/>
    </bk>
    <bk>
      <rc t="2" v="246"/>
    </bk>
    <bk>
      <rc t="2" v="247"/>
    </bk>
    <bk>
      <rc t="2" v="248"/>
    </bk>
    <bk>
      <rc t="2" v="249"/>
    </bk>
    <bk>
      <rc t="2" v="250"/>
    </bk>
    <bk>
      <rc t="2" v="251"/>
    </bk>
    <bk>
      <rc t="2" v="252"/>
    </bk>
    <bk>
      <rc t="2" v="253"/>
    </bk>
    <bk>
      <rc t="2" v="254"/>
    </bk>
    <bk>
      <rc t="2" v="255"/>
    </bk>
    <bk>
      <rc t="2" v="256"/>
    </bk>
    <bk>
      <rc t="2" v="257"/>
    </bk>
    <bk>
      <rc t="2" v="258"/>
    </bk>
    <bk>
      <rc t="2" v="259"/>
    </bk>
    <bk>
      <rc t="2" v="260"/>
    </bk>
    <bk>
      <rc t="2" v="261"/>
    </bk>
    <bk>
      <rc t="2" v="262"/>
    </bk>
    <bk>
      <rc t="2" v="263"/>
    </bk>
    <bk>
      <rc t="2" v="264"/>
    </bk>
    <bk>
      <rc t="2" v="265"/>
    </bk>
    <bk>
      <rc t="2" v="266"/>
    </bk>
    <bk>
      <rc t="2" v="267"/>
    </bk>
    <bk>
      <rc t="2" v="268"/>
    </bk>
    <bk>
      <rc t="2" v="269"/>
    </bk>
    <bk>
      <rc t="2" v="270"/>
    </bk>
    <bk>
      <rc t="2" v="271"/>
    </bk>
    <bk>
      <rc t="2" v="272"/>
    </bk>
    <bk>
      <rc t="2" v="273"/>
    </bk>
    <bk>
      <rc t="2" v="274"/>
    </bk>
    <bk>
      <rc t="2" v="275"/>
    </bk>
    <bk>
      <rc t="2" v="276"/>
    </bk>
    <bk>
      <rc t="2" v="277"/>
    </bk>
    <bk>
      <rc t="2" v="278"/>
    </bk>
    <bk>
      <rc t="2" v="279"/>
    </bk>
    <bk>
      <rc t="2" v="280"/>
    </bk>
    <bk>
      <rc t="2" v="281"/>
    </bk>
    <bk>
      <rc t="2" v="282"/>
    </bk>
    <bk>
      <rc t="2" v="283"/>
    </bk>
    <bk>
      <rc t="2" v="284"/>
    </bk>
    <bk>
      <rc t="2" v="285"/>
    </bk>
    <bk>
      <rc t="2" v="286"/>
    </bk>
    <bk>
      <rc t="2" v="287"/>
    </bk>
    <bk>
      <rc t="2" v="288"/>
    </bk>
    <bk>
      <rc t="2" v="289"/>
    </bk>
    <bk>
      <rc t="2" v="290"/>
    </bk>
    <bk>
      <rc t="2" v="291"/>
    </bk>
    <bk>
      <rc t="2" v="292"/>
    </bk>
    <bk>
      <rc t="2" v="293"/>
    </bk>
    <bk>
      <rc t="2" v="294"/>
    </bk>
    <bk>
      <rc t="2" v="295"/>
    </bk>
    <bk>
      <rc t="2" v="296"/>
    </bk>
    <bk>
      <rc t="2" v="297"/>
    </bk>
    <bk>
      <rc t="2" v="298"/>
    </bk>
    <bk>
      <rc t="2" v="299"/>
    </bk>
    <bk>
      <rc t="2" v="300"/>
    </bk>
    <bk>
      <rc t="2" v="301"/>
    </bk>
    <bk>
      <rc t="2" v="302"/>
    </bk>
    <bk>
      <rc t="2" v="303"/>
    </bk>
    <bk>
      <rc t="2" v="304"/>
    </bk>
    <bk>
      <rc t="2" v="305"/>
    </bk>
    <bk>
      <rc t="2" v="306"/>
    </bk>
    <bk>
      <rc t="2" v="307"/>
    </bk>
    <bk>
      <rc t="2" v="308"/>
    </bk>
    <bk>
      <rc t="2" v="309"/>
    </bk>
    <bk>
      <rc t="2" v="310"/>
    </bk>
    <bk>
      <rc t="2" v="311"/>
    </bk>
    <bk>
      <rc t="2" v="312"/>
    </bk>
    <bk>
      <rc t="2" v="313"/>
    </bk>
    <bk>
      <rc t="2" v="314"/>
    </bk>
    <bk>
      <rc t="2" v="315"/>
    </bk>
    <bk>
      <rc t="2" v="316"/>
    </bk>
    <bk>
      <rc t="2" v="317"/>
    </bk>
    <bk>
      <rc t="2" v="318"/>
    </bk>
    <bk>
      <rc t="2" v="319"/>
    </bk>
    <bk>
      <rc t="2" v="320"/>
    </bk>
    <bk>
      <rc t="2" v="321"/>
    </bk>
    <bk>
      <rc t="2" v="322"/>
    </bk>
    <bk>
      <rc t="2" v="323"/>
    </bk>
    <bk>
      <rc t="2" v="324"/>
    </bk>
    <bk>
      <rc t="2" v="325"/>
    </bk>
    <bk>
      <rc t="2" v="326"/>
    </bk>
    <bk>
      <rc t="2" v="327"/>
    </bk>
    <bk>
      <rc t="2" v="328"/>
    </bk>
    <bk>
      <rc t="2" v="329"/>
    </bk>
    <bk>
      <rc t="2" v="330"/>
    </bk>
    <bk>
      <rc t="2" v="331"/>
    </bk>
    <bk>
      <rc t="2" v="332"/>
    </bk>
    <bk>
      <rc t="2" v="333"/>
    </bk>
    <bk>
      <rc t="2" v="334"/>
    </bk>
    <bk>
      <rc t="2" v="335"/>
    </bk>
    <bk>
      <rc t="2" v="336"/>
    </bk>
    <bk>
      <rc t="2" v="337"/>
    </bk>
    <bk>
      <rc t="2" v="338"/>
    </bk>
    <bk>
      <rc t="2" v="339"/>
    </bk>
    <bk>
      <rc t="2" v="340"/>
    </bk>
    <bk>
      <rc t="2" v="341"/>
    </bk>
    <bk>
      <rc t="2" v="342"/>
    </bk>
    <bk>
      <rc t="2" v="343"/>
    </bk>
    <bk>
      <rc t="2" v="344"/>
    </bk>
    <bk>
      <rc t="2" v="345"/>
    </bk>
    <bk>
      <rc t="2" v="346"/>
    </bk>
    <bk>
      <rc t="2" v="347"/>
    </bk>
    <bk>
      <rc t="2" v="348"/>
    </bk>
    <bk>
      <rc t="2" v="349"/>
    </bk>
    <bk>
      <rc t="2" v="350"/>
    </bk>
    <bk>
      <rc t="2" v="351"/>
    </bk>
    <bk>
      <rc t="2" v="352"/>
    </bk>
    <bk>
      <rc t="2" v="353"/>
    </bk>
    <bk>
      <rc t="2" v="354"/>
    </bk>
    <bk>
      <rc t="2" v="355"/>
    </bk>
    <bk>
      <rc t="2" v="356"/>
    </bk>
    <bk>
      <rc t="2" v="357"/>
    </bk>
    <bk>
      <rc t="2" v="358"/>
    </bk>
    <bk>
      <rc t="2" v="359"/>
    </bk>
    <bk>
      <rc t="2" v="360"/>
    </bk>
    <bk>
      <rc t="2" v="361"/>
    </bk>
    <bk>
      <rc t="2" v="362"/>
    </bk>
    <bk>
      <rc t="2" v="363"/>
    </bk>
    <bk>
      <rc t="2" v="364"/>
    </bk>
    <bk>
      <rc t="2" v="365"/>
    </bk>
    <bk>
      <rc t="2" v="366"/>
    </bk>
    <bk>
      <rc t="2" v="367"/>
    </bk>
    <bk>
      <rc t="2" v="368"/>
    </bk>
    <bk>
      <rc t="2" v="369"/>
    </bk>
    <bk>
      <rc t="2" v="370"/>
    </bk>
    <bk>
      <rc t="2" v="371"/>
    </bk>
    <bk>
      <rc t="2" v="372"/>
    </bk>
    <bk>
      <rc t="2" v="373"/>
    </bk>
    <bk>
      <rc t="2" v="374"/>
    </bk>
    <bk>
      <rc t="2" v="375"/>
    </bk>
    <bk>
      <rc t="2" v="376"/>
    </bk>
    <bk>
      <rc t="2" v="377"/>
    </bk>
    <bk>
      <rc t="2" v="378"/>
    </bk>
    <bk>
      <rc t="2" v="379"/>
    </bk>
    <bk>
      <rc t="2" v="380"/>
    </bk>
    <bk>
      <rc t="2" v="381"/>
    </bk>
    <bk>
      <rc t="2" v="382"/>
    </bk>
    <bk>
      <rc t="2" v="383"/>
    </bk>
    <bk>
      <rc t="2" v="384"/>
    </bk>
    <bk>
      <rc t="2" v="385"/>
    </bk>
    <bk>
      <rc t="2" v="386"/>
    </bk>
    <bk>
      <rc t="2" v="387"/>
    </bk>
    <bk>
      <rc t="2" v="388"/>
    </bk>
    <bk>
      <rc t="2" v="389"/>
    </bk>
    <bk>
      <rc t="2" v="390"/>
    </bk>
    <bk>
      <rc t="2" v="391"/>
    </bk>
    <bk>
      <rc t="2" v="392"/>
    </bk>
    <bk>
      <rc t="2" v="393"/>
    </bk>
    <bk>
      <rc t="2" v="394"/>
    </bk>
    <bk>
      <rc t="2" v="395"/>
    </bk>
    <bk>
      <rc t="2" v="396"/>
    </bk>
    <bk>
      <rc t="2" v="397"/>
    </bk>
    <bk>
      <rc t="2" v="398"/>
    </bk>
    <bk>
      <rc t="2" v="399"/>
    </bk>
    <bk>
      <rc t="2" v="400"/>
    </bk>
    <bk>
      <rc t="2" v="401"/>
    </bk>
    <bk>
      <rc t="2" v="402"/>
    </bk>
    <bk>
      <rc t="2" v="403"/>
    </bk>
    <bk>
      <rc t="2" v="404"/>
    </bk>
    <bk>
      <rc t="2" v="405"/>
    </bk>
    <bk>
      <rc t="2" v="406"/>
    </bk>
    <bk>
      <rc t="2" v="407"/>
    </bk>
    <bk>
      <rc t="2" v="408"/>
    </bk>
    <bk>
      <rc t="2" v="409"/>
    </bk>
    <bk>
      <rc t="2" v="410"/>
    </bk>
    <bk>
      <rc t="2" v="411"/>
    </bk>
    <bk>
      <rc t="2" v="412"/>
    </bk>
    <bk>
      <rc t="2" v="413"/>
    </bk>
    <bk>
      <rc t="2" v="414"/>
    </bk>
    <bk>
      <rc t="2" v="415"/>
    </bk>
    <bk>
      <rc t="2" v="416"/>
    </bk>
    <bk>
      <rc t="2" v="417"/>
    </bk>
    <bk>
      <rc t="2" v="418"/>
    </bk>
    <bk>
      <rc t="2" v="419"/>
    </bk>
    <bk>
      <rc t="2" v="420"/>
    </bk>
    <bk>
      <rc t="2" v="421"/>
    </bk>
    <bk>
      <rc t="2" v="422"/>
    </bk>
    <bk>
      <rc t="2" v="423"/>
    </bk>
    <bk>
      <rc t="2" v="424"/>
    </bk>
    <bk>
      <rc t="2" v="425"/>
    </bk>
    <bk>
      <rc t="2" v="426"/>
    </bk>
    <bk>
      <rc t="2" v="427"/>
    </bk>
    <bk>
      <rc t="2" v="428"/>
    </bk>
    <bk>
      <rc t="2" v="429"/>
    </bk>
    <bk>
      <rc t="2" v="430"/>
    </bk>
    <bk>
      <rc t="2" v="431"/>
    </bk>
    <bk>
      <rc t="2" v="432"/>
    </bk>
    <bk>
      <rc t="2" v="433"/>
    </bk>
    <bk>
      <rc t="2" v="434"/>
    </bk>
    <bk>
      <rc t="2" v="435"/>
    </bk>
    <bk>
      <rc t="2" v="436"/>
    </bk>
    <bk>
      <rc t="2" v="437"/>
    </bk>
    <bk>
      <rc t="2" v="438"/>
    </bk>
    <bk>
      <rc t="2" v="439"/>
    </bk>
    <bk>
      <rc t="2" v="440"/>
    </bk>
    <bk>
      <rc t="2" v="441"/>
    </bk>
    <bk>
      <rc t="2" v="442"/>
    </bk>
    <bk>
      <rc t="2" v="443"/>
    </bk>
    <bk>
      <rc t="2" v="444"/>
    </bk>
    <bk>
      <rc t="2" v="445"/>
    </bk>
    <bk>
      <rc t="2" v="446"/>
    </bk>
    <bk>
      <rc t="2" v="447"/>
    </bk>
    <bk>
      <rc t="2" v="448"/>
    </bk>
    <bk>
      <rc t="2" v="449"/>
    </bk>
    <bk>
      <rc t="2" v="450"/>
    </bk>
    <bk>
      <rc t="2" v="451"/>
    </bk>
    <bk>
      <rc t="2" v="452"/>
    </bk>
    <bk>
      <rc t="2" v="453"/>
    </bk>
    <bk>
      <rc t="2" v="454"/>
    </bk>
    <bk>
      <rc t="2" v="455"/>
    </bk>
    <bk>
      <rc t="2" v="456"/>
    </bk>
    <bk>
      <rc t="2" v="457"/>
    </bk>
    <bk>
      <rc t="2" v="458"/>
    </bk>
    <bk>
      <rc t="2" v="459"/>
    </bk>
    <bk>
      <rc t="2" v="460"/>
    </bk>
    <bk>
      <rc t="2" v="461"/>
    </bk>
    <bk>
      <rc t="2" v="462"/>
    </bk>
    <bk>
      <rc t="2" v="463"/>
    </bk>
    <bk>
      <rc t="2" v="464"/>
    </bk>
    <bk>
      <rc t="2" v="465"/>
    </bk>
    <bk>
      <rc t="2" v="466"/>
    </bk>
    <bk>
      <rc t="2" v="467"/>
    </bk>
    <bk>
      <rc t="2" v="468"/>
    </bk>
    <bk>
      <rc t="2" v="469"/>
    </bk>
    <bk>
      <rc t="2" v="470"/>
    </bk>
    <bk>
      <rc t="2" v="471"/>
    </bk>
    <bk>
      <rc t="2" v="472"/>
    </bk>
    <bk>
      <rc t="2" v="473"/>
    </bk>
    <bk>
      <rc t="2" v="474"/>
    </bk>
    <bk>
      <rc t="2" v="475"/>
    </bk>
    <bk>
      <rc t="2" v="476"/>
    </bk>
    <bk>
      <rc t="2" v="477"/>
    </bk>
    <bk>
      <rc t="2" v="478"/>
    </bk>
    <bk>
      <rc t="2" v="479"/>
    </bk>
    <bk>
      <rc t="2" v="480"/>
    </bk>
    <bk>
      <rc t="2" v="481"/>
    </bk>
    <bk>
      <rc t="2" v="482"/>
    </bk>
    <bk>
      <rc t="2" v="483"/>
    </bk>
    <bk>
      <rc t="2" v="484"/>
    </bk>
    <bk>
      <rc t="2" v="485"/>
    </bk>
    <bk>
      <rc t="2" v="486"/>
    </bk>
    <bk>
      <rc t="2" v="487"/>
    </bk>
    <bk>
      <rc t="2" v="488"/>
    </bk>
    <bk>
      <rc t="2" v="489"/>
    </bk>
    <bk>
      <rc t="2" v="490"/>
    </bk>
    <bk>
      <rc t="2" v="491"/>
    </bk>
    <bk>
      <rc t="2" v="492"/>
    </bk>
    <bk>
      <rc t="2" v="493"/>
    </bk>
    <bk>
      <rc t="2" v="494"/>
    </bk>
    <bk>
      <rc t="2" v="495"/>
    </bk>
    <bk>
      <rc t="2" v="496"/>
    </bk>
    <bk>
      <rc t="2" v="497"/>
    </bk>
    <bk>
      <rc t="2" v="498"/>
    </bk>
    <bk>
      <rc t="2" v="499"/>
    </bk>
    <bk>
      <rc t="2" v="500"/>
    </bk>
    <bk>
      <rc t="2" v="501"/>
    </bk>
    <bk>
      <rc t="2" v="502"/>
    </bk>
    <bk>
      <rc t="2" v="503"/>
    </bk>
    <bk>
      <rc t="2" v="504"/>
    </bk>
    <bk>
      <rc t="2" v="505"/>
    </bk>
    <bk>
      <rc t="2" v="506"/>
    </bk>
    <bk>
      <rc t="2" v="507"/>
    </bk>
    <bk>
      <rc t="2" v="508"/>
    </bk>
    <bk>
      <rc t="2" v="509"/>
    </bk>
    <bk>
      <rc t="2" v="510"/>
    </bk>
    <bk>
      <rc t="2" v="511"/>
    </bk>
    <bk>
      <rc t="2" v="512"/>
    </bk>
    <bk>
      <rc t="2" v="513"/>
    </bk>
    <bk>
      <rc t="2" v="514"/>
    </bk>
    <bk>
      <rc t="2" v="515"/>
    </bk>
    <bk>
      <rc t="2" v="516"/>
    </bk>
    <bk>
      <rc t="2" v="517"/>
    </bk>
    <bk>
      <rc t="2" v="518"/>
    </bk>
    <bk>
      <rc t="2" v="519"/>
    </bk>
    <bk>
      <rc t="2" v="520"/>
    </bk>
    <bk>
      <rc t="2" v="521"/>
    </bk>
    <bk>
      <rc t="2" v="522"/>
    </bk>
    <bk>
      <rc t="2" v="523"/>
    </bk>
    <bk>
      <rc t="2" v="524"/>
    </bk>
    <bk>
      <rc t="2" v="525"/>
    </bk>
    <bk>
      <rc t="2" v="526"/>
    </bk>
    <bk>
      <rc t="2" v="527"/>
    </bk>
    <bk>
      <rc t="2" v="528"/>
    </bk>
    <bk>
      <rc t="2" v="529"/>
    </bk>
    <bk>
      <rc t="2" v="530"/>
    </bk>
    <bk>
      <rc t="2" v="531"/>
    </bk>
    <bk>
      <rc t="2" v="532"/>
    </bk>
    <bk>
      <rc t="2" v="533"/>
    </bk>
    <bk>
      <rc t="2" v="534"/>
    </bk>
    <bk>
      <rc t="2" v="535"/>
    </bk>
    <bk>
      <rc t="2" v="536"/>
    </bk>
    <bk>
      <rc t="2" v="537"/>
    </bk>
    <bk>
      <rc t="2" v="538"/>
    </bk>
    <bk>
      <rc t="2" v="539"/>
    </bk>
    <bk>
      <rc t="2" v="540"/>
    </bk>
    <bk>
      <rc t="2" v="541"/>
    </bk>
    <bk>
      <rc t="2" v="542"/>
    </bk>
    <bk>
      <rc t="2" v="543"/>
    </bk>
    <bk>
      <rc t="2" v="544"/>
    </bk>
    <bk>
      <rc t="2" v="545"/>
    </bk>
    <bk>
      <rc t="2" v="546"/>
    </bk>
    <bk>
      <rc t="2" v="547"/>
    </bk>
    <bk>
      <rc t="2" v="548"/>
    </bk>
    <bk>
      <rc t="2" v="549"/>
    </bk>
    <bk>
      <rc t="2" v="550"/>
    </bk>
    <bk>
      <rc t="2" v="551"/>
    </bk>
    <bk>
      <rc t="2" v="552"/>
    </bk>
    <bk>
      <rc t="2" v="553"/>
    </bk>
    <bk>
      <rc t="2" v="554"/>
    </bk>
    <bk>
      <rc t="2" v="555"/>
    </bk>
    <bk>
      <rc t="2" v="556"/>
    </bk>
    <bk>
      <rc t="2" v="557"/>
    </bk>
    <bk>
      <rc t="2" v="558"/>
    </bk>
    <bk>
      <rc t="2" v="559"/>
    </bk>
    <bk>
      <rc t="2" v="560"/>
    </bk>
    <bk>
      <rc t="2" v="561"/>
    </bk>
    <bk>
      <rc t="2" v="562"/>
    </bk>
    <bk>
      <rc t="2" v="563"/>
    </bk>
    <bk>
      <rc t="2" v="564"/>
    </bk>
    <bk>
      <rc t="2" v="565"/>
    </bk>
    <bk>
      <rc t="2" v="566"/>
    </bk>
    <bk>
      <rc t="2" v="567"/>
    </bk>
    <bk>
      <rc t="2" v="568"/>
    </bk>
    <bk>
      <rc t="2" v="569"/>
    </bk>
    <bk>
      <rc t="2" v="570"/>
    </bk>
    <bk>
      <rc t="2" v="571"/>
    </bk>
    <bk>
      <rc t="2" v="572"/>
    </bk>
    <bk>
      <rc t="2" v="573"/>
    </bk>
    <bk>
      <rc t="2" v="574"/>
    </bk>
    <bk>
      <rc t="2" v="575"/>
    </bk>
    <bk>
      <rc t="2" v="576"/>
    </bk>
    <bk>
      <rc t="2" v="577"/>
    </bk>
    <bk>
      <rc t="2" v="578"/>
    </bk>
    <bk>
      <rc t="2" v="579"/>
    </bk>
    <bk>
      <rc t="2" v="580"/>
    </bk>
    <bk>
      <rc t="2" v="581"/>
    </bk>
    <bk>
      <rc t="2" v="582"/>
    </bk>
    <bk>
      <rc t="2" v="583"/>
    </bk>
    <bk>
      <rc t="2" v="584"/>
    </bk>
    <bk>
      <rc t="2" v="585"/>
    </bk>
    <bk>
      <rc t="2" v="586"/>
    </bk>
    <bk>
      <rc t="2" v="587"/>
    </bk>
    <bk>
      <rc t="2" v="588"/>
    </bk>
    <bk>
      <rc t="2" v="589"/>
    </bk>
    <bk>
      <rc t="2" v="590"/>
    </bk>
    <bk>
      <rc t="2" v="591"/>
    </bk>
    <bk>
      <rc t="2" v="592"/>
    </bk>
    <bk>
      <rc t="2" v="593"/>
    </bk>
    <bk>
      <rc t="2" v="594"/>
    </bk>
    <bk>
      <rc t="2" v="595"/>
    </bk>
    <bk>
      <rc t="2" v="596"/>
    </bk>
    <bk>
      <rc t="2" v="597"/>
    </bk>
    <bk>
      <rc t="2" v="598"/>
    </bk>
    <bk>
      <rc t="2" v="599"/>
    </bk>
    <bk>
      <rc t="2" v="600"/>
    </bk>
    <bk>
      <rc t="2" v="601"/>
    </bk>
    <bk>
      <rc t="2" v="602"/>
    </bk>
    <bk>
      <rc t="2" v="603"/>
    </bk>
    <bk>
      <rc t="2" v="604"/>
    </bk>
    <bk>
      <rc t="2" v="605"/>
    </bk>
    <bk>
      <rc t="2" v="606"/>
    </bk>
    <bk>
      <rc t="2" v="607"/>
    </bk>
    <bk>
      <rc t="2" v="608"/>
    </bk>
    <bk>
      <rc t="2" v="609"/>
    </bk>
    <bk>
      <rc t="2" v="610"/>
    </bk>
    <bk>
      <rc t="2" v="611"/>
    </bk>
    <bk>
      <rc t="2" v="612"/>
    </bk>
    <bk>
      <rc t="2" v="613"/>
    </bk>
    <bk>
      <rc t="2" v="614"/>
    </bk>
    <bk>
      <rc t="2" v="615"/>
    </bk>
    <bk>
      <rc t="2" v="616"/>
    </bk>
    <bk>
      <rc t="2" v="617"/>
    </bk>
    <bk>
      <rc t="2" v="618"/>
    </bk>
    <bk>
      <rc t="2" v="619"/>
    </bk>
    <bk>
      <rc t="2" v="620"/>
    </bk>
    <bk>
      <rc t="2" v="621"/>
    </bk>
    <bk>
      <rc t="2" v="622"/>
    </bk>
    <bk>
      <rc t="2" v="623"/>
    </bk>
    <bk>
      <rc t="2" v="624"/>
    </bk>
    <bk>
      <rc t="2" v="625"/>
    </bk>
    <bk>
      <rc t="2" v="626"/>
    </bk>
    <bk>
      <rc t="2" v="627"/>
    </bk>
    <bk>
      <rc t="2" v="628"/>
    </bk>
    <bk>
      <rc t="2" v="629"/>
    </bk>
    <bk>
      <rc t="2" v="630"/>
    </bk>
    <bk>
      <rc t="2" v="631"/>
    </bk>
    <bk>
      <rc t="2" v="632"/>
    </bk>
    <bk>
      <rc t="2" v="633"/>
    </bk>
    <bk>
      <rc t="2" v="634"/>
    </bk>
    <bk>
      <rc t="2" v="635"/>
    </bk>
    <bk>
      <rc t="2" v="636"/>
    </bk>
    <bk>
      <rc t="2" v="637"/>
    </bk>
    <bk>
      <rc t="2" v="638"/>
    </bk>
    <bk>
      <rc t="2" v="639"/>
    </bk>
    <bk>
      <rc t="2" v="640"/>
    </bk>
    <bk>
      <rc t="2" v="641"/>
    </bk>
    <bk>
      <rc t="2" v="642"/>
    </bk>
    <bk>
      <rc t="2" v="643"/>
    </bk>
    <bk>
      <rc t="2" v="644"/>
    </bk>
    <bk>
      <rc t="2" v="645"/>
    </bk>
    <bk>
      <rc t="2" v="646"/>
    </bk>
    <bk>
      <rc t="2" v="647"/>
    </bk>
    <bk>
      <rc t="2" v="648"/>
    </bk>
    <bk>
      <rc t="2" v="649"/>
    </bk>
    <bk>
      <rc t="2" v="650"/>
    </bk>
    <bk>
      <rc t="2" v="651"/>
    </bk>
    <bk>
      <rc t="2" v="652"/>
    </bk>
    <bk>
      <rc t="2" v="653"/>
    </bk>
    <bk>
      <rc t="2" v="654"/>
    </bk>
    <bk>
      <rc t="2" v="655"/>
    </bk>
    <bk>
      <rc t="2" v="656"/>
    </bk>
    <bk>
      <rc t="2" v="657"/>
    </bk>
    <bk>
      <rc t="2" v="658"/>
    </bk>
    <bk>
      <rc t="2" v="659"/>
    </bk>
    <bk>
      <rc t="2" v="660"/>
    </bk>
    <bk>
      <rc t="2" v="661"/>
    </bk>
    <bk>
      <rc t="2" v="662"/>
    </bk>
    <bk>
      <rc t="2" v="663"/>
    </bk>
    <bk>
      <rc t="2" v="664"/>
    </bk>
    <bk>
      <rc t="2" v="665"/>
    </bk>
    <bk>
      <rc t="2" v="666"/>
    </bk>
    <bk>
      <rc t="2" v="667"/>
    </bk>
    <bk>
      <rc t="2" v="668"/>
    </bk>
    <bk>
      <rc t="2" v="669"/>
    </bk>
    <bk>
      <rc t="2" v="670"/>
    </bk>
    <bk>
      <rc t="2" v="671"/>
    </bk>
    <bk>
      <rc t="2" v="672"/>
    </bk>
    <bk>
      <rc t="2" v="673"/>
    </bk>
    <bk>
      <rc t="2" v="674"/>
    </bk>
    <bk>
      <rc t="2" v="675"/>
    </bk>
    <bk>
      <rc t="2" v="676"/>
    </bk>
    <bk>
      <rc t="2" v="677"/>
    </bk>
    <bk>
      <rc t="2" v="678"/>
    </bk>
    <bk>
      <rc t="2" v="679"/>
    </bk>
    <bk>
      <rc t="2" v="680"/>
    </bk>
    <bk>
      <rc t="2" v="681"/>
    </bk>
    <bk>
      <rc t="2" v="682"/>
    </bk>
    <bk>
      <rc t="2" v="683"/>
    </bk>
    <bk>
      <rc t="2" v="684"/>
    </bk>
    <bk>
      <rc t="2" v="685"/>
    </bk>
    <bk>
      <rc t="2" v="686"/>
    </bk>
    <bk>
      <rc t="2" v="687"/>
    </bk>
    <bk>
      <rc t="2" v="688"/>
    </bk>
    <bk>
      <rc t="2" v="689"/>
    </bk>
    <bk>
      <rc t="2" v="690"/>
    </bk>
    <bk>
      <rc t="2" v="691"/>
    </bk>
    <bk>
      <rc t="2" v="692"/>
    </bk>
    <bk>
      <rc t="2" v="693"/>
    </bk>
    <bk>
      <rc t="2" v="694"/>
    </bk>
    <bk>
      <rc t="2" v="695"/>
    </bk>
    <bk>
      <rc t="2" v="696"/>
    </bk>
    <bk>
      <rc t="2" v="697"/>
    </bk>
    <bk>
      <rc t="2" v="698"/>
    </bk>
    <bk>
      <rc t="2" v="699"/>
    </bk>
    <bk>
      <rc t="2" v="700"/>
    </bk>
    <bk>
      <rc t="2" v="701"/>
    </bk>
    <bk>
      <rc t="2" v="702"/>
    </bk>
    <bk>
      <rc t="2" v="703"/>
    </bk>
    <bk>
      <rc t="2" v="704"/>
    </bk>
    <bk>
      <rc t="2" v="705"/>
    </bk>
    <bk>
      <rc t="2" v="706"/>
    </bk>
    <bk>
      <rc t="2" v="707"/>
    </bk>
    <bk>
      <rc t="2" v="708"/>
    </bk>
    <bk>
      <rc t="2" v="709"/>
    </bk>
    <bk>
      <rc t="2" v="710"/>
    </bk>
    <bk>
      <rc t="2" v="711"/>
    </bk>
    <bk>
      <rc t="2" v="712"/>
    </bk>
    <bk>
      <rc t="2" v="713"/>
    </bk>
    <bk>
      <rc t="2" v="714"/>
    </bk>
    <bk>
      <rc t="2" v="715"/>
    </bk>
    <bk>
      <rc t="2" v="716"/>
    </bk>
    <bk>
      <rc t="2" v="717"/>
    </bk>
    <bk>
      <rc t="2" v="718"/>
    </bk>
    <bk>
      <rc t="2" v="719"/>
    </bk>
    <bk>
      <rc t="2" v="720"/>
    </bk>
    <bk>
      <rc t="2" v="721"/>
    </bk>
    <bk>
      <rc t="2" v="722"/>
    </bk>
    <bk>
      <rc t="2" v="723"/>
    </bk>
    <bk>
      <rc t="2" v="724"/>
    </bk>
    <bk>
      <rc t="2" v="725"/>
    </bk>
    <bk>
      <rc t="2" v="726"/>
    </bk>
    <bk>
      <rc t="2" v="727"/>
    </bk>
    <bk>
      <rc t="2" v="728"/>
    </bk>
    <bk>
      <rc t="2" v="729"/>
    </bk>
    <bk>
      <rc t="2" v="730"/>
    </bk>
    <bk>
      <rc t="2" v="731"/>
    </bk>
    <bk>
      <rc t="2" v="732"/>
    </bk>
    <bk>
      <rc t="2" v="733"/>
    </bk>
    <bk>
      <rc t="2" v="734"/>
    </bk>
    <bk>
      <rc t="2" v="735"/>
    </bk>
    <bk>
      <rc t="2" v="736"/>
    </bk>
    <bk>
      <rc t="2" v="737"/>
    </bk>
    <bk>
      <rc t="2" v="738"/>
    </bk>
    <bk>
      <rc t="2" v="739"/>
    </bk>
    <bk>
      <rc t="2" v="740"/>
    </bk>
    <bk>
      <rc t="2" v="741"/>
    </bk>
    <bk>
      <rc t="2" v="742"/>
    </bk>
    <bk>
      <rc t="2" v="743"/>
    </bk>
    <bk>
      <rc t="2" v="744"/>
    </bk>
    <bk>
      <rc t="2" v="745"/>
    </bk>
    <bk>
      <rc t="2" v="746"/>
    </bk>
    <bk>
      <rc t="2" v="747"/>
    </bk>
    <bk>
      <rc t="2" v="748"/>
    </bk>
    <bk>
      <rc t="2" v="749"/>
    </bk>
    <bk>
      <rc t="2" v="750"/>
    </bk>
    <bk>
      <rc t="2" v="751"/>
    </bk>
    <bk>
      <rc t="2" v="752"/>
    </bk>
    <bk>
      <rc t="2" v="753"/>
    </bk>
    <bk>
      <rc t="2" v="754"/>
    </bk>
    <bk>
      <rc t="2" v="755"/>
    </bk>
    <bk>
      <rc t="2" v="756"/>
    </bk>
    <bk>
      <rc t="2" v="757"/>
    </bk>
    <bk>
      <rc t="2" v="758"/>
    </bk>
    <bk>
      <rc t="2" v="759"/>
    </bk>
    <bk>
      <rc t="2" v="760"/>
    </bk>
    <bk>
      <rc t="2" v="761"/>
    </bk>
    <bk>
      <rc t="2" v="762"/>
    </bk>
    <bk>
      <rc t="2" v="763"/>
    </bk>
    <bk>
      <rc t="2" v="764"/>
    </bk>
    <bk>
      <rc t="2" v="765"/>
    </bk>
    <bk>
      <rc t="2" v="766"/>
    </bk>
    <bk>
      <rc t="2" v="767"/>
    </bk>
    <bk>
      <rc t="2" v="768"/>
    </bk>
    <bk>
      <rc t="2" v="769"/>
    </bk>
    <bk>
      <rc t="2" v="770"/>
    </bk>
    <bk>
      <rc t="2" v="771"/>
    </bk>
    <bk>
      <rc t="2" v="772"/>
    </bk>
    <bk>
      <rc t="2" v="773"/>
    </bk>
    <bk>
      <rc t="2" v="774"/>
    </bk>
    <bk>
      <rc t="2" v="775"/>
    </bk>
    <bk>
      <rc t="2" v="776"/>
    </bk>
    <bk>
      <rc t="2" v="777"/>
    </bk>
    <bk>
      <rc t="2" v="778"/>
    </bk>
    <bk>
      <rc t="2" v="779"/>
    </bk>
    <bk>
      <rc t="2" v="780"/>
    </bk>
    <bk>
      <rc t="2" v="781"/>
    </bk>
    <bk>
      <rc t="2" v="782"/>
    </bk>
    <bk>
      <rc t="2" v="783"/>
    </bk>
    <bk>
      <rc t="2" v="784"/>
    </bk>
    <bk>
      <rc t="2" v="785"/>
    </bk>
    <bk>
      <rc t="2" v="786"/>
    </bk>
    <bk>
      <rc t="2" v="787"/>
    </bk>
    <bk>
      <rc t="2" v="788"/>
    </bk>
    <bk>
      <rc t="2" v="789"/>
    </bk>
    <bk>
      <rc t="2" v="790"/>
    </bk>
    <bk>
      <rc t="2" v="791"/>
    </bk>
    <bk>
      <rc t="2" v="792"/>
    </bk>
    <bk>
      <rc t="2" v="793"/>
    </bk>
    <bk>
      <rc t="2" v="794"/>
    </bk>
    <bk>
      <rc t="2" v="795"/>
    </bk>
    <bk>
      <rc t="2" v="796"/>
    </bk>
    <bk>
      <rc t="2" v="797"/>
    </bk>
    <bk>
      <rc t="2" v="798"/>
    </bk>
    <bk>
      <rc t="2" v="799"/>
    </bk>
    <bk>
      <rc t="2" v="800"/>
    </bk>
    <bk>
      <rc t="2" v="801"/>
    </bk>
    <bk>
      <rc t="2" v="802"/>
    </bk>
    <bk>
      <rc t="2" v="803"/>
    </bk>
    <bk>
      <rc t="2" v="804"/>
    </bk>
    <bk>
      <rc t="2" v="805"/>
    </bk>
    <bk>
      <rc t="2" v="806"/>
    </bk>
    <bk>
      <rc t="2" v="807"/>
    </bk>
    <bk>
      <rc t="2" v="808"/>
    </bk>
    <bk>
      <rc t="2" v="809"/>
    </bk>
    <bk>
      <rc t="2" v="810"/>
    </bk>
    <bk>
      <rc t="2" v="811"/>
    </bk>
    <bk>
      <rc t="2" v="812"/>
    </bk>
    <bk>
      <rc t="2" v="813"/>
    </bk>
    <bk>
      <rc t="2" v="814"/>
    </bk>
    <bk>
      <rc t="2" v="815"/>
    </bk>
    <bk>
      <rc t="2" v="816"/>
    </bk>
    <bk>
      <rc t="2" v="817"/>
    </bk>
    <bk>
      <rc t="2" v="818"/>
    </bk>
    <bk>
      <rc t="2" v="819"/>
    </bk>
    <bk>
      <rc t="2" v="820"/>
    </bk>
    <bk>
      <rc t="2" v="821"/>
    </bk>
    <bk>
      <rc t="2" v="822"/>
    </bk>
    <bk>
      <rc t="2" v="823"/>
    </bk>
    <bk>
      <rc t="2" v="824"/>
    </bk>
    <bk>
      <rc t="2" v="825"/>
    </bk>
    <bk>
      <rc t="2" v="826"/>
    </bk>
    <bk>
      <rc t="2" v="827"/>
    </bk>
    <bk>
      <rc t="2" v="828"/>
    </bk>
    <bk>
      <rc t="2" v="829"/>
    </bk>
    <bk>
      <rc t="2" v="830"/>
    </bk>
    <bk>
      <rc t="2" v="831"/>
    </bk>
    <bk>
      <rc t="2" v="832"/>
    </bk>
    <bk>
      <rc t="2" v="833"/>
    </bk>
    <bk>
      <rc t="2" v="834"/>
    </bk>
    <bk>
      <rc t="2" v="835"/>
    </bk>
    <bk>
      <rc t="2" v="836"/>
    </bk>
    <bk>
      <rc t="2" v="837"/>
    </bk>
    <bk>
      <rc t="2" v="838"/>
    </bk>
    <bk>
      <rc t="2" v="839"/>
    </bk>
    <bk>
      <rc t="2" v="840"/>
    </bk>
    <bk>
      <rc t="2" v="841"/>
    </bk>
    <bk>
      <rc t="2" v="842"/>
    </bk>
    <bk>
      <rc t="2" v="843"/>
    </bk>
    <bk>
      <rc t="2" v="844"/>
    </bk>
    <bk>
      <rc t="2" v="845"/>
    </bk>
    <bk>
      <rc t="2" v="846"/>
    </bk>
    <bk>
      <rc t="2" v="847"/>
    </bk>
    <bk>
      <rc t="2" v="848"/>
    </bk>
    <bk>
      <rc t="2" v="849"/>
    </bk>
    <bk>
      <rc t="2" v="850"/>
    </bk>
    <bk>
      <rc t="2" v="851"/>
    </bk>
    <bk>
      <rc t="2" v="852"/>
    </bk>
    <bk>
      <rc t="2" v="853"/>
    </bk>
    <bk>
      <rc t="2" v="854"/>
    </bk>
    <bk>
      <rc t="2" v="855"/>
    </bk>
    <bk>
      <rc t="2" v="856"/>
    </bk>
    <bk>
      <rc t="2" v="857"/>
    </bk>
    <bk>
      <rc t="2" v="858"/>
    </bk>
    <bk>
      <rc t="2" v="859"/>
    </bk>
    <bk>
      <rc t="2" v="860"/>
    </bk>
    <bk>
      <rc t="2" v="861"/>
    </bk>
    <bk>
      <rc t="2" v="862"/>
    </bk>
    <bk>
      <rc t="2" v="863"/>
    </bk>
    <bk>
      <rc t="2" v="864"/>
    </bk>
    <bk>
      <rc t="2" v="865"/>
    </bk>
    <bk>
      <rc t="2" v="866"/>
    </bk>
    <bk>
      <rc t="2" v="867"/>
    </bk>
    <bk>
      <rc t="2" v="868"/>
    </bk>
    <bk>
      <rc t="2" v="869"/>
    </bk>
    <bk>
      <rc t="2" v="870"/>
    </bk>
    <bk>
      <rc t="2" v="871"/>
    </bk>
    <bk>
      <rc t="2" v="872"/>
    </bk>
    <bk>
      <rc t="2" v="873"/>
    </bk>
    <bk>
      <rc t="2" v="874"/>
    </bk>
    <bk>
      <rc t="2" v="875"/>
    </bk>
    <bk>
      <rc t="2" v="876"/>
    </bk>
    <bk>
      <rc t="2" v="877"/>
    </bk>
    <bk>
      <rc t="2" v="878"/>
    </bk>
    <bk>
      <rc t="2" v="879"/>
    </bk>
    <bk>
      <rc t="2" v="880"/>
    </bk>
    <bk>
      <rc t="2" v="881"/>
    </bk>
    <bk>
      <rc t="2" v="882"/>
    </bk>
    <bk>
      <rc t="2" v="883"/>
    </bk>
    <bk>
      <rc t="2" v="884"/>
    </bk>
    <bk>
      <rc t="2" v="885"/>
    </bk>
    <bk>
      <rc t="2" v="886"/>
    </bk>
    <bk>
      <rc t="2" v="887"/>
    </bk>
    <bk>
      <rc t="2" v="888"/>
    </bk>
    <bk>
      <rc t="2" v="889"/>
    </bk>
    <bk>
      <rc t="2" v="890"/>
    </bk>
    <bk>
      <rc t="2" v="891"/>
    </bk>
    <bk>
      <rc t="2" v="892"/>
    </bk>
    <bk>
      <rc t="2" v="893"/>
    </bk>
    <bk>
      <rc t="2" v="894"/>
    </bk>
    <bk>
      <rc t="2" v="895"/>
    </bk>
    <bk>
      <rc t="2" v="896"/>
    </bk>
    <bk>
      <rc t="2" v="897"/>
    </bk>
    <bk>
      <rc t="2" v="898"/>
    </bk>
    <bk>
      <rc t="2" v="899"/>
    </bk>
    <bk>
      <rc t="2" v="900"/>
    </bk>
    <bk>
      <rc t="2" v="901"/>
    </bk>
    <bk>
      <rc t="2" v="902"/>
    </bk>
    <bk>
      <rc t="2" v="903"/>
    </bk>
    <bk>
      <rc t="2" v="904"/>
    </bk>
    <bk>
      <rc t="2" v="905"/>
    </bk>
    <bk>
      <rc t="2" v="906"/>
    </bk>
    <bk>
      <rc t="2" v="907"/>
    </bk>
    <bk>
      <rc t="2" v="908"/>
    </bk>
    <bk>
      <rc t="2" v="909"/>
    </bk>
    <bk>
      <rc t="2" v="910"/>
    </bk>
    <bk>
      <rc t="2" v="911"/>
    </bk>
    <bk>
      <rc t="2" v="912"/>
    </bk>
    <bk>
      <rc t="2" v="913"/>
    </bk>
    <bk>
      <rc t="2" v="914"/>
    </bk>
    <bk>
      <rc t="2" v="915"/>
    </bk>
    <bk>
      <rc t="2" v="916"/>
    </bk>
    <bk>
      <rc t="2" v="917"/>
    </bk>
    <bk>
      <rc t="2" v="918"/>
    </bk>
    <bk>
      <rc t="2" v="919"/>
    </bk>
    <bk>
      <rc t="2" v="920"/>
    </bk>
    <bk>
      <rc t="2" v="921"/>
    </bk>
    <bk>
      <rc t="2" v="922"/>
    </bk>
    <bk>
      <rc t="2" v="923"/>
    </bk>
    <bk>
      <rc t="2" v="924"/>
    </bk>
    <bk>
      <rc t="2" v="925"/>
    </bk>
    <bk>
      <rc t="2" v="926"/>
    </bk>
    <bk>
      <rc t="2" v="927"/>
    </bk>
    <bk>
      <rc t="2" v="928"/>
    </bk>
    <bk>
      <rc t="2" v="929"/>
    </bk>
    <bk>
      <rc t="2" v="930"/>
    </bk>
    <bk>
      <rc t="2" v="931"/>
    </bk>
    <bk>
      <rc t="2" v="932"/>
    </bk>
    <bk>
      <rc t="2" v="933"/>
    </bk>
    <bk>
      <rc t="2" v="934"/>
    </bk>
    <bk>
      <rc t="2" v="935"/>
    </bk>
    <bk>
      <rc t="2" v="936"/>
    </bk>
    <bk>
      <rc t="2" v="937"/>
    </bk>
    <bk>
      <rc t="2" v="938"/>
    </bk>
    <bk>
      <rc t="2" v="939"/>
    </bk>
    <bk>
      <rc t="2" v="940"/>
    </bk>
    <bk>
      <rc t="2" v="941"/>
    </bk>
    <bk>
      <rc t="2" v="942"/>
    </bk>
    <bk>
      <rc t="2" v="943"/>
    </bk>
    <bk>
      <rc t="2" v="944"/>
    </bk>
    <bk>
      <rc t="2" v="945"/>
    </bk>
    <bk>
      <rc t="2" v="946"/>
    </bk>
    <bk>
      <rc t="2" v="947"/>
    </bk>
    <bk>
      <rc t="2" v="948"/>
    </bk>
    <bk>
      <rc t="2" v="949"/>
    </bk>
    <bk>
      <rc t="2" v="950"/>
    </bk>
    <bk>
      <rc t="2" v="951"/>
    </bk>
    <bk>
      <rc t="2" v="952"/>
    </bk>
    <bk>
      <rc t="2" v="953"/>
    </bk>
    <bk>
      <rc t="2" v="954"/>
    </bk>
    <bk>
      <rc t="2" v="955"/>
    </bk>
    <bk>
      <rc t="2" v="956"/>
    </bk>
    <bk>
      <rc t="2" v="957"/>
    </bk>
    <bk>
      <rc t="2" v="958"/>
    </bk>
    <bk>
      <rc t="2" v="959"/>
    </bk>
    <bk>
      <rc t="2" v="960"/>
    </bk>
    <bk>
      <rc t="2" v="961"/>
    </bk>
    <bk>
      <rc t="2" v="962"/>
    </bk>
    <bk>
      <rc t="2" v="963"/>
    </bk>
    <bk>
      <rc t="2" v="964"/>
    </bk>
    <bk>
      <rc t="2" v="965"/>
    </bk>
    <bk>
      <rc t="2" v="966"/>
    </bk>
    <bk>
      <rc t="2" v="967"/>
    </bk>
    <bk>
      <rc t="2" v="968"/>
    </bk>
    <bk>
      <rc t="2" v="969"/>
    </bk>
    <bk>
      <rc t="2" v="970"/>
    </bk>
    <bk>
      <rc t="2" v="971"/>
    </bk>
    <bk>
      <rc t="2" v="972"/>
    </bk>
    <bk>
      <rc t="2" v="973"/>
    </bk>
    <bk>
      <rc t="2" v="974"/>
    </bk>
    <bk>
      <rc t="2" v="975"/>
    </bk>
    <bk>
      <rc t="2" v="976"/>
    </bk>
    <bk>
      <rc t="2" v="977"/>
    </bk>
    <bk>
      <rc t="2" v="978"/>
    </bk>
    <bk>
      <rc t="2" v="979"/>
    </bk>
    <bk>
      <rc t="2" v="980"/>
    </bk>
    <bk>
      <rc t="2" v="981"/>
    </bk>
    <bk>
      <rc t="2" v="982"/>
    </bk>
    <bk>
      <rc t="2" v="983"/>
    </bk>
    <bk>
      <rc t="2" v="984"/>
    </bk>
    <bk>
      <rc t="2" v="985"/>
    </bk>
    <bk>
      <rc t="2" v="986"/>
    </bk>
    <bk>
      <rc t="2" v="987"/>
    </bk>
    <bk>
      <rc t="2" v="988"/>
    </bk>
    <bk>
      <rc t="2" v="989"/>
    </bk>
    <bk>
      <rc t="2" v="990"/>
    </bk>
    <bk>
      <rc t="2" v="991"/>
    </bk>
    <bk>
      <rc t="2" v="992"/>
    </bk>
    <bk>
      <rc t="2" v="993"/>
    </bk>
    <bk>
      <rc t="2" v="994"/>
    </bk>
    <bk>
      <rc t="2" v="995"/>
    </bk>
    <bk>
      <rc t="2" v="996"/>
    </bk>
    <bk>
      <rc t="2" v="997"/>
    </bk>
    <bk>
      <rc t="2" v="998"/>
    </bk>
    <bk>
      <rc t="2" v="999"/>
    </bk>
    <bk>
      <rc t="2" v="1000"/>
    </bk>
    <bk>
      <rc t="2" v="1001"/>
    </bk>
    <bk>
      <rc t="2" v="1002"/>
    </bk>
    <bk>
      <rc t="2" v="1003"/>
    </bk>
    <bk>
      <rc t="2" v="1004"/>
    </bk>
    <bk>
      <rc t="2" v="1005"/>
    </bk>
    <bk>
      <rc t="2" v="1006"/>
    </bk>
    <bk>
      <rc t="2" v="1007"/>
    </bk>
    <bk>
      <rc t="2" v="1008"/>
    </bk>
    <bk>
      <rc t="2" v="1009"/>
    </bk>
    <bk>
      <rc t="2" v="1010"/>
    </bk>
    <bk>
      <rc t="2" v="1011"/>
    </bk>
    <bk>
      <rc t="2" v="1012"/>
    </bk>
    <bk>
      <rc t="2" v="1013"/>
    </bk>
    <bk>
      <rc t="2" v="1014"/>
    </bk>
    <bk>
      <rc t="2" v="1015"/>
    </bk>
    <bk>
      <rc t="2" v="1016"/>
    </bk>
    <bk>
      <rc t="2" v="1017"/>
    </bk>
    <bk>
      <rc t="2" v="1018"/>
    </bk>
    <bk>
      <rc t="2" v="1019"/>
    </bk>
    <bk>
      <rc t="2" v="1020"/>
    </bk>
    <bk>
      <rc t="2" v="1021"/>
    </bk>
    <bk>
      <rc t="2" v="1022"/>
    </bk>
    <bk>
      <rc t="2" v="1023"/>
    </bk>
    <bk>
      <rc t="2" v="1024"/>
    </bk>
    <bk>
      <rc t="2" v="1025"/>
    </bk>
    <bk>
      <rc t="2" v="1026"/>
    </bk>
    <bk>
      <rc t="2" v="1027"/>
    </bk>
    <bk>
      <rc t="2" v="1028"/>
    </bk>
    <bk>
      <rc t="2" v="1029"/>
    </bk>
    <bk>
      <rc t="2" v="1030"/>
    </bk>
    <bk>
      <rc t="2" v="1031"/>
    </bk>
    <bk>
      <rc t="2" v="1032"/>
    </bk>
    <bk>
      <rc t="2" v="1033"/>
    </bk>
    <bk>
      <rc t="2" v="1034"/>
    </bk>
    <bk>
      <rc t="2" v="1035"/>
    </bk>
    <bk>
      <rc t="2" v="1036"/>
    </bk>
    <bk>
      <rc t="2" v="1037"/>
    </bk>
    <bk>
      <rc t="2" v="1038"/>
    </bk>
    <bk>
      <rc t="2" v="1039"/>
    </bk>
    <bk>
      <rc t="2" v="1040"/>
    </bk>
    <bk>
      <rc t="2" v="1041"/>
    </bk>
    <bk>
      <rc t="2" v="1042"/>
    </bk>
    <bk>
      <rc t="2" v="1043"/>
    </bk>
    <bk>
      <rc t="2" v="1044"/>
    </bk>
    <bk>
      <rc t="2" v="1045"/>
    </bk>
    <bk>
      <rc t="2" v="1046"/>
    </bk>
    <bk>
      <rc t="2" v="1047"/>
    </bk>
    <bk>
      <rc t="2" v="1048"/>
    </bk>
    <bk>
      <rc t="2" v="1049"/>
    </bk>
    <bk>
      <rc t="2" v="1050"/>
    </bk>
    <bk>
      <rc t="2" v="1051"/>
    </bk>
    <bk>
      <rc t="2" v="1052"/>
    </bk>
    <bk>
      <rc t="2" v="1053"/>
    </bk>
    <bk>
      <rc t="2" v="1054"/>
    </bk>
    <bk>
      <rc t="2" v="1055"/>
    </bk>
    <bk>
      <rc t="2" v="1056"/>
    </bk>
    <bk>
      <rc t="2" v="1057"/>
    </bk>
    <bk>
      <rc t="2" v="1058"/>
    </bk>
    <bk>
      <rc t="2" v="1059"/>
    </bk>
    <bk>
      <rc t="2" v="1060"/>
    </bk>
    <bk>
      <rc t="2" v="1061"/>
    </bk>
    <bk>
      <rc t="2" v="1062"/>
    </bk>
    <bk>
      <rc t="2" v="1063"/>
    </bk>
    <bk>
      <rc t="2" v="1064"/>
    </bk>
    <bk>
      <rc t="2" v="1065"/>
    </bk>
    <bk>
      <rc t="2" v="1066"/>
    </bk>
    <bk>
      <rc t="2" v="1067"/>
    </bk>
    <bk>
      <rc t="2" v="1068"/>
    </bk>
    <bk>
      <rc t="2" v="1069"/>
    </bk>
    <bk>
      <rc t="2" v="1070"/>
    </bk>
    <bk>
      <rc t="2" v="1071"/>
    </bk>
    <bk>
      <rc t="2" v="1072"/>
    </bk>
    <bk>
      <rc t="2" v="1073"/>
    </bk>
    <bk>
      <rc t="2" v="1074"/>
    </bk>
    <bk>
      <rc t="2" v="1075"/>
    </bk>
    <bk>
      <rc t="2" v="1076"/>
    </bk>
    <bk>
      <rc t="2" v="1077"/>
    </bk>
    <bk>
      <rc t="2" v="1078"/>
    </bk>
    <bk>
      <rc t="2" v="1079"/>
    </bk>
    <bk>
      <rc t="2" v="1080"/>
    </bk>
    <bk>
      <rc t="2" v="1081"/>
    </bk>
    <bk>
      <rc t="2" v="1082"/>
    </bk>
    <bk>
      <rc t="2" v="1083"/>
    </bk>
    <bk>
      <rc t="2" v="1084"/>
    </bk>
    <bk>
      <rc t="2" v="1085"/>
    </bk>
    <bk>
      <rc t="2" v="1086"/>
    </bk>
    <bk>
      <rc t="2" v="1087"/>
    </bk>
    <bk>
      <rc t="2" v="1088"/>
    </bk>
    <bk>
      <rc t="2" v="1089"/>
    </bk>
    <bk>
      <rc t="2" v="1090"/>
    </bk>
    <bk>
      <rc t="2" v="1091"/>
    </bk>
    <bk>
      <rc t="2" v="1092"/>
    </bk>
    <bk>
      <rc t="2" v="1093"/>
    </bk>
    <bk>
      <rc t="2" v="1094"/>
    </bk>
    <bk>
      <rc t="2" v="1095"/>
    </bk>
    <bk>
      <rc t="2" v="1096"/>
    </bk>
    <bk>
      <rc t="2" v="1097"/>
    </bk>
    <bk>
      <rc t="2" v="1098"/>
    </bk>
    <bk>
      <rc t="2" v="1099"/>
    </bk>
    <bk>
      <rc t="2" v="1100"/>
    </bk>
    <bk>
      <rc t="2" v="1101"/>
    </bk>
    <bk>
      <rc t="2" v="1102"/>
    </bk>
    <bk>
      <rc t="2" v="1103"/>
    </bk>
    <bk>
      <rc t="2" v="1104"/>
    </bk>
    <bk>
      <rc t="2" v="1105"/>
    </bk>
    <bk>
      <rc t="2" v="1106"/>
    </bk>
    <bk>
      <rc t="2" v="1107"/>
    </bk>
    <bk>
      <rc t="2" v="1108"/>
    </bk>
    <bk>
      <rc t="2" v="1109"/>
    </bk>
    <bk>
      <rc t="2" v="1110"/>
    </bk>
    <bk>
      <rc t="2" v="1111"/>
    </bk>
    <bk>
      <rc t="2" v="1112"/>
    </bk>
    <bk>
      <rc t="2" v="1113"/>
    </bk>
    <bk>
      <rc t="2" v="1114"/>
    </bk>
    <bk>
      <rc t="2" v="1115"/>
    </bk>
    <bk>
      <rc t="2" v="1116"/>
    </bk>
    <bk>
      <rc t="2" v="1117"/>
    </bk>
    <bk>
      <rc t="2" v="1118"/>
    </bk>
    <bk>
      <rc t="2" v="1119"/>
    </bk>
    <bk>
      <rc t="2" v="1120"/>
    </bk>
    <bk>
      <rc t="2" v="1121"/>
    </bk>
    <bk>
      <rc t="2" v="1122"/>
    </bk>
    <bk>
      <rc t="2" v="1123"/>
    </bk>
    <bk>
      <rc t="2" v="1124"/>
    </bk>
    <bk>
      <rc t="2" v="1125"/>
    </bk>
    <bk>
      <rc t="2" v="1126"/>
    </bk>
    <bk>
      <rc t="2" v="1127"/>
    </bk>
    <bk>
      <rc t="2" v="1128"/>
    </bk>
    <bk>
      <rc t="2" v="1129"/>
    </bk>
    <bk>
      <rc t="2" v="1130"/>
    </bk>
    <bk>
      <rc t="2" v="1131"/>
    </bk>
    <bk>
      <rc t="2" v="1132"/>
    </bk>
    <bk>
      <rc t="2" v="1133"/>
    </bk>
    <bk>
      <rc t="2" v="1134"/>
    </bk>
    <bk>
      <rc t="2" v="1135"/>
    </bk>
    <bk>
      <rc t="2" v="1136"/>
    </bk>
    <bk>
      <rc t="2" v="1137"/>
    </bk>
    <bk>
      <rc t="2" v="1138"/>
    </bk>
    <bk>
      <rc t="2" v="1139"/>
    </bk>
    <bk>
      <rc t="2" v="1140"/>
    </bk>
    <bk>
      <rc t="2" v="1141"/>
    </bk>
    <bk>
      <rc t="2" v="1142"/>
    </bk>
    <bk>
      <rc t="2" v="1143"/>
    </bk>
    <bk>
      <rc t="2" v="1144"/>
    </bk>
    <bk>
      <rc t="2" v="1145"/>
    </bk>
    <bk>
      <rc t="2" v="1146"/>
    </bk>
    <bk>
      <rc t="2" v="1147"/>
    </bk>
    <bk>
      <rc t="2" v="1148"/>
    </bk>
    <bk>
      <rc t="2" v="1149"/>
    </bk>
    <bk>
      <rc t="2" v="1150"/>
    </bk>
    <bk>
      <rc t="2" v="1151"/>
    </bk>
    <bk>
      <rc t="2" v="1152"/>
    </bk>
    <bk>
      <rc t="2" v="1153"/>
    </bk>
    <bk>
      <rc t="2" v="1154"/>
    </bk>
    <bk>
      <rc t="2" v="1155"/>
    </bk>
    <bk>
      <rc t="2" v="1156"/>
    </bk>
    <bk>
      <rc t="2" v="1157"/>
    </bk>
    <bk>
      <rc t="2" v="1158"/>
    </bk>
    <bk>
      <rc t="2" v="1159"/>
    </bk>
    <bk>
      <rc t="2" v="1160"/>
    </bk>
    <bk>
      <rc t="2" v="1161"/>
    </bk>
    <bk>
      <rc t="2" v="1162"/>
    </bk>
    <bk>
      <rc t="2" v="1163"/>
    </bk>
    <bk>
      <rc t="2" v="1164"/>
    </bk>
    <bk>
      <rc t="2" v="1165"/>
    </bk>
    <bk>
      <rc t="2" v="1166"/>
    </bk>
    <bk>
      <rc t="2" v="1167"/>
    </bk>
    <bk>
      <rc t="2" v="1168"/>
    </bk>
    <bk>
      <rc t="2" v="1169"/>
    </bk>
    <bk>
      <rc t="2" v="1170"/>
    </bk>
    <bk>
      <rc t="2" v="1171"/>
    </bk>
    <bk>
      <rc t="2" v="1172"/>
    </bk>
    <bk>
      <rc t="2" v="1173"/>
    </bk>
    <bk>
      <rc t="2" v="1174"/>
    </bk>
    <bk>
      <rc t="2" v="1175"/>
    </bk>
    <bk>
      <rc t="2" v="1176"/>
    </bk>
    <bk>
      <rc t="2" v="1177"/>
    </bk>
    <bk>
      <rc t="2" v="1178"/>
    </bk>
    <bk>
      <rc t="2" v="1179"/>
    </bk>
    <bk>
      <rc t="2" v="1180"/>
    </bk>
    <bk>
      <rc t="2" v="1181"/>
    </bk>
    <bk>
      <rc t="2" v="1182"/>
    </bk>
    <bk>
      <rc t="2" v="1183"/>
    </bk>
    <bk>
      <rc t="2" v="1184"/>
    </bk>
    <bk>
      <rc t="2" v="1185"/>
    </bk>
    <bk>
      <rc t="2" v="1186"/>
    </bk>
    <bk>
      <rc t="2" v="1187"/>
    </bk>
    <bk>
      <rc t="2" v="1188"/>
    </bk>
    <bk>
      <rc t="2" v="1189"/>
    </bk>
    <bk>
      <rc t="2" v="1190"/>
    </bk>
    <bk>
      <rc t="2" v="1191"/>
    </bk>
    <bk>
      <rc t="2" v="1192"/>
    </bk>
    <bk>
      <rc t="2" v="1193"/>
    </bk>
    <bk>
      <rc t="2" v="1194"/>
    </bk>
    <bk>
      <rc t="2" v="1195"/>
    </bk>
    <bk>
      <rc t="2" v="1196"/>
    </bk>
    <bk>
      <rc t="2" v="1197"/>
    </bk>
    <bk>
      <rc t="2" v="1198"/>
    </bk>
    <bk>
      <rc t="2" v="1199"/>
    </bk>
    <bk>
      <rc t="2" v="1200"/>
    </bk>
    <bk>
      <rc t="2" v="1201"/>
    </bk>
    <bk>
      <rc t="2" v="1202"/>
    </bk>
    <bk>
      <rc t="2" v="1203"/>
    </bk>
    <bk>
      <rc t="2" v="1204"/>
    </bk>
    <bk>
      <rc t="2" v="1205"/>
    </bk>
    <bk>
      <rc t="2" v="1206"/>
    </bk>
    <bk>
      <rc t="2" v="1207"/>
    </bk>
    <bk>
      <rc t="2" v="1208"/>
    </bk>
    <bk>
      <rc t="2" v="1209"/>
    </bk>
    <bk>
      <rc t="2" v="1210"/>
    </bk>
    <bk>
      <rc t="2" v="1211"/>
    </bk>
    <bk>
      <rc t="2" v="1212"/>
    </bk>
    <bk>
      <rc t="2" v="1213"/>
    </bk>
    <bk>
      <rc t="2" v="1214"/>
    </bk>
    <bk>
      <rc t="2" v="1215"/>
    </bk>
    <bk>
      <rc t="2" v="1216"/>
    </bk>
    <bk>
      <rc t="2" v="1217"/>
    </bk>
    <bk>
      <rc t="2" v="1218"/>
    </bk>
    <bk>
      <rc t="2" v="1219"/>
    </bk>
    <bk>
      <rc t="2" v="1220"/>
    </bk>
    <bk>
      <rc t="2" v="1221"/>
    </bk>
    <bk>
      <rc t="2" v="1222"/>
    </bk>
    <bk>
      <rc t="2" v="1223"/>
    </bk>
    <bk>
      <rc t="2" v="1224"/>
    </bk>
    <bk>
      <rc t="2" v="1225"/>
    </bk>
    <bk>
      <rc t="2" v="1226"/>
    </bk>
    <bk>
      <rc t="2" v="1227"/>
    </bk>
    <bk>
      <rc t="2" v="1228"/>
    </bk>
    <bk>
      <rc t="2" v="1229"/>
    </bk>
    <bk>
      <rc t="2" v="1230"/>
    </bk>
    <bk>
      <rc t="2" v="1231"/>
    </bk>
    <bk>
      <rc t="2" v="1232"/>
    </bk>
    <bk>
      <rc t="2" v="1233"/>
    </bk>
    <bk>
      <rc t="2" v="1234"/>
    </bk>
    <bk>
      <rc t="2" v="1235"/>
    </bk>
    <bk>
      <rc t="2" v="1236"/>
    </bk>
    <bk>
      <rc t="2" v="1237"/>
    </bk>
    <bk>
      <rc t="2" v="1238"/>
    </bk>
    <bk>
      <rc t="2" v="1239"/>
    </bk>
    <bk>
      <rc t="2" v="1240"/>
    </bk>
    <bk>
      <rc t="2" v="1241"/>
    </bk>
    <bk>
      <rc t="2" v="1242"/>
    </bk>
    <bk>
      <rc t="2" v="1243"/>
    </bk>
    <bk>
      <rc t="2" v="1244"/>
    </bk>
    <bk>
      <rc t="2" v="1245"/>
    </bk>
    <bk>
      <rc t="2" v="1246"/>
    </bk>
    <bk>
      <rc t="2" v="1247"/>
    </bk>
    <bk>
      <rc t="2" v="1248"/>
    </bk>
    <bk>
      <rc t="2" v="1249"/>
    </bk>
    <bk>
      <rc t="2" v="1250"/>
    </bk>
    <bk>
      <rc t="2" v="1251"/>
    </bk>
    <bk>
      <rc t="2" v="1252"/>
    </bk>
    <bk>
      <rc t="2" v="1253"/>
    </bk>
    <bk>
      <rc t="2" v="1254"/>
    </bk>
    <bk>
      <rc t="2" v="1255"/>
    </bk>
    <bk>
      <rc t="2" v="1256"/>
    </bk>
    <bk>
      <rc t="2" v="1257"/>
    </bk>
    <bk>
      <rc t="2" v="1258"/>
    </bk>
    <bk>
      <rc t="2" v="1259"/>
    </bk>
    <bk>
      <rc t="2" v="1260"/>
    </bk>
    <bk>
      <rc t="2" v="1261"/>
    </bk>
    <bk>
      <rc t="2" v="1262"/>
    </bk>
    <bk>
      <rc t="2" v="1263"/>
    </bk>
    <bk>
      <rc t="2" v="1264"/>
    </bk>
    <bk>
      <rc t="2" v="1265"/>
    </bk>
    <bk>
      <rc t="2" v="1266"/>
    </bk>
    <bk>
      <rc t="2" v="1267"/>
    </bk>
    <bk>
      <rc t="2" v="1268"/>
    </bk>
    <bk>
      <rc t="2" v="1269"/>
    </bk>
    <bk>
      <rc t="2" v="1270"/>
    </bk>
    <bk>
      <rc t="2" v="1271"/>
    </bk>
    <bk>
      <rc t="2" v="1272"/>
    </bk>
    <bk>
      <rc t="2" v="1273"/>
    </bk>
    <bk>
      <rc t="2" v="1274"/>
    </bk>
    <bk>
      <rc t="2" v="1275"/>
    </bk>
    <bk>
      <rc t="2" v="1276"/>
    </bk>
    <bk>
      <rc t="2" v="1277"/>
    </bk>
    <bk>
      <rc t="2" v="1278"/>
    </bk>
    <bk>
      <rc t="2" v="1279"/>
    </bk>
    <bk>
      <rc t="2" v="1280"/>
    </bk>
    <bk>
      <rc t="2" v="1281"/>
    </bk>
    <bk>
      <rc t="2" v="1282"/>
    </bk>
    <bk>
      <rc t="2" v="1283"/>
    </bk>
    <bk>
      <rc t="2" v="1284"/>
    </bk>
    <bk>
      <rc t="2" v="1285"/>
    </bk>
    <bk>
      <rc t="2" v="1286"/>
    </bk>
    <bk>
      <rc t="2" v="1287"/>
    </bk>
    <bk>
      <rc t="2" v="1288"/>
    </bk>
    <bk>
      <rc t="2" v="1289"/>
    </bk>
    <bk>
      <rc t="2" v="1290"/>
    </bk>
    <bk>
      <rc t="2" v="1291"/>
    </bk>
    <bk>
      <rc t="2" v="1292"/>
    </bk>
    <bk>
      <rc t="2" v="1293"/>
    </bk>
    <bk>
      <rc t="2" v="1294"/>
    </bk>
    <bk>
      <rc t="2" v="1295"/>
    </bk>
    <bk>
      <rc t="2" v="1296"/>
    </bk>
    <bk>
      <rc t="2" v="1297"/>
    </bk>
    <bk>
      <rc t="2" v="1298"/>
    </bk>
    <bk>
      <rc t="2" v="1299"/>
    </bk>
    <bk>
      <rc t="2" v="1300"/>
    </bk>
    <bk>
      <rc t="2" v="1301"/>
    </bk>
    <bk>
      <rc t="2" v="1302"/>
    </bk>
    <bk>
      <rc t="2" v="1303"/>
    </bk>
    <bk>
      <rc t="2" v="1304"/>
    </bk>
    <bk>
      <rc t="2" v="1305"/>
    </bk>
    <bk>
      <rc t="2" v="1306"/>
    </bk>
    <bk>
      <rc t="2" v="1307"/>
    </bk>
    <bk>
      <rc t="2" v="1308"/>
    </bk>
    <bk>
      <rc t="2" v="1309"/>
    </bk>
    <bk>
      <rc t="2" v="1310"/>
    </bk>
    <bk>
      <rc t="2" v="1311"/>
    </bk>
    <bk>
      <rc t="2" v="1312"/>
    </bk>
    <bk>
      <rc t="2" v="1313"/>
    </bk>
    <bk>
      <rc t="2" v="1314"/>
    </bk>
    <bk>
      <rc t="2" v="1315"/>
    </bk>
    <bk>
      <rc t="2" v="1316"/>
    </bk>
    <bk>
      <rc t="2" v="1317"/>
    </bk>
    <bk>
      <rc t="2" v="1318"/>
    </bk>
    <bk>
      <rc t="2" v="1319"/>
    </bk>
    <bk>
      <rc t="2" v="1320"/>
    </bk>
    <bk>
      <rc t="2" v="1321"/>
    </bk>
    <bk>
      <rc t="2" v="1322"/>
    </bk>
    <bk>
      <rc t="2" v="1323"/>
    </bk>
    <bk>
      <rc t="2" v="1324"/>
    </bk>
    <bk>
      <rc t="2" v="1325"/>
    </bk>
    <bk>
      <rc t="2" v="1326"/>
    </bk>
    <bk>
      <rc t="2" v="1327"/>
    </bk>
    <bk>
      <rc t="2" v="1328"/>
    </bk>
    <bk>
      <rc t="2" v="1329"/>
    </bk>
    <bk>
      <rc t="2" v="1330"/>
    </bk>
    <bk>
      <rc t="2" v="1331"/>
    </bk>
    <bk>
      <rc t="2" v="1332"/>
    </bk>
    <bk>
      <rc t="2" v="1333"/>
    </bk>
    <bk>
      <rc t="2" v="1334"/>
    </bk>
    <bk>
      <rc t="2" v="1335"/>
    </bk>
    <bk>
      <rc t="2" v="1336"/>
    </bk>
    <bk>
      <rc t="2" v="1337"/>
    </bk>
    <bk>
      <rc t="2" v="1338"/>
    </bk>
    <bk>
      <rc t="2" v="1339"/>
    </bk>
    <bk>
      <rc t="2" v="1340"/>
    </bk>
    <bk>
      <rc t="2" v="1341"/>
    </bk>
    <bk>
      <rc t="2" v="1342"/>
    </bk>
    <bk>
      <rc t="2" v="1343"/>
    </bk>
    <bk>
      <rc t="2" v="1344"/>
    </bk>
    <bk>
      <rc t="2" v="1345"/>
    </bk>
    <bk>
      <rc t="2" v="1346"/>
    </bk>
    <bk>
      <rc t="2" v="1347"/>
    </bk>
    <bk>
      <rc t="2" v="1348"/>
    </bk>
    <bk>
      <rc t="2" v="1349"/>
    </bk>
    <bk>
      <rc t="2" v="1350"/>
    </bk>
    <bk>
      <rc t="2" v="1351"/>
    </bk>
    <bk>
      <rc t="2" v="1352"/>
    </bk>
    <bk>
      <rc t="2" v="1353"/>
    </bk>
    <bk>
      <rc t="2" v="1354"/>
    </bk>
    <bk>
      <rc t="2" v="1355"/>
    </bk>
    <bk>
      <rc t="2" v="1356"/>
    </bk>
    <bk>
      <rc t="2" v="1357"/>
    </bk>
    <bk>
      <rc t="2" v="1358"/>
    </bk>
    <bk>
      <rc t="2" v="1359"/>
    </bk>
    <bk>
      <rc t="2" v="1360"/>
    </bk>
    <bk>
      <rc t="2" v="1361"/>
    </bk>
    <bk>
      <rc t="2" v="1362"/>
    </bk>
    <bk>
      <rc t="2" v="1363"/>
    </bk>
    <bk>
      <rc t="2" v="1364"/>
    </bk>
    <bk>
      <rc t="2" v="1365"/>
    </bk>
    <bk>
      <rc t="2" v="1366"/>
    </bk>
    <bk>
      <rc t="2" v="1367"/>
    </bk>
    <bk>
      <rc t="2" v="1368"/>
    </bk>
    <bk>
      <rc t="2" v="1369"/>
    </bk>
    <bk>
      <rc t="2" v="1370"/>
    </bk>
    <bk>
      <rc t="2" v="1371"/>
    </bk>
    <bk>
      <rc t="2" v="1372"/>
    </bk>
    <bk>
      <rc t="2" v="1373"/>
    </bk>
    <bk>
      <rc t="2" v="1374"/>
    </bk>
    <bk>
      <rc t="2" v="1375"/>
    </bk>
    <bk>
      <rc t="2" v="1376"/>
    </bk>
    <bk>
      <rc t="2" v="1377"/>
    </bk>
    <bk>
      <rc t="2" v="1378"/>
    </bk>
    <bk>
      <rc t="2" v="1379"/>
    </bk>
    <bk>
      <rc t="2" v="1380"/>
    </bk>
    <bk>
      <rc t="2" v="1381"/>
    </bk>
  </valueMetadata>
</metadata>
</file>

<file path=xl/sharedStrings.xml><?xml version="1.0" encoding="utf-8"?>
<sst xmlns="http://schemas.openxmlformats.org/spreadsheetml/2006/main" count="284" uniqueCount="135">
  <si>
    <t>Volume ratio</t>
    <phoneticPr fontId="1" type="noConversion"/>
  </si>
  <si>
    <t>變動</t>
    <phoneticPr fontId="1" type="noConversion"/>
  </si>
  <si>
    <t>最新股價</t>
    <phoneticPr fontId="1" type="noConversion"/>
  </si>
  <si>
    <t>離高位</t>
    <phoneticPr fontId="1" type="noConversion"/>
  </si>
  <si>
    <t>1年高位</t>
    <phoneticPr fontId="1" type="noConversion"/>
  </si>
  <si>
    <t>1年低位</t>
    <phoneticPr fontId="1" type="noConversion"/>
  </si>
  <si>
    <t>由低位</t>
    <phoneticPr fontId="1" type="noConversion"/>
  </si>
  <si>
    <t>公司名</t>
    <phoneticPr fontId="1" type="noConversion"/>
  </si>
  <si>
    <t>編號</t>
    <phoneticPr fontId="1" type="noConversion"/>
  </si>
  <si>
    <t>持有股數</t>
    <phoneticPr fontId="1" type="noConversion"/>
  </si>
  <si>
    <t>previous close</t>
    <phoneticPr fontId="1" type="noConversion"/>
  </si>
  <si>
    <t>previous worth</t>
    <phoneticPr fontId="1" type="noConversion"/>
  </si>
  <si>
    <t>daily change</t>
    <phoneticPr fontId="1" type="noConversion"/>
  </si>
  <si>
    <t>YTD</t>
    <phoneticPr fontId="1" type="noConversion"/>
  </si>
  <si>
    <t>尼日利亞</t>
    <phoneticPr fontId="1" type="noConversion"/>
  </si>
  <si>
    <t>墨西哥</t>
    <phoneticPr fontId="1" type="noConversion"/>
  </si>
  <si>
    <t>愛爾蘭</t>
    <phoneticPr fontId="1" type="noConversion"/>
  </si>
  <si>
    <t>阿根廷</t>
    <phoneticPr fontId="1" type="noConversion"/>
  </si>
  <si>
    <t>西班牙</t>
    <phoneticPr fontId="1" type="noConversion"/>
  </si>
  <si>
    <t>法國</t>
    <phoneticPr fontId="1" type="noConversion"/>
  </si>
  <si>
    <t>希臘</t>
    <phoneticPr fontId="1" type="noConversion"/>
  </si>
  <si>
    <t>德國</t>
    <phoneticPr fontId="1" type="noConversion"/>
  </si>
  <si>
    <t>台灣</t>
    <phoneticPr fontId="1" type="noConversion"/>
  </si>
  <si>
    <t>荷蘭</t>
    <phoneticPr fontId="1" type="noConversion"/>
  </si>
  <si>
    <t>意大利</t>
    <phoneticPr fontId="1" type="noConversion"/>
  </si>
  <si>
    <t>南韓</t>
    <phoneticPr fontId="1" type="noConversion"/>
  </si>
  <si>
    <t>智利</t>
    <phoneticPr fontId="1" type="noConversion"/>
  </si>
  <si>
    <t>美國</t>
    <phoneticPr fontId="1" type="noConversion"/>
  </si>
  <si>
    <t>瑞典</t>
    <phoneticPr fontId="1" type="noConversion"/>
  </si>
  <si>
    <t>丹麥</t>
    <phoneticPr fontId="1" type="noConversion"/>
  </si>
  <si>
    <t>日本</t>
    <phoneticPr fontId="1" type="noConversion"/>
  </si>
  <si>
    <t>秘魯</t>
    <phoneticPr fontId="1" type="noConversion"/>
  </si>
  <si>
    <t>澳洲</t>
    <phoneticPr fontId="1" type="noConversion"/>
  </si>
  <si>
    <t>葡萄牙</t>
    <phoneticPr fontId="1" type="noConversion"/>
  </si>
  <si>
    <t>紐西蘭</t>
    <phoneticPr fontId="1" type="noConversion"/>
  </si>
  <si>
    <t>菲律賓</t>
    <phoneticPr fontId="1" type="noConversion"/>
  </si>
  <si>
    <t>中國</t>
    <phoneticPr fontId="1" type="noConversion"/>
  </si>
  <si>
    <t>沙地阿拉伯</t>
    <phoneticPr fontId="1" type="noConversion"/>
  </si>
  <si>
    <t>越南</t>
    <phoneticPr fontId="1" type="noConversion"/>
  </si>
  <si>
    <t>波蘭</t>
    <phoneticPr fontId="1" type="noConversion"/>
  </si>
  <si>
    <t>以色列</t>
    <phoneticPr fontId="1" type="noConversion"/>
  </si>
  <si>
    <t>卡塔爾</t>
    <phoneticPr fontId="1" type="noConversion"/>
  </si>
  <si>
    <t>馬來西亞</t>
    <phoneticPr fontId="1" type="noConversion"/>
  </si>
  <si>
    <t>哥倫比亞</t>
    <phoneticPr fontId="1" type="noConversion"/>
  </si>
  <si>
    <t>挪威</t>
    <phoneticPr fontId="1" type="noConversion"/>
  </si>
  <si>
    <t>南非</t>
    <phoneticPr fontId="1" type="noConversion"/>
  </si>
  <si>
    <t>泰國</t>
    <phoneticPr fontId="1" type="noConversion"/>
  </si>
  <si>
    <t>香港</t>
    <phoneticPr fontId="1" type="noConversion"/>
  </si>
  <si>
    <t>印度</t>
    <phoneticPr fontId="1" type="noConversion"/>
  </si>
  <si>
    <t>阿聯酋</t>
    <phoneticPr fontId="1" type="noConversion"/>
  </si>
  <si>
    <t>埃及</t>
    <phoneticPr fontId="1" type="noConversion"/>
  </si>
  <si>
    <t>巴基斯坦</t>
    <phoneticPr fontId="1" type="noConversion"/>
  </si>
  <si>
    <t>土耳其</t>
    <phoneticPr fontId="1" type="noConversion"/>
  </si>
  <si>
    <t>AUM（百萬）</t>
    <phoneticPr fontId="1" type="noConversion"/>
  </si>
  <si>
    <t>成交股數</t>
    <phoneticPr fontId="1" type="noConversion"/>
  </si>
  <si>
    <t>平均成交股數</t>
    <phoneticPr fontId="1" type="noConversion"/>
  </si>
  <si>
    <t>大約日均成交（百萬$）</t>
    <phoneticPr fontId="1" type="noConversion"/>
  </si>
  <si>
    <t>股數</t>
    <phoneticPr fontId="1" type="noConversion"/>
  </si>
  <si>
    <t>成本</t>
    <phoneticPr fontId="1" type="noConversion"/>
  </si>
  <si>
    <t>賺蝕</t>
    <phoneticPr fontId="1" type="noConversion"/>
  </si>
  <si>
    <t>最新</t>
    <phoneticPr fontId="1" type="noConversion"/>
  </si>
  <si>
    <t>年頭</t>
    <phoneticPr fontId="1" type="noConversion"/>
  </si>
  <si>
    <t>歐元</t>
    <phoneticPr fontId="1" type="noConversion"/>
  </si>
  <si>
    <t>英鎊</t>
    <phoneticPr fontId="1" type="noConversion"/>
  </si>
  <si>
    <t>瑞郎</t>
    <phoneticPr fontId="1" type="noConversion"/>
  </si>
  <si>
    <t>人民幣</t>
    <phoneticPr fontId="1" type="noConversion"/>
  </si>
  <si>
    <t>日圓</t>
    <phoneticPr fontId="1" type="noConversion"/>
  </si>
  <si>
    <t>韓圜</t>
    <phoneticPr fontId="1" type="noConversion"/>
  </si>
  <si>
    <t>台幣</t>
    <phoneticPr fontId="1" type="noConversion"/>
  </si>
  <si>
    <t>坡紙</t>
    <phoneticPr fontId="1" type="noConversion"/>
  </si>
  <si>
    <t>馬來西亞令吉</t>
    <phoneticPr fontId="1" type="noConversion"/>
  </si>
  <si>
    <t>泰銖</t>
    <phoneticPr fontId="1" type="noConversion"/>
  </si>
  <si>
    <t>印度盧比</t>
    <phoneticPr fontId="1" type="noConversion"/>
  </si>
  <si>
    <t>印尼盾</t>
    <phoneticPr fontId="1" type="noConversion"/>
  </si>
  <si>
    <t>越南盾</t>
    <phoneticPr fontId="1" type="noConversion"/>
  </si>
  <si>
    <t>菲律賓披索</t>
    <phoneticPr fontId="1" type="noConversion"/>
  </si>
  <si>
    <t>南非蘭特</t>
    <phoneticPr fontId="1" type="noConversion"/>
  </si>
  <si>
    <t>巴西雷亞爾</t>
    <phoneticPr fontId="1" type="noConversion"/>
  </si>
  <si>
    <t>俄羅斯盧布</t>
    <phoneticPr fontId="1" type="noConversion"/>
  </si>
  <si>
    <t>土耳其里拉</t>
    <phoneticPr fontId="1" type="noConversion"/>
  </si>
  <si>
    <t>巴基斯坦盧比</t>
    <phoneticPr fontId="1" type="noConversion"/>
  </si>
  <si>
    <t>加紙</t>
    <phoneticPr fontId="1" type="noConversion"/>
  </si>
  <si>
    <t>澳洲紙</t>
    <phoneticPr fontId="1" type="noConversion"/>
  </si>
  <si>
    <t>紐紙</t>
    <phoneticPr fontId="1" type="noConversion"/>
  </si>
  <si>
    <t>1-3年</t>
    <phoneticPr fontId="1" type="noConversion"/>
  </si>
  <si>
    <t>3-7年</t>
    <phoneticPr fontId="1" type="noConversion"/>
  </si>
  <si>
    <t>7-10年</t>
    <phoneticPr fontId="1" type="noConversion"/>
  </si>
  <si>
    <t>20年以上</t>
    <phoneticPr fontId="1" type="noConversion"/>
  </si>
  <si>
    <t>混合IG</t>
    <phoneticPr fontId="1" type="noConversion"/>
  </si>
  <si>
    <t>年頭股價</t>
    <phoneticPr fontId="1" type="noConversion"/>
  </si>
  <si>
    <t>混合美債</t>
    <phoneticPr fontId="1" type="noConversion"/>
  </si>
  <si>
    <t>已發展市場</t>
    <phoneticPr fontId="1" type="noConversion"/>
  </si>
  <si>
    <t>新興市場走中國</t>
    <phoneticPr fontId="1" type="noConversion"/>
  </si>
  <si>
    <t>小型股</t>
    <phoneticPr fontId="1" type="noConversion"/>
  </si>
  <si>
    <t>價值股</t>
    <phoneticPr fontId="1" type="noConversion"/>
  </si>
  <si>
    <t>標普指數</t>
    <phoneticPr fontId="1" type="noConversion"/>
  </si>
  <si>
    <t>納指100</t>
    <phoneticPr fontId="1" type="noConversion"/>
  </si>
  <si>
    <t>新興市場</t>
    <phoneticPr fontId="1" type="noConversion"/>
  </si>
  <si>
    <t>契媽</t>
    <phoneticPr fontId="1" type="noConversion"/>
  </si>
  <si>
    <t>區域銀行</t>
    <phoneticPr fontId="1" type="noConversion"/>
  </si>
  <si>
    <t>市值（百萬）</t>
    <phoneticPr fontId="1" type="noConversion"/>
  </si>
  <si>
    <t>增長股</t>
    <phoneticPr fontId="1" type="noConversion"/>
  </si>
  <si>
    <t>瑞士</t>
    <phoneticPr fontId="1" type="noConversion"/>
  </si>
  <si>
    <t>巴西</t>
    <phoneticPr fontId="1" type="noConversion"/>
  </si>
  <si>
    <t>奧地利</t>
    <phoneticPr fontId="1" type="noConversion"/>
  </si>
  <si>
    <t>加拿大</t>
    <phoneticPr fontId="1" type="noConversion"/>
  </si>
  <si>
    <t>英國</t>
    <phoneticPr fontId="1" type="noConversion"/>
  </si>
  <si>
    <t>比利時</t>
    <phoneticPr fontId="1" type="noConversion"/>
  </si>
  <si>
    <t>新加坡</t>
    <phoneticPr fontId="1" type="noConversion"/>
  </si>
  <si>
    <t>印尼</t>
    <phoneticPr fontId="1" type="noConversion"/>
  </si>
  <si>
    <t>Average</t>
    <phoneticPr fontId="1" type="noConversion"/>
  </si>
  <si>
    <t>Median</t>
    <phoneticPr fontId="1" type="noConversion"/>
  </si>
  <si>
    <t>Best</t>
    <phoneticPr fontId="1" type="noConversion"/>
  </si>
  <si>
    <t>Worst</t>
    <phoneticPr fontId="1" type="noConversion"/>
  </si>
  <si>
    <t>Rise</t>
    <phoneticPr fontId="1" type="noConversion"/>
  </si>
  <si>
    <t>Fall</t>
    <phoneticPr fontId="1" type="noConversion"/>
  </si>
  <si>
    <t>有買</t>
    <phoneticPr fontId="1" type="noConversion"/>
  </si>
  <si>
    <t>冇買</t>
    <phoneticPr fontId="1" type="noConversion"/>
  </si>
  <si>
    <t>超長</t>
    <phoneticPr fontId="1" type="noConversion"/>
  </si>
  <si>
    <t>市值（億）</t>
    <phoneticPr fontId="1" type="noConversion"/>
  </si>
  <si>
    <t>大約日均成交（億$）</t>
    <phoneticPr fontId="1" type="noConversion"/>
  </si>
  <si>
    <t>股數（億）</t>
    <phoneticPr fontId="1" type="noConversion"/>
  </si>
  <si>
    <t>平均成交股數 （百萬）</t>
    <phoneticPr fontId="1" type="noConversion"/>
  </si>
  <si>
    <t>成交股數（百萬）</t>
    <phoneticPr fontId="1" type="noConversion"/>
  </si>
  <si>
    <t>醫療保健</t>
    <phoneticPr fontId="1" type="noConversion"/>
  </si>
  <si>
    <t>通訊</t>
    <phoneticPr fontId="1" type="noConversion"/>
  </si>
  <si>
    <t>必需消費品</t>
    <phoneticPr fontId="1" type="noConversion"/>
  </si>
  <si>
    <t>科技</t>
    <phoneticPr fontId="1" type="noConversion"/>
  </si>
  <si>
    <t>金融</t>
    <phoneticPr fontId="1" type="noConversion"/>
  </si>
  <si>
    <t>公用</t>
    <phoneticPr fontId="1" type="noConversion"/>
  </si>
  <si>
    <t>地產</t>
    <phoneticPr fontId="1" type="noConversion"/>
  </si>
  <si>
    <t>工業</t>
    <phoneticPr fontId="1" type="noConversion"/>
  </si>
  <si>
    <t>非必需消費品</t>
    <phoneticPr fontId="1" type="noConversion"/>
  </si>
  <si>
    <t>物料</t>
    <phoneticPr fontId="1" type="noConversion"/>
  </si>
  <si>
    <t>能源</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</si>
</sst>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00_ "/>
    <numFmt numFmtId="178" formatCode="#,##0_ "/>
    <numFmt numFmtId="179" formatCode="[$-409]d\-mmm;@"/>
    <numFmt numFmtId="180" formatCode="0.0"/>
    <numFmt numFmtId="181" formatCode="0.00_);[Red]\(0.00\)"/>
    <numFmt numFmtId="182" formatCode="0.0000_);[Red]\(0.0000\)"/>
    <numFmt numFmtId="183" formatCode="0.000_);[Red]\(0.000\)"/>
    <numFmt numFmtId="184" formatCode="0_);[Red]\(0\)"/>
    <numFmt numFmtId="185" formatCode="#,##0.0_ "/>
    <numFmt numFmtId="186" formatCode="0_ "/>
  </numFmts>
  <fonts count="4" x14ac:knownFonts="1">
    <font>
      <sz val="12"/>
      <color theme="1"/>
      <name val="新細明體"/>
      <family val="2"/>
      <charset val="136"/>
      <scheme val="minor"/>
    </font>
    <font>
      <sz val="9"/>
      <name val="新細明體"/>
      <family val="2"/>
      <charset val="136"/>
      <scheme val="minor"/>
    </font>
    <font>
      <sz val="12"/>
      <color theme="1"/>
      <name val="新細明體"/>
      <family val="2"/>
      <charset val="136"/>
      <scheme val="minor"/>
    </font>
    <font>
      <sz val="12"/>
      <color theme="1"/>
      <name val="新細明體"/>
      <family val="1"/>
      <charset val="136"/>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thin">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46">
    <xf numFmtId="0" fontId="0" fillId="0" borderId="0" xfId="0">
      <alignment vertical="center"/>
    </xf>
    <xf numFmtId="176" fontId="0" fillId="0" borderId="0" xfId="0" applyNumberFormat="1">
      <alignment vertical="center"/>
    </xf>
    <xf numFmtId="177" fontId="0" fillId="0" borderId="0" xfId="0" applyNumberFormat="1">
      <alignment vertical="center"/>
    </xf>
    <xf numFmtId="178" fontId="0" fillId="0" borderId="0" xfId="0" applyNumberFormat="1">
      <alignment vertical="center"/>
    </xf>
    <xf numFmtId="38" fontId="0" fillId="0" borderId="0" xfId="0" applyNumberFormat="1">
      <alignment vertical="center"/>
    </xf>
    <xf numFmtId="0" fontId="0" fillId="0" borderId="1" xfId="0" applyBorder="1">
      <alignment vertical="center"/>
    </xf>
    <xf numFmtId="178" fontId="0" fillId="0" borderId="1" xfId="0" applyNumberFormat="1" applyBorder="1">
      <alignment vertical="center"/>
    </xf>
    <xf numFmtId="9" fontId="0" fillId="0" borderId="0" xfId="0" applyNumberFormat="1">
      <alignment vertical="center"/>
    </xf>
    <xf numFmtId="9" fontId="0" fillId="0" borderId="1" xfId="0" applyNumberFormat="1" applyBorder="1">
      <alignment vertical="center"/>
    </xf>
    <xf numFmtId="10" fontId="0" fillId="0" borderId="0" xfId="1" applyNumberFormat="1" applyFont="1" applyFill="1">
      <alignment vertical="center"/>
    </xf>
    <xf numFmtId="38" fontId="0" fillId="0" borderId="1" xfId="0" applyNumberFormat="1" applyBorder="1">
      <alignment vertical="center"/>
    </xf>
    <xf numFmtId="180" fontId="0" fillId="0" borderId="0" xfId="0" applyNumberFormat="1">
      <alignment vertical="center"/>
    </xf>
    <xf numFmtId="10" fontId="0" fillId="2" borderId="0" xfId="1" applyNumberFormat="1" applyFont="1" applyFill="1">
      <alignment vertical="center"/>
    </xf>
    <xf numFmtId="179" fontId="0" fillId="0" borderId="0" xfId="0" applyNumberFormat="1">
      <alignment vertical="center"/>
    </xf>
    <xf numFmtId="37" fontId="0" fillId="0" borderId="0" xfId="0" applyNumberFormat="1">
      <alignment vertical="center"/>
    </xf>
    <xf numFmtId="10" fontId="0" fillId="0" borderId="0" xfId="1" applyNumberFormat="1" applyFont="1">
      <alignment vertical="center"/>
    </xf>
    <xf numFmtId="14" fontId="0" fillId="0" borderId="0" xfId="0" applyNumberFormat="1">
      <alignment vertical="center"/>
    </xf>
    <xf numFmtId="181" fontId="0" fillId="0" borderId="0" xfId="0" applyNumberFormat="1">
      <alignment vertical="center"/>
    </xf>
    <xf numFmtId="182" fontId="0" fillId="0" borderId="0" xfId="0" applyNumberFormat="1">
      <alignment vertical="center"/>
    </xf>
    <xf numFmtId="183" fontId="0" fillId="0" borderId="0" xfId="0" applyNumberFormat="1">
      <alignment vertical="center"/>
    </xf>
    <xf numFmtId="184" fontId="0" fillId="0" borderId="0" xfId="0" applyNumberFormat="1">
      <alignment vertical="center"/>
    </xf>
    <xf numFmtId="0" fontId="0" fillId="2" borderId="0" xfId="0" applyFill="1">
      <alignment vertical="center"/>
    </xf>
    <xf numFmtId="14" fontId="0" fillId="2" borderId="0" xfId="0" applyNumberFormat="1" applyFill="1">
      <alignment vertical="center"/>
    </xf>
    <xf numFmtId="185" fontId="0" fillId="0" borderId="0" xfId="0" applyNumberFormat="1">
      <alignment vertical="center"/>
    </xf>
    <xf numFmtId="186" fontId="0" fillId="0" borderId="0" xfId="0" applyNumberFormat="1">
      <alignment vertical="center"/>
    </xf>
    <xf numFmtId="184" fontId="0" fillId="2" borderId="0" xfId="0" applyNumberFormat="1" applyFill="1">
      <alignment vertical="center"/>
    </xf>
    <xf numFmtId="39" fontId="0" fillId="0" borderId="0" xfId="0" applyNumberFormat="1">
      <alignment vertical="center"/>
    </xf>
    <xf numFmtId="0" fontId="3" fillId="0" borderId="0" xfId="0" applyFont="1">
      <alignment vertical="center"/>
    </xf>
    <xf numFmtId="179" fontId="3" fillId="0" borderId="0" xfId="0" applyNumberFormat="1" applyFont="1">
      <alignment vertical="center"/>
    </xf>
    <xf numFmtId="176" fontId="3" fillId="0" borderId="0" xfId="0" applyNumberFormat="1" applyFont="1">
      <alignment vertical="center"/>
    </xf>
    <xf numFmtId="177" fontId="3" fillId="0" borderId="0" xfId="0" applyNumberFormat="1" applyFont="1">
      <alignment vertical="center"/>
    </xf>
    <xf numFmtId="178" fontId="3" fillId="0" borderId="0" xfId="0" applyNumberFormat="1" applyFont="1">
      <alignment vertical="center"/>
    </xf>
    <xf numFmtId="39" fontId="3" fillId="0" borderId="0" xfId="0" applyNumberFormat="1" applyFont="1">
      <alignment vertical="center"/>
    </xf>
    <xf numFmtId="9" fontId="3" fillId="0" borderId="0" xfId="0" applyNumberFormat="1" applyFont="1">
      <alignment vertical="center"/>
    </xf>
    <xf numFmtId="14" fontId="3" fillId="0" borderId="0" xfId="0" applyNumberFormat="1" applyFont="1">
      <alignment vertical="center"/>
    </xf>
    <xf numFmtId="181" fontId="3" fillId="0" borderId="0" xfId="0" applyNumberFormat="1" applyFont="1">
      <alignment vertical="center"/>
    </xf>
    <xf numFmtId="185" fontId="3" fillId="0" borderId="0" xfId="0" applyNumberFormat="1" applyFont="1">
      <alignment vertical="center"/>
    </xf>
    <xf numFmtId="0" fontId="0" fillId="0" borderId="0" xfId="0" applyBorder="1">
      <alignment vertical="center"/>
    </xf>
    <xf numFmtId="182" fontId="0" fillId="0" borderId="0" xfId="0" applyNumberFormat="1" applyBorder="1">
      <alignment vertical="center"/>
    </xf>
    <xf numFmtId="176" fontId="0" fillId="0" borderId="0" xfId="0" applyNumberFormat="1" applyBorder="1">
      <alignment vertical="center"/>
    </xf>
    <xf numFmtId="181" fontId="0" fillId="0" borderId="0" xfId="0" applyNumberFormat="1" applyBorder="1">
      <alignment vertical="center"/>
    </xf>
    <xf numFmtId="9" fontId="0" fillId="0" borderId="0" xfId="0" applyNumberFormat="1" applyBorder="1">
      <alignment vertical="center"/>
    </xf>
    <xf numFmtId="14" fontId="0" fillId="0" borderId="0" xfId="0" applyNumberFormat="1" applyBorder="1">
      <alignment vertical="center"/>
    </xf>
    <xf numFmtId="10" fontId="0" fillId="0" borderId="0" xfId="1" applyNumberFormat="1" applyFont="1" applyBorder="1">
      <alignment vertical="center"/>
    </xf>
    <xf numFmtId="0" fontId="0" fillId="2" borderId="0" xfId="0" applyFill="1" applyBorder="1">
      <alignment vertical="center"/>
    </xf>
    <xf numFmtId="184" fontId="0" fillId="0" borderId="0" xfId="0" applyNumberFormat="1" applyBorder="1">
      <alignment vertical="center"/>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Structure" Target="richData/rdrichvaluestructure.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06/relationships/rdRichValue" Target="richData/rdrichvalue.xml"/><Relationship Id="rId17" Type="http://schemas.microsoft.com/office/2017/06/relationships/rdSupportingPropertyBag" Target="richData/rdsupportingpropertybag.xml"/><Relationship Id="rId2" Type="http://schemas.openxmlformats.org/officeDocument/2006/relationships/worksheet" Target="worksheets/sheet2.xml"/><Relationship Id="rId16" Type="http://schemas.microsoft.com/office/2017/06/relationships/rdSupportingPropertyBagStructure" Target="richData/rdsupportingpropertybag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ichStyles" Target="richData/richStyles.xml"/><Relationship Id="rId10" Type="http://schemas.openxmlformats.org/officeDocument/2006/relationships/sharedStrings" Target="sharedStrings.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Array" Target="richData/rdarray.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imageurl">
      <keyFlags>
        <key name="Blip Identifier">
          <flag name="ShowInCardView" value="0"/>
        </key>
      </keyFlags>
    </type>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array.xml><?xml version="1.0" encoding="utf-8"?>
<arrayData xmlns="http://schemas.microsoft.com/office/spreadsheetml/2017/richdata2" count="685">
  <a r="1">
    <v t="i">0</v>
  </a>
  <a r="1">
    <v>1.1035999999999999</v>
  </a>
  <a r="1">
    <v>53.75</v>
  </a>
  <a r="1">
    <v>55.387999999999998</v>
  </a>
  <a r="1">
    <v>31.88</v>
  </a>
  <a r="1">
    <v>71.45</v>
  </a>
  <a r="1">
    <v>65.790000000000006</v>
  </a>
  <a r="1">
    <v>475.31</v>
  </a>
  <a r="1">
    <v>18.2822</v>
  </a>
  <a r="1">
    <v>878.29</v>
  </a>
  <a r="1">
    <v>12.19</v>
  </a>
  <a r="1">
    <v>90.17</v>
  </a>
  <a r="1">
    <v>82.04</v>
  </a>
  <a r="1">
    <v>68.8</v>
  </a>
  <a r="1">
    <v>174.96</v>
  </a>
  <a r="1">
    <v>39.18</v>
  </a>
  <a r="1">
    <v>141.06</v>
  </a>
  <a r="1">
    <v>127.2</v>
  </a>
  <a r="1">
    <v>12.92</v>
  </a>
  <a r="1">
    <v>28.66</v>
  </a>
  <a r="1">
    <v>18.68</v>
  </a>
  <a r="1">
    <v>130</v>
  </a>
  <a r="1">
    <v>132.13999999999999</v>
  </a>
  <a r="1">
    <v>25.474799999999998</v>
  </a>
  <a r="1">
    <v>1.2728999999999999</v>
  </a>
  <a r="1">
    <v>57.5</v>
  </a>
  <a r="1">
    <v>36.5</v>
  </a>
  <a r="1">
    <v>0.68100000000000005</v>
  </a>
  <a r="1">
    <v>376.04</v>
  </a>
  <a r="1">
    <v>47.9</v>
  </a>
  <a r="1">
    <v>137.08000000000001</v>
  </a>
  <a r="1">
    <v>1.1878</v>
  </a>
  <a r="1">
    <v>90.18</v>
  </a>
  <a r="1">
    <v>24260</v>
  </a>
  <a r="1">
    <v>25.99</v>
  </a>
  <a r="1">
    <v>282.61</v>
  </a>
  <a r="1">
    <v>7.0978000000000003</v>
  </a>
  <a r="1">
    <v>30.681999999999999</v>
  </a>
  <a r="1">
    <v>1294.4000000000001</v>
  </a>
  <a r="1">
    <v>43.87</v>
  </a>
  <a r="1">
    <v>98.88</v>
  </a>
  <a r="1">
    <v>37.700000000000003</v>
  </a>
  <a r="1">
    <v>34.380000000000003</v>
  </a>
  <a r="1">
    <v>1.3190999999999999</v>
  </a>
  <a r="1">
    <v>18.13</v>
  </a>
  <a r="1">
    <v>43.28</v>
  </a>
  <a r="1">
    <v>108.52</v>
  </a>
  <a r="1">
    <v>198.56</v>
  </a>
  <a r="1">
    <v>74.209999999999994</v>
  </a>
  <a r="1">
    <v>37.049999999999997</v>
  </a>
  <a r="1">
    <v>61.131599999999999</v>
  </a>
  <a r="1">
    <v>4.59</v>
  </a>
  <a r="1">
    <v>48.27</v>
  </a>
  <a r="1">
    <v>112.15</v>
  </a>
  <a r="1">
    <v>63.66</v>
  </a>
  <a r="1">
    <v>121.7</v>
  </a>
  <a r="1">
    <v>157.65</v>
  </a>
  <a r="1">
    <v>34.35</v>
  </a>
  <a r="1">
    <v>14.86</v>
  </a>
  <a r="1">
    <v>79.709999999999994</v>
  </a>
  <a r="1">
    <v>156.74</v>
  </a>
  <a r="1">
    <v>98.1</v>
  </a>
  <a r="1">
    <v>32.11</v>
  </a>
  <a r="1">
    <v>18.844100000000001</v>
  </a>
  <a r="1">
    <v>22.65</v>
  </a>
  <a r="1">
    <v>15395</v>
  </a>
  <a r="1">
    <v>41.79</v>
  </a>
  <a r="1">
    <v>58.93</v>
  </a>
  <a r="1">
    <v>83.19</v>
  </a>
  <a r="1">
    <v>353.96</v>
  </a>
  <a r="1">
    <v>104.76</v>
  </a>
  <a r="1">
    <v>4.8521000000000001</v>
  </a>
  <a r="1">
    <v>5.46</v>
  </a>
  <a r="1">
    <v>42.33</v>
  </a>
  <a r="1">
    <v>241.2</v>
  </a>
  <a r="1">
    <v>89.245500000000007</v>
  </a>
  <a r="1">
    <v>103.71</v>
  </a>
  <a r="1">
    <v>280.97000000000003</v>
  </a>
  <a r="1">
    <v>29.476600000000001</v>
  </a>
  <a r="1">
    <v>64.14</v>
  </a>
  <a r="1">
    <v>0.75470000000000004</v>
  </a>
  <a r="1">
    <v>69.59</v>
  </a>
  <a r="1">
    <v>21.25</v>
  </a>
  <a r="1">
    <v>0.63229999999999997</v>
  </a>
  <a r="1">
    <v>39.47</v>
  </a>
  <a r="1">
    <v>30.62</v>
  </a>
  <a r="1">
    <v>17.37</v>
  </a>
  <a r="1">
    <v>32.28</v>
  </a>
  <a r="1">
    <v>18.54</v>
  </a>
  <a r="1">
    <v>51.7</v>
  </a>
  <a r="1">
    <v>379.83</v>
  </a>
  <a r="1">
    <v>51.34</v>
  </a>
  <a r="1">
    <v>16.649999999999999</v>
  </a>
  <a r="1">
    <v>67.849999999999994</v>
  </a>
  <a r="1">
    <v>121.51</v>
  </a>
  <a r="1">
    <v>44.63</v>
  </a>
  <a r="1">
    <v>57.52</v>
  </a>
  <a r="1">
    <v>33.93</v>
  </a>
  <a r="1">
    <v>70.12</v>
  </a>
  <a r="1">
    <v>55.81</v>
  </a>
  <a r="1">
    <v>24.34</v>
  </a>
  <a r="1">
    <v>58.190899999999999</v>
  </a>
  <a r="1">
    <v>43.16</v>
  </a>
  <a r="1">
    <v>29.6</v>
  </a>
  <a r="1">
    <v>28.21</v>
  </a>
  <a r="1">
    <v>24.230399999999999</v>
  </a>
  <a r="1">
    <v>48.81</v>
  </a>
  <a r="1">
    <v>142.41999999999999</v>
  </a>
  <a r="1">
    <v>65.53</v>
  </a>
  <a r="1">
    <v>10.64</v>
  </a>
  <a r="1">
    <v>129.24</v>
  </a>
  <a r="1">
    <v>27.2</v>
  </a>
  <a r="1">
    <v>48.494999999999997</v>
  </a>
  <a r="1">
    <v>471.56</v>
  </a>
  <a r="1">
    <v>303.17</v>
  </a>
  <a r="1">
    <v>134.46</v>
  </a>
  <a r="1">
    <v>23.1</v>
  </a>
  <a r="1">
    <v>3.47</v>
  </a>
  <a r="1">
    <v>40.74</v>
  </a>
  <a r="1">
    <v>47.79</v>
  </a>
  <a r="1">
    <v>29.69</v>
  </a>
  <a r="1">
    <v>34.11</v>
  </a>
  <a r="1">
    <v>46.03</v>
  </a>
  <a r="1">
    <v>52.37</v>
  </a>
  <a r="1">
    <v>261.94</v>
  </a>
  <a r="1">
    <v>63.86</v>
  </a>
  <a r="1">
    <v>96.39</v>
  </a>
  <a r="1">
    <v>489.99</v>
  </a>
  <a r="1">
    <v>23.04</v>
  </a>
  <a r="1">
    <v>51.06</v>
  </a>
  <a r="1">
    <v>12.72</v>
  </a>
  <a r="1">
    <v>99.25</v>
  </a>
  <a r="1">
    <v>49.84</v>
  </a>
  <a r="1">
    <v>90.29</v>
  </a>
  <a r="1">
    <v>28</v>
  </a>
  <a r="1">
    <v>117.13</v>
  </a>
  <a r="1">
    <v>38.29</v>
  </a>
  <a r="1">
    <v>55.41</v>
  </a>
  <a r="1">
    <v>227.29</v>
  </a>
  <a r="1">
    <v>209.71</v>
  </a>
  <a r="1">
    <v>213.33</v>
  </a>
  <a r="1">
    <v>9.64</v>
  </a>
  <a r="1">
    <v>126.38</v>
  </a>
  <a r="1">
    <v>165.25</v>
  </a>
  <a r="1">
    <v>61.16</v>
  </a>
  <a r="1">
    <v>436.8</v>
  </a>
  <a r="1">
    <v>52.43</v>
  </a>
  <a r="1">
    <v>625.03</v>
  </a>
  <a r="1">
    <v>41.1</v>
  </a>
  <a r="1">
    <v>75.349999999999994</v>
  </a>
  <a r="1">
    <v>8.76</v>
  </a>
  <a r="1">
    <v>50.52</v>
  </a>
  <a r="1">
    <v>99.98</v>
  </a>
  <a r="1">
    <v>129.49</v>
  </a>
  <a r="1">
    <v>108.09</v>
  </a>
  <a r="1">
    <v>33.14</v>
  </a>
  <a r="1">
    <v>36.92</v>
  </a>
  <a r="1">
    <v>1011.6</v>
  </a>
  <a r="1">
    <v>80.97</v>
  </a>
  <a r="1">
    <v>950.08</v>
  </a>
  <a r="1">
    <v>4.6500000000000004</v>
  </a>
  <a r="1">
    <v>108.49</v>
  </a>
  <a r="1">
    <v>80.38</v>
  </a>
  <a r="1">
    <v>85.33</v>
  </a>
  <a r="1">
    <v>19.38</v>
  </a>
  <a r="1">
    <v>71.95</v>
  </a>
  <a r="1">
    <v>14.16</v>
  </a>
  <a r="1">
    <v>573.41999999999996</v>
  </a>
  <a r="1">
    <v>7000.45</v>
  </a>
  <a r="1">
    <v>18.03</v>
  </a>
  <a r="1">
    <v>34.49</v>
  </a>
  <a r="1">
    <v>10.23</v>
  </a>
  <a r="1">
    <v>1164.01</v>
  </a>
  <a r="1">
    <v>72.459999999999994</v>
  </a>
  <a r="1">
    <v>353.58</v>
  </a>
  <a r="1">
    <v>64.8</v>
  </a>
  <a r="1">
    <v>10.83</v>
  </a>
  <a r="1">
    <v>40.21</v>
  </a>
  <a r="1">
    <v>409.52</v>
  </a>
  <a r="1">
    <v>297.33999999999997</v>
  </a>
  <a r="1">
    <v>34.96</v>
  </a>
  <a r="1">
    <v>210.6</v>
  </a>
  <a r="1">
    <v>67</v>
  </a>
  <a r="1">
    <v>110.26</v>
  </a>
  <a r="1">
    <v>21.61</v>
  </a>
  <a r="1">
    <v>41.52</v>
  </a>
  <a r="1">
    <v>57.61</v>
  </a>
  <a r="1">
    <v>36.68</v>
  </a>
  <a r="1">
    <v>112.61</v>
  </a>
  <a r="1">
    <v>14.54</v>
  </a>
  <a r="1">
    <v>33.049999999999997</v>
  </a>
  <a r="1">
    <v>105.43</v>
  </a>
  <a r="1">
    <v>18.7</v>
  </a>
  <a r="1">
    <v>34.18</v>
  </a>
  <a r="1">
    <v>446.29</v>
  </a>
  <a r="1">
    <v>22.32</v>
  </a>
  <a r="1">
    <v>135.94999999999999</v>
  </a>
  <a r="1">
    <v>57.45</v>
  </a>
  <a r="1">
    <v>460.7</v>
  </a>
  <a r="1">
    <v>511.29</v>
  </a>
  <a r="1">
    <v>399.87</v>
  </a>
  <a r="1">
    <v>139.69</v>
  </a>
  <a r="1">
    <v>295.67</v>
  </a>
  <a r="1">
    <v>149.04</v>
  </a>
  <a r="1">
    <v>136.81</v>
  </a>
  <a r="1">
    <v>2286.96</v>
  </a>
  <a r="1">
    <v>1116.25</v>
  </a>
  <a r="1">
    <v>151.79</v>
  </a>
  <a r="1">
    <v>151.94</v>
  </a>
  <a r="1">
    <v>93.6</v>
  </a>
  <a r="1">
    <v>85.37</v>
  </a>
  <a r="1">
    <v>486.88</v>
  </a>
  <a r="1">
    <v>50.25</v>
  </a>
  <a r="1">
    <v>385.77</v>
  </a>
  <a r="1">
    <v>151.97999999999999</v>
  </a>
  <a r="1">
    <v>85.34</v>
  </a>
  <a r="1">
    <v>235.51</v>
  </a>
  <a r="1">
    <v>263.14</v>
  </a>
  <a r="1">
    <v>84.38</v>
  </a>
  <a r="1">
    <v>130.91999999999999</v>
  </a>
  <a r="1">
    <v>41.26</v>
  </a>
  <a r="1">
    <v>61.57</v>
  </a>
  <a r="1">
    <v>128.43</v>
  </a>
  <a r="1">
    <v>630.78</v>
  </a>
  <a r="1">
    <v>25.52</v>
  </a>
  <a r="1">
    <v>49</v>
  </a>
  <a r="1">
    <v>111.5</v>
  </a>
  <a r="1">
    <v>706.49</v>
  </a>
  <a r="1">
    <v>206.72</v>
  </a>
  <a r="1">
    <v>495.22</v>
  </a>
  <a r="1">
    <v>140.93</v>
  </a>
  <a r="1">
    <v>136.13999999999999</v>
  </a>
  <a r="1">
    <v>144.47999999999999</v>
  </a>
  <a r="1">
    <v>272.37</v>
  </a>
  <a r="1">
    <v>127.4</v>
  </a>
  <a r="1">
    <v>61.21</v>
  </a>
  <a r="1">
    <v>61.41</v>
  </a>
  <a r="1">
    <v>350.91</v>
  </a>
  <a r="1">
    <v>352.12</v>
  </a>
  <a r="1">
    <v>243.9</v>
  </a>
  <a r="1">
    <v>53.2</v>
  </a>
  <a r="1">
    <v>147.1</v>
  </a>
  <a r="1">
    <v>147.41</v>
  </a>
  <a r="1">
    <v>133.30000000000001</v>
  </a>
  <a r="1">
    <v>245.62</v>
  </a>
  <a r="1">
    <v>103.22</v>
  </a>
  <a r="1">
    <v>86.51</v>
  </a>
  <a r="1">
    <v>3547.22</v>
  </a>
  <a r="1">
    <v>596.6</v>
  </a>
  <a r="1">
    <v>35.92</v>
  </a>
  <a r="1">
    <v>142.59</v>
  </a>
  <a r="1">
    <v>20.04</v>
  </a>
  <a r="1">
    <v>190.49</v>
  </a>
  <a r="1">
    <v>514.91</v>
  </a>
  <a r="1">
    <v>34.67</v>
  </a>
  <a r="1">
    <v>162.07</v>
  </a>
  <a r="1">
    <v>205.75</v>
  </a>
  <a r="1">
    <v>248.48</v>
  </a>
  <a r="1">
    <v>166.94</v>
  </a>
  <a r="1">
    <v>783.26</v>
  </a>
  <a r="1">
    <v>140.6</v>
  </a>
  <a r="1">
    <v>294.88</v>
  </a>
  <a r="1">
    <v>133.13999999999999</v>
  </a>
  <a r="1">
    <v>20.45</v>
  </a>
  <a r="1">
    <v>155.37</v>
  </a>
  <a r="1">
    <v>134.58000000000001</v>
  </a>
  <a r="1">
    <v>477.05</v>
  </a>
  <a r="1">
    <v>160.94999999999999</v>
  </a>
  <a r="1">
    <v>13.74</v>
  </a>
  <a r="1">
    <v>35.85</v>
  </a>
  <a r="1">
    <v>258.33</v>
  </a>
  <a r="1">
    <v>219.85</v>
  </a>
  <a r="1">
    <v>61.15</v>
  </a>
  <a r="1">
    <v>582.91999999999996</v>
  </a>
  <a r="1">
    <v>77.34</v>
  </a>
  <a r="1">
    <v>82.44</v>
  </a>
  <a r="1">
    <v>128.54</v>
  </a>
  <a r="1">
    <v>38.659999999999997</v>
  </a>
  <a r="1">
    <v>77.319999999999993</v>
  </a>
  <a r="1">
    <v>260.66000000000003</v>
  </a>
  <a r="1">
    <v>288.83999999999997</v>
  </a>
  <a r="1">
    <v>405.33</v>
  </a>
  <a r="1">
    <v>17.64</v>
  </a>
  <a r="1">
    <v>160.33000000000001</v>
  </a>
  <a r="1">
    <v>131.12</v>
  </a>
  <a r="1">
    <v>32.64</v>
  </a>
  <a r="1">
    <v>69.98</v>
  </a>
  <a r="1">
    <v>451.11</v>
  </a>
  <a r="1">
    <v>99.45</v>
  </a>
  <a r="1">
    <v>406.89</v>
  </a>
  <a r="1">
    <v>64.77</v>
  </a>
  <a r="1">
    <v>252.97</v>
  </a>
  <a r="1">
    <v>240.82</v>
  </a>
  <a r="1">
    <v>21.31</v>
  </a>
  <a r="1">
    <v>555.04999999999995</v>
  </a>
  <a r="1">
    <v>88.16</v>
  </a>
  <a r="1">
    <v>66.98</v>
  </a>
  <a r="1">
    <v>152.44</v>
  </a>
  <a r="1">
    <v>390.56</v>
  </a>
  <a r="1">
    <v>243.48</v>
  </a>
  <a r="1">
    <v>581.29999999999995</v>
  </a>
  <a r="1">
    <v>328.93</v>
  </a>
  <a r="1">
    <v>192.53</v>
  </a>
  <a r="1">
    <v>140.5</v>
  </a>
  <a r="1">
    <v>13.76</v>
  </a>
  <a r="1">
    <v>146.25</v>
  </a>
  <a r="1">
    <v>362.88</v>
  </a>
  <a r="1">
    <v>97.65</v>
  </a>
  <a r="1">
    <v>51.3</v>
  </a>
  <a r="1">
    <v>42.57</v>
  </a>
  <a r="1">
    <v>498.91</v>
  </a>
  <a r="1">
    <v>310.48</v>
  </a>
  <a r="1">
    <v>100.8</v>
  </a>
  <a r="1">
    <v>337.36</v>
  </a>
  <a r="1">
    <v>168.49</v>
  </a>
  <a r="1">
    <v>132.84</v>
  </a>
  <a r="1">
    <v>44.68</v>
  </a>
  <a r="1">
    <v>62.79</v>
  </a>
  <a r="1">
    <v>60.07</v>
  </a>
  <a r="1">
    <v>440.52</v>
  </a>
  <a r="1">
    <v>356.66</v>
  </a>
  <a r="1">
    <v>828.69</v>
  </a>
  <a r="1">
    <v>602.66</v>
  </a>
  <a r="1">
    <v>178.56</v>
  </a>
  <a r="1">
    <v>109</v>
  </a>
  <a r="1">
    <v>225.51</v>
  </a>
  <a r="1">
    <v>198.35</v>
  </a>
  <a r="1">
    <v>25.72</v>
  </a>
  <a r="1">
    <v>410.71</v>
  </a>
  <a r="1">
    <v>126.9</v>
  </a>
  <a r="1">
    <v>232.97</v>
  </a>
  <a r="1">
    <v>164.91</v>
  </a>
  <a r="1">
    <v>118.35</v>
  </a>
  <a r="1">
    <v>545.16999999999996</v>
  </a>
  <a r="1">
    <v>238.86</v>
  </a>
  <a r="1">
    <v>109.31</v>
  </a>
  <a r="1">
    <v>215.8</v>
  </a>
  <a r="1">
    <v>24.55</v>
  </a>
  <a r="1">
    <v>76.739999999999995</v>
  </a>
  <a r="1">
    <v>99.13</v>
  </a>
  <a r="1">
    <v>182.09</v>
  </a>
  <a r="1">
    <v>45.3</v>
  </a>
  <a r="1">
    <v>116.89</v>
  </a>
  <a r="1">
    <v>35.590000000000003</v>
  </a>
  <a r="1">
    <v>40.229999999999997</v>
  </a>
  <a r="1">
    <v>54.12</v>
  </a>
  <a r="1">
    <v>660.08</v>
  </a>
  <a r="1">
    <v>68.05</v>
  </a>
  <a r="1">
    <v>127</v>
  </a>
  <a r="1">
    <v>227.32</v>
  </a>
  <a r="1">
    <v>178.98</v>
  </a>
  <a r="1">
    <v>174.04</v>
  </a>
  <a r="1">
    <v>565.65</v>
  </a>
  <a r="1">
    <v>805.39</v>
  </a>
  <a r="1">
    <v>57.81</v>
  </a>
  <a r="1">
    <v>87.92</v>
  </a>
  <a r="1">
    <v>75.53</v>
  </a>
  <a r="1">
    <v>118.1</v>
  </a>
  <a r="1">
    <v>260.35000000000002</v>
  </a>
  <a r="1">
    <v>388.68</v>
  </a>
  <a r="1">
    <v>61.72</v>
  </a>
  <a r="1">
    <v>426.51</v>
  </a>
  <a r="1">
    <v>74.27</v>
  </a>
  <a r="1">
    <v>58.53</v>
  </a>
  <a r="1">
    <v>73.13</v>
  </a>
  <a r="1">
    <v>197.37</v>
  </a>
  <a r="1">
    <v>530.79</v>
  </a>
  <a r="1">
    <v>11.62</v>
  </a>
  <a r="1">
    <v>101.19</v>
  </a>
  <a r="1">
    <v>11.38</v>
  </a>
  <a r="1">
    <v>199.74</v>
  </a>
  <a r="1">
    <v>127.63</v>
  </a>
  <a r="1">
    <v>274</v>
  </a>
  <a r="1">
    <v>93.81</v>
  </a>
  <a r="1">
    <v>110.07</v>
  </a>
  <a r="1">
    <v>94.56</v>
  </a>
  <a r="1">
    <v>144.63</v>
  </a>
  <a r="1">
    <v>148.36000000000001</v>
  </a>
  <a r="1">
    <v>164.3</v>
  </a>
  <a r="1">
    <v>70.17</v>
  </a>
  <a r="1">
    <v>172.28</v>
  </a>
  <a r="1">
    <v>19.47</v>
  </a>
  <a r="1">
    <v>126.69</v>
  </a>
  <a r="1">
    <v>153.81</v>
  </a>
  <a r="1">
    <v>215.88</v>
  </a>
  <a r="1">
    <v>43.85</v>
  </a>
  <a r="1">
    <v>412.23</v>
  </a>
  <a r="1">
    <v>27.85</v>
  </a>
  <a r="1">
    <v>164.89</v>
  </a>
  <a r="1">
    <v>73.63</v>
  </a>
  <a r="1">
    <v>82.5</v>
  </a>
  <a r="1">
    <v>288.02</v>
  </a>
  <a r="1">
    <v>229.68</v>
  </a>
  <a r="1">
    <v>526.47</v>
  </a>
  <a r="1">
    <v>83.53</v>
  </a>
  <a r="1">
    <v>159.09</v>
  </a>
  <a r="1">
    <v>247.29</v>
  </a>
  <a r="1">
    <v>119.11</v>
  </a>
  <a r="1">
    <v>462.98</v>
  </a>
  <a r="1">
    <v>224.88</v>
  </a>
  <a r="1">
    <v>103.46</v>
  </a>
  <a r="1">
    <v>28.88</v>
  </a>
  <a r="1">
    <v>187.34</v>
  </a>
  <a r="1">
    <v>89.82</v>
  </a>
  <a r="1">
    <v>93.09</v>
  </a>
  <a r="1">
    <v>89.47</v>
  </a>
  <a r="1">
    <v>187.22</v>
  </a>
  <a r="1">
    <v>12.12</v>
  </a>
  <a r="1">
    <v>270.68</v>
  </a>
  <a r="1">
    <v>80.42</v>
  </a>
  <a r="1">
    <v>72.430000000000007</v>
  </a>
  <a r="1">
    <v>75.599999999999994</v>
  </a>
  <a r="1">
    <v>159.28</v>
  </a>
  <a r="1">
    <v>155.08000000000001</v>
  </a>
  <a r="1">
    <v>71.84</v>
  </a>
  <a r="1">
    <v>86.87</v>
  </a>
  <a r="1">
    <v>108.57</v>
  </a>
  <a r="1">
    <v>70.849999999999994</v>
  </a>
  <a r="1">
    <v>29.05</v>
  </a>
  <a r="1">
    <v>247.94</v>
  </a>
  <a r="1">
    <v>85.54</v>
  </a>
  <a r="1">
    <v>222.55</v>
  </a>
  <a r="1">
    <v>299.45999999999998</v>
  </a>
  <a r="1">
    <v>163.55000000000001</v>
  </a>
  <a r="1">
    <v>54.84</v>
  </a>
  <a r="1">
    <v>38.19</v>
  </a>
  <a r="1">
    <v>149.55000000000001</v>
  </a>
  <a r="1">
    <v>87.39</v>
  </a>
  <a r="1">
    <v>361.31</v>
  </a>
  <a r="1">
    <v>811.8</v>
  </a>
  <a r="1">
    <v>259.67</v>
  </a>
  <a r="1">
    <v>84.17</v>
  </a>
  <a r="1">
    <v>7.8</v>
  </a>
  <a r="1">
    <v>398.71</v>
  </a>
  <a r="1">
    <v>162.91</v>
  </a>
  <a r="1">
    <v>108.24</v>
  </a>
  <a r="1">
    <v>457.81</v>
  </a>
  <a r="1">
    <v>329.23</v>
  </a>
  <a r="1">
    <v>189.47</v>
  </a>
  <a r="1">
    <v>296.51</v>
  </a>
  <a r="1">
    <v>112.4</v>
  </a>
  <a r="1">
    <v>76.930000000000007</v>
  </a>
  <a r="1">
    <v>144.19999999999999</v>
  </a>
  <a r="1">
    <v>71.11</v>
  </a>
  <a r="1">
    <v>10.92</v>
  </a>
  <a r="1">
    <v>34.83</v>
  </a>
  <a r="1">
    <v>170.1</v>
  </a>
  <a r="1">
    <v>29.79</v>
  </a>
  <a r="1">
    <v>46.88</v>
  </a>
  <a r="1">
    <v>346.55</v>
  </a>
  <a r="1">
    <v>311.89999999999998</v>
  </a>
  <a r="1">
    <v>227.01</v>
  </a>
  <a r="1">
    <v>112.42</v>
  </a>
  <a r="1">
    <v>70.22</v>
  </a>
  <a r="1">
    <v>313.08999999999997</v>
  </a>
  <a r="1">
    <v>41.39</v>
  </a>
  <a r="1">
    <v>52.05</v>
  </a>
  <a r="1">
    <v>154.85</v>
  </a>
  <a r="1">
    <v>72.66</v>
  </a>
  <a r="1">
    <v>231.38</v>
  </a>
  <a r="1">
    <v>243.83</v>
  </a>
  <a r="1">
    <v>205.38</v>
  </a>
  <a r="1">
    <v>236.4</v>
  </a>
  <a r="1">
    <v>138.38999999999999</v>
  </a>
  <a r="1">
    <v>27.65</v>
  </a>
  <a r="1">
    <v>49.22</v>
  </a>
  <a r="1">
    <v>95.08</v>
  </a>
  <a r="1">
    <v>418.12</v>
  </a>
  <a r="1">
    <v>43.67</v>
  </a>
  <a r="1">
    <v>51.44</v>
  </a>
  <a r="1">
    <v>26.55</v>
  </a>
  <a r="1">
    <v>202.16</v>
  </a>
  <a r="1">
    <v>129.80000000000001</v>
  </a>
  <a r="1">
    <v>29.67</v>
  </a>
  <a r="1">
    <v>205.96</v>
  </a>
  <a r="1">
    <v>322.89</v>
  </a>
  <a r="1">
    <v>36.15</v>
  </a>
  <a r="1">
    <v>273.33</v>
  </a>
  <a r="1">
    <v>170.46</v>
  </a>
  <a r="1">
    <v>144.16</v>
  </a>
  <a r="1">
    <v>52.2</v>
  </a>
  <a r="1">
    <v>142.05000000000001</v>
  </a>
  <a r="1">
    <v>249.34</v>
  </a>
  <a r="1">
    <v>291.02</v>
  </a>
  <a r="1">
    <v>93.25</v>
  </a>
  <a r="1">
    <v>124.09</v>
  </a>
  <a r="1">
    <v>67.12</v>
  </a>
  <a r="1">
    <v>130.66</v>
  </a>
  <a r="1">
    <v>253.69</v>
  </a>
  <a r="1">
    <v>114.36</v>
  </a>
  <a r="1">
    <v>22.82</v>
  </a>
  <a r="1">
    <v>138.5</v>
  </a>
  <a r="1">
    <v>16.98</v>
  </a>
  <a r="1">
    <v>226</v>
  </a>
  <a r="1">
    <v>100.95</v>
  </a>
  <a r="1">
    <v>71.489999999999995</v>
  </a>
  <a r="1">
    <v>2585.61</v>
  </a>
  <a r="1">
    <v>99.29</v>
  </a>
  <a r="1">
    <v>179.1</v>
  </a>
  <a r="1">
    <v>34.770000000000003</v>
  </a>
  <a r="1">
    <v>91.11</v>
  </a>
  <a r="1">
    <v>139.03</v>
  </a>
  <a r="1">
    <v>78.67</v>
  </a>
  <a r="1">
    <v>292.85000000000002</v>
  </a>
  <a r="1">
    <v>142.63999999999999</v>
  </a>
  <a r="1">
    <v>305</v>
  </a>
  <a r="1">
    <v>30.09</v>
  </a>
  <a r="1">
    <v>27.1</v>
  </a>
  <a r="1">
    <v>43.62</v>
  </a>
  <a r="1">
    <v>453.24</v>
  </a>
  <a r="1">
    <v>96.01</v>
  </a>
  <a r="1">
    <v>264.16000000000003</v>
  </a>
  <a r="1">
    <v>259.64</v>
  </a>
  <a r="1">
    <v>29.48</v>
  </a>
  <a r="1">
    <v>103.05</v>
  </a>
  <a r="1">
    <v>378.44</v>
  </a>
  <a r="1">
    <v>210.62</v>
  </a>
  <a r="1">
    <v>35.9</v>
  </a>
  <a r="1">
    <v>103.5</v>
  </a>
  <a r="1">
    <v>115.9</v>
  </a>
  <a r="1">
    <v>49.21</v>
  </a>
  <a r="1">
    <v>33.67</v>
  </a>
  <a r="1">
    <v>116.07</v>
  </a>
  <a r="1">
    <v>21.53</v>
  </a>
  <a r="1">
    <v>28.57</v>
  </a>
  <a r="1">
    <v>84.45</v>
  </a>
  <a r="1">
    <v>33.32</v>
  </a>
  <a r="1">
    <v>51.31</v>
  </a>
  <a r="1">
    <v>82.38</v>
  </a>
  <a r="1">
    <v>45.71</v>
  </a>
  <a r="1">
    <v>107.69</v>
  </a>
  <a r="1">
    <v>16.78</v>
  </a>
  <a r="1">
    <v>17.84</v>
  </a>
  <a r="1">
    <v>77.459999999999994</v>
  </a>
  <a r="1">
    <v>67.75</v>
  </a>
  <a r="1">
    <v>139.97999999999999</v>
  </a>
  <a r="1">
    <v>241.75</v>
  </a>
  <a r="1">
    <v>72.709999999999994</v>
  </a>
  <a r="1">
    <v>52.04</v>
  </a>
  <a r="1">
    <v>116.1</v>
  </a>
  <a r="1">
    <v>97.04</v>
  </a>
  <a r="1">
    <v>97.33</v>
  </a>
  <a r="1">
    <v>239.57</v>
  </a>
  <a r="1">
    <v>109.02</v>
  </a>
  <a r="1">
    <v>89.72</v>
  </a>
  <a r="1">
    <v>468.14</v>
  </a>
  <a r="1">
    <v>63.33</v>
  </a>
  <a r="1">
    <v>77.16</v>
  </a>
  <a r="1">
    <v>94.08</v>
  </a>
  <a r="1">
    <v>30.45</v>
  </a>
  <a r="1">
    <v>44.93</v>
  </a>
  <a r="1">
    <v>146.54</v>
  </a>
  <a r="1">
    <v>70.72</v>
  </a>
  <a r="1">
    <v>86.39</v>
  </a>
  <a r="1">
    <v>75.709999999999994</v>
  </a>
  <a r="1">
    <v>7.26</v>
  </a>
  <a r="1">
    <v>217.11</v>
  </a>
  <a r="1">
    <v>236.38</v>
  </a>
  <a r="1">
    <v>81.05</v>
  </a>
  <a r="1">
    <v>79.5</v>
  </a>
  <a r="1">
    <v>120.95</v>
  </a>
  <a r="1">
    <v>76.25</v>
  </a>
  <a r="1">
    <v>81.010000000000005</v>
  </a>
  <a r="1">
    <v>66.13</v>
  </a>
  <a r="1">
    <v>58.07</v>
  </a>
  <a r="1">
    <v>20.9</v>
  </a>
  <a r="1">
    <v>61.91</v>
  </a>
  <a r="1">
    <v>154.97</v>
  </a>
  <a r="1">
    <v>121.72</v>
  </a>
  <a r="1">
    <v>258.77</v>
  </a>
  <a r="1">
    <v>36.979999999999997</v>
  </a>
  <a r="1">
    <v>299.45</v>
  </a>
  <a r="1">
    <v>273.8</v>
  </a>
  <a r="1">
    <v>137.88</v>
  </a>
  <a r="1">
    <v>149.16</v>
  </a>
  <a r="1">
    <v>35.729999999999997</v>
  </a>
  <a r="1">
    <v>172.02</v>
  </a>
  <a r="1">
    <v>78.28</v>
  </a>
  <a r="1">
    <v>115.19</v>
  </a>
  <a r="1">
    <v>1212.96</v>
  </a>
  <a r="1">
    <v>36.81</v>
  </a>
  <a r="1">
    <v>74.73</v>
  </a>
  <a r="1">
    <v>169.84</v>
  </a>
  <a r="1">
    <v>57.42</v>
  </a>
  <a r="1">
    <v>231.34</v>
  </a>
  <a r="1">
    <v>81.22</v>
  </a>
  <a r="1">
    <v>72.34</v>
  </a>
  <a r="1">
    <v>14.79</v>
  </a>
  <a r="1">
    <v>45.15</v>
  </a>
  <a r="1">
    <v>40.340000000000003</v>
  </a>
  <a r="1">
    <v>90.97</v>
  </a>
  <a r="1">
    <v>109.32</v>
  </a>
  <a r="1">
    <v>59.71</v>
  </a>
  <a r="1">
    <v>163.41</v>
  </a>
  <a r="1">
    <v>36.659999999999997</v>
  </a>
  <a r="1">
    <v>84.14</v>
  </a>
  <a r="1">
    <v>215.03</v>
  </a>
  <a r="1">
    <v>157.22999999999999</v>
  </a>
  <a r="1">
    <v>58.14</v>
  </a>
  <a r="1">
    <v>57.1</v>
  </a>
  <a r="1">
    <v>139.24</v>
  </a>
  <a r="1">
    <v>47.92</v>
  </a>
  <a r="1">
    <v>47</v>
  </a>
  <a r="1">
    <v>19.25</v>
  </a>
  <a r="1">
    <v>60.74</v>
  </a>
  <a r="1">
    <v>35.880000000000003</v>
  </a>
  <a r="1">
    <v>55.91</v>
  </a>
  <a r="1">
    <v>57.64</v>
  </a>
  <a r="1">
    <v>126.77</v>
  </a>
  <a r="1">
    <v>18.8</v>
  </a>
  <a r="1">
    <v>24.16</v>
  </a>
  <a r="1">
    <v>68.42</v>
  </a>
  <a r="1">
    <v>63.05</v>
  </a>
  <a r="1">
    <v>216.98</v>
  </a>
  <a r="1">
    <v>121.77</v>
  </a>
  <a r="1">
    <v>19.8</v>
  </a>
  <a r="1">
    <v>43.23</v>
  </a>
  <a r="1">
    <v>78.959999999999994</v>
  </a>
  <a r="1">
    <v>65.14</v>
  </a>
  <a r="1">
    <v>14.4</v>
  </a>
  <a r="1">
    <v>131.99</v>
  </a>
  <a r="1">
    <v>4.24</v>
  </a>
  <a r="1">
    <v>186.44</v>
  </a>
  <a r="1">
    <v>28.79</v>
  </a>
  <a r="1">
    <v>72.22</v>
  </a>
  <a r="1">
    <v>26.11</v>
  </a>
  <a r="1">
    <v>41.85</v>
  </a>
  <a r="1">
    <v>64.45</v>
  </a>
  <a r="1">
    <v>5.98</v>
  </a>
  <a r="1">
    <v>63</v>
  </a>
  <a r="1">
    <v>45.25</v>
  </a>
  <a r="1">
    <v>91.05</v>
  </a>
  <a r="1">
    <v>24.05</v>
  </a>
  <a r="1">
    <v>43.75</v>
  </a>
  <a r="1">
    <v>5.04</v>
  </a>
  <a r="1">
    <v>30.3</v>
  </a>
  <a r="1">
    <v>8.59</v>
  </a>
  <a r="1">
    <v>34.200000000000003</v>
  </a>
  <a r="1">
    <v>9.52</v>
  </a>
  <a r="1">
    <v>268</v>
  </a>
  <a r="1">
    <v>93.05</v>
  </a>
  <a r="1">
    <v>293.60000000000002</v>
  </a>
  <a r="1">
    <v>4.9000000000000004</v>
  </a>
  <a r="1">
    <v>15.64</v>
  </a>
  <a r="1">
    <v>5.16</v>
  </a>
  <a r="1">
    <v>13</v>
  </a>
  <a r="1">
    <v>12.5</v>
  </a>
  <a r="1">
    <v>4.5599999999999996</v>
  </a>
  <a r="1">
    <v>19.86</v>
  </a>
  <a r="1">
    <v>43.2</v>
  </a>
  <a r="1">
    <v>39.200000000000003</v>
  </a>
  <a r="1">
    <v>6.39</v>
  </a>
  <a r="1">
    <v>3.82</v>
  </a>
  <a r="1">
    <v>15.6</v>
  </a>
  <a r="1">
    <v>14.62</v>
  </a>
  <a r="1">
    <v>22.85</v>
  </a>
  <a r="1">
    <v>26.4</v>
  </a>
  <a r="1">
    <v>75.75</v>
  </a>
  <a r="1">
    <v>35.35</v>
  </a>
  <a r="1">
    <v>80.400000000000006</v>
  </a>
  <a r="1">
    <v>10.88</v>
  </a>
  <a r="1">
    <v>21</v>
  </a>
  <a r="1">
    <v>79.45</v>
  </a>
  <a r="1">
    <v>21.2</v>
  </a>
  <a r="1">
    <v>81.900000000000006</v>
  </a>
  <a r="1">
    <v>15.76</v>
  </a>
  <a r="1">
    <v>2.98</v>
  </a>
  <a r="1">
    <v>6.75</v>
  </a>
  <a r="1">
    <v>39.1</v>
  </a>
  <a r="1">
    <v>22.05</v>
  </a>
  <a r="1">
    <v>112.5</v>
  </a>
  <a r="1">
    <v>277.60000000000002</v>
  </a>
  <a r="1">
    <v>26.75</v>
  </a>
  <a r="1">
    <v>10.119999999999999</v>
  </a>
  <a r="1">
    <v>4.09</v>
  </a>
  <a r="1">
    <v>214.4</v>
  </a>
  <a r="1">
    <v>82.26</v>
  </a>
  <a r="1">
    <v>192.48</v>
  </a>
  <a r="1">
    <v>113.99</v>
  </a>
  <a r="1">
    <v>178.81</v>
  </a>
  <a r="1">
    <v>40.06</v>
  </a>
  <a r="1">
    <v>136.38</v>
  </a>
  <a r="1">
    <v>83.84</v>
  </a>
  <a r="1">
    <v>72.03</v>
  </a>
  <a r="1">
    <v>37.6</v>
  </a>
</arrayData>
</file>

<file path=xl/richData/rdrichvalue.xml><?xml version="1.0" encoding="utf-8"?>
<rvData xmlns="http://schemas.microsoft.com/office/spreadsheetml/2017/richdata" count="3508">
  <rv s="0">
    <v>https://www.bing.com/financeapi/forcetrigger?t=ah1vfr&amp;q=XHKG%3a1&amp;form=skydnc</v>
    <v>Learn more on Bing</v>
  </rv>
  <rv s="1">
    <v>en-GB</v>
    <v>ah1vfr</v>
    <v>268435456</v>
    <v>1</v>
    <v>Powered by Refinitiv</v>
    <v>0</v>
    <v>CK Hutchison Holdings Limited (XHKG:1)</v>
    <v>2</v>
    <v>3</v>
    <v>Finance</v>
    <v>4</v>
    <v>54.55</v>
    <v>38.35</v>
    <v>0.86529999999999996</v>
    <v>-0.85</v>
    <v>0</v>
    <v>-2.0706000000000002E-2</v>
    <v>0</v>
    <v>HKD</v>
    <v>CK Hutchison Holdings Ltd is an investment holding company operating diverse businesses in many countries around the world. The Company operates its business through four segments. Ports and Related Services segment operates ports and terminals in Asia, the Middle East, Africa, Europe, the Americas and Australia. Retail segment operates various health and beauty chains in Europe and Asia. It also operates supermarkets, consumer electronics as well as bottled water and beverage products manufacturing and sale in Hong Kong and Mainland China. Infrastructure segment has diversified investments in energy, transportation, water, waste management, waste-to-energy, household infrastructure and infrastructure related businesses all around the world. Telecommunications segment operates telecommunications services, offering a wide range of telecommunications and digital services in Europe, Asia and Australia.</v>
    <v>172622</v>
    <v>Hong Kong Stock Exchange</v>
    <v>XHKG</v>
    <v>XHKG</v>
    <v>48th Floor, Cheung Kong Center, 2 Queen's Road Central, Central HK</v>
    <v>41.15</v>
    <v>Holding Companies</v>
    <v>Stock</v>
    <v>45307.338929258593</v>
    <v>0</v>
    <v>40.200000000000003</v>
    <v>155691300000</v>
    <v>CK Hutchison Holdings Limited</v>
    <v>CK Hutchison Holdings Limited</v>
    <v>40.799999999999997</v>
    <v>5.35</v>
    <v>41.05</v>
    <v>40.200000000000003</v>
    <v>40.200000000000003</v>
    <v>3830044000</v>
    <v>1</v>
    <v>CK Hutchison Holdings Limited (XHKG:1)</v>
    <v>3516234</v>
    <v>2946380</v>
    <v>2014</v>
  </rv>
  <rv s="2">
    <v>1</v>
  </rv>
  <rv s="3">
    <fb>45289</fb>
    <v>5</v>
  </rv>
  <rv s="3">
    <fb>41.85</fb>
    <v>6</v>
  </rv>
  <rv s="0">
    <v>https://www.bing.com/financeapi/forcetrigger?t=ah1wf2&amp;q=XHKG%3a101&amp;form=skydnc</v>
    <v>Learn more on Bing</v>
  </rv>
  <rv s="1">
    <v>en-GB</v>
    <v>ah1wf2</v>
    <v>268435456</v>
    <v>1</v>
    <v>Powered by Refinitiv</v>
    <v>0</v>
    <v>HANG LUNG PROPERTIES LIMITED (XHKG:101)</v>
    <v>2</v>
    <v>3</v>
    <v>Finance</v>
    <v>4</v>
    <v>16.28</v>
    <v>9.74</v>
    <v>0.99060000000000004</v>
    <v>-0.44</v>
    <v>0</v>
    <v>-4.1276E-2</v>
    <v>0</v>
    <v>HKD</v>
    <v>Hang Lung Properties Ltd is an investment holding company principally engaged in the property leasing business. The Company operates its business through two segments. The Property Leasing segment is engaged in the leasing of portfolio of properties carrying the '66' brand in Mainland China, including Shanghai, Shenyang, Jinan, Wuxi, Tianjin, Dalian, Kunming, Wuhan, and Hangzhou. It is also engaged in the development and sales of properties in Hong Kong, the property portfolio includes commercial properties, offices and residential and serviced apartments, among others. The Property sales segment engages in the sale of properties in Hong Kong, including units at The Long Beach, semi-detached houses at 23-39 Blue Pool Road.</v>
    <v>4115</v>
    <v>Hong Kong Stock Exchange</v>
    <v>XHKG</v>
    <v>XHKG</v>
    <v>28F, Standard Chartered Bank Building, 4 Des Voeux Road Central HK</v>
    <v>10.68</v>
    <v>Real Estate Operations</v>
    <v>Stock</v>
    <v>45307.338929258593</v>
    <v>5</v>
    <v>10.220000000000001</v>
    <v>47962120000</v>
    <v>HANG LUNG PROPERTIES LIMITED</v>
    <v>HANG LUNG PROPERTIES LIMITED</v>
    <v>10.58</v>
    <v>10.74</v>
    <v>10.66</v>
    <v>10.220000000000001</v>
    <v>10.220000000000001</v>
    <v>4499261000</v>
    <v>101</v>
    <v>HANG LUNG PROPERTIES LIMITED (XHKG:101)</v>
    <v>3100576</v>
    <v>4158050</v>
    <v>1949</v>
  </rv>
  <rv s="2">
    <v>6</v>
  </rv>
  <rv s="3">
    <fb>10.88</fb>
    <v>6</v>
  </rv>
  <rv s="0">
    <v>https://www.bing.com/financeapi/forcetrigger?t=ah1y52&amp;q=XHKG%3a1038&amp;form=skydnc</v>
    <v>Learn more on Bing</v>
  </rv>
  <rv s="1">
    <v>en-GB</v>
    <v>ah1y52</v>
    <v>268435456</v>
    <v>1</v>
    <v>Powered by Refinitiv</v>
    <v>0</v>
    <v>CK Infrastructure Holdings Limited (XHKG:1038)</v>
    <v>2</v>
    <v>3</v>
    <v>Finance</v>
    <v>4</v>
    <v>47.3</v>
    <v>35.200000000000003</v>
    <v>0.5877</v>
    <v>-0.4</v>
    <v>0</v>
    <v>-8.9289999999999994E-3</v>
    <v>0</v>
    <v>HKD</v>
    <v>CK Infrastructure Holdings Ltd is a company principally engaged in the development, investment and operation of infrastructure businesses. The Company’s main business include the development, investment and operation of energy infrastructure, transportation infrastructure, water infrastructure, waste management, waste-to-energy, household infrastructure and infrastructure related businesses. In addition, the Company also engages in the investment holding and project management, and securities investment business. The Company operates its business in Hong Kong, Mainland China, the United Kingdom, Continental Europe, Australia, New Zealand, Canada and the United States.</v>
    <v>2418</v>
    <v>Hong Kong Stock Exchange</v>
    <v>XHKG</v>
    <v>XHKG</v>
    <v>12th Floor, Cheung Kong Center, 2 Queen's Road Central HK</v>
    <v>44.9</v>
    <v>Multiline Utilities</v>
    <v>Stock</v>
    <v>45307.338929258593</v>
    <v>9</v>
    <v>44.3</v>
    <v>108973200000</v>
    <v>CK Infrastructure Holdings Limited</v>
    <v>CK Infrastructure Holdings Limited</v>
    <v>44.35</v>
    <v>14.76</v>
    <v>44.8</v>
    <v>44.4</v>
    <v>44.4</v>
    <v>2519611000</v>
    <v>1038</v>
    <v>CK Infrastructure Holdings Limited (XHKG:1038)</v>
    <v>1713044</v>
    <v>1648600</v>
    <v>1996</v>
  </rv>
  <rv s="2">
    <v>10</v>
  </rv>
  <rv s="3">
    <fb>43.2</fb>
    <v>6</v>
  </rv>
  <rv s="0">
    <v>https://www.bing.com/financeapi/forcetrigger?t=ah1yjc&amp;q=XHKG%3a1044&amp;form=skydnc</v>
    <v>Learn more on Bing</v>
  </rv>
  <rv s="4">
    <v>en-GB</v>
    <v>ah1yjc</v>
    <v>268435456</v>
    <v>1</v>
    <v>Powered by Refinitiv</v>
    <v>7</v>
    <v>HENGAN INTERNATIONAL GROUP COMPANY LIMITED (XHKG:1044)</v>
    <v>2</v>
    <v>8</v>
    <v>Finance</v>
    <v>4</v>
    <v>41.2</v>
    <v>23.75</v>
    <v>0.60929999999999995</v>
    <v>-1.1000000000000001</v>
    <v>0</v>
    <v>-3.8664000000000004E-2</v>
    <v>0</v>
    <v>HKD</v>
    <v>Hengan International Group Company Limited is an investment holding company principally engaged in the manufacture, distribution and sales of personal hygiene products, including sanitary napkin products, disposable diaper products and tissue papers products. The Company is also engaged in the manufacture and trading of skin care, food and snacks products. Through its subsidiaries, the Company is also engaged in the trading and procurement businesses. The Company's subsidiaries include Jinjiang Hengan Hearttex Paper Products Co., Ltd., Jinjiang Hengan Household Tissue Product Co., Ltd. and Shandong Hengan Paper Co., Ltd..</v>
    <v>23000</v>
    <v>Hong Kong Stock Exchange</v>
    <v>XHKG</v>
    <v>XHKG</v>
    <v>Heng'an Industrial City, Anhai Town, Jinjiang City, QUANZHOU, FUJIAN, 362261 CN</v>
    <v>28.85</v>
    <v>Personal &amp; Household Products &amp; Services</v>
    <v>Stock</v>
    <v>45307.338929258593</v>
    <v>13</v>
    <v>27.25</v>
    <v>32655600000</v>
    <v>HENGAN INTERNATIONAL GROUP COMPANY LIMITED</v>
    <v>HENGAN INTERNATIONAL GROUP COMPANY LIMITED</v>
    <v>28</v>
    <v>15.69</v>
    <v>28.45</v>
    <v>27.35</v>
    <v>27.35</v>
    <v>1162121000</v>
    <v>1044</v>
    <v>HENGAN INTERNATIONAL GROUP COMPANY LIMITED (XHKG:1044)</v>
    <v>1172801</v>
    <v>1227950</v>
  </rv>
  <rv s="2">
    <v>14</v>
  </rv>
  <rv s="3">
    <fb>29.05</fb>
    <v>6</v>
  </rv>
  <rv s="0">
    <v>https://www.bing.com/financeapi/forcetrigger?t=ah22pr&amp;q=XHKG%3a1088&amp;form=skydnc</v>
    <v>Learn more on Bing</v>
  </rv>
  <rv s="1">
    <v>en-GB</v>
    <v>ah22pr</v>
    <v>268435456</v>
    <v>1</v>
    <v>Powered by Refinitiv</v>
    <v>0</v>
    <v>China Shenhua Energy Company Limited (XHKG:1088)</v>
    <v>2</v>
    <v>3</v>
    <v>Finance</v>
    <v>4</v>
    <v>28.95</v>
    <v>21.45</v>
    <v>0.27989999999999998</v>
    <v>-0.1</v>
    <v>0</v>
    <v>-3.503E-3</v>
    <v>0</v>
    <v>HKD</v>
    <v>China Shenhua Energy Co Ltd is a China-based comprehensive energy company. The Company operates its businesses through six segments. The Coal Business segment is engaged in coal mining and sales of surface and underground coal mines. The Power Generation Business segment is engaged in coal power generation, wind power generation, hydropower generation, gas power generation and power sales business. The Railway Business segment provides railway transportation services. The Port Business segment provides port cargo handling, handling and storage services. The Shipping Business segment provides shipping and transportation services. The Coal Chemical Business segment is engaged in the manufacturing and sales of olefin products. The Company conducts its businesses both in the domestic market and overseas markets.</v>
    <v>83029</v>
    <v>Hong Kong Stock Exchange</v>
    <v>XHKG</v>
    <v>XHKG</v>
    <v>No. 22 Xibinhe Road, Andingmen, Dongcheng District, BEIJING, BEIJING, 100011 CN</v>
    <v>28.9</v>
    <v>Coal</v>
    <v>Stock</v>
    <v>45307.338929258593</v>
    <v>17</v>
    <v>28.45</v>
    <v>709057100000</v>
    <v>China Shenhua Energy Company Limited</v>
    <v>China Shenhua Energy Company Limited</v>
    <v>28.45</v>
    <v>8.42</v>
    <v>28.55</v>
    <v>28.45</v>
    <v>28.45</v>
    <v>19868520000</v>
    <v>1088</v>
    <v>China Shenhua Energy Company Limited (XHKG:1088)</v>
    <v>9207012</v>
    <v>18178010</v>
    <v>2004</v>
  </rv>
  <rv s="2">
    <v>18</v>
  </rv>
  <rv s="3">
    <fb>26.75</fb>
    <v>6</v>
  </rv>
  <rv s="0">
    <v>https://www.bing.com/financeapi/forcetrigger?t=ah2352&amp;q=XHKG%3a1093&amp;form=skydnc</v>
    <v>Learn more on Bing</v>
  </rv>
  <rv s="1">
    <v>en-GB</v>
    <v>ah2352</v>
    <v>268435456</v>
    <v>1</v>
    <v>Powered by Refinitiv</v>
    <v>0</v>
    <v>CSPC PHARMACEUTICAL GROUP LIMITED (XHKG:1093)</v>
    <v>2</v>
    <v>3</v>
    <v>Finance</v>
    <v>4</v>
    <v>9.56</v>
    <v>5.2</v>
    <v>0.52110000000000001</v>
    <v>-0.24</v>
    <v>0</v>
    <v>-3.7795000000000002E-2</v>
    <v>0</v>
    <v>HKD</v>
    <v>CSPC Pharmaceutical Group Limited is an investment holding company principally engaged in the manufacture and sales of pharmaceutical products. The Company sells its products under the brand of CSPS. The Company has four business segments: Finished Drugs, Antibiotics (intermediates and bulk drugs), Vitamin C (bulk drugs) and Caffeine and Others (bulk drugs). All these segments are engaged in the manufacture and sales of related pharmaceutical products. The finished drugs include the antibiotics, cardio-cerebrovascular drugs, diabetes drugs, neurology drugs, oncology drugs and traditional Chinese medicines. The Company is also engaged in the provision of pharmaceutical research and development services, as well as the processing of sewage and pharmaceutical by-products through its subsidiaries.</v>
    <v>25587</v>
    <v>Hong Kong Stock Exchange</v>
    <v>XHKG</v>
    <v>XHKG</v>
    <v>No. 226 Huanghe Avenue, SHIJIAZHUANG, HEBEI, 050035 CN</v>
    <v>6.32</v>
    <v>Pharmaceuticals</v>
    <v>Stock</v>
    <v>45307.338929258593</v>
    <v>21</v>
    <v>6.06</v>
    <v>77847050000</v>
    <v>CSPC PHARMACEUTICAL GROUP LIMITED</v>
    <v>CSPC PHARMACEUTICAL GROUP LIMITED</v>
    <v>6.31</v>
    <v>11.05</v>
    <v>6.35</v>
    <v>6.11</v>
    <v>6.11</v>
    <v>11903220000</v>
    <v>1093</v>
    <v>CSPC PHARMACEUTICAL GROUP LIMITED (XHKG:1093)</v>
    <v>59157591</v>
    <v>39899720</v>
    <v>1992</v>
  </rv>
  <rv s="2">
    <v>22</v>
  </rv>
  <rv s="3">
    <fb>7.26</fb>
    <v>6</v>
  </rv>
  <rv s="0">
    <v>https://www.bing.com/financeapi/forcetrigger?t=ah23jc&amp;q=XHKG%3a1099&amp;form=skydnc</v>
    <v>Learn more on Bing</v>
  </rv>
  <rv s="1">
    <v>en-GB</v>
    <v>ah23jc</v>
    <v>268435456</v>
    <v>1</v>
    <v>Powered by Refinitiv</v>
    <v>0</v>
    <v>SINOPHARM GROUP CO. LTD. (XHKG:1099)</v>
    <v>2</v>
    <v>3</v>
    <v>Finance</v>
    <v>4</v>
    <v>28.45</v>
    <v>17.899999999999999</v>
    <v>0.74990000000000001</v>
    <v>-0.3</v>
    <v>0</v>
    <v>-1.4563E-2</v>
    <v>0</v>
    <v>HKD</v>
    <v>Sinopharm Group Co Ltd is a China-based company principally engaged in pharmaceutical and medical devices distribution business. The Company operates its business through four segments. Pharmaceutical Distribution segment is engaged in the distribution of pharmaceutical products to hospitals, other distributors, retail pharmacy stores and clinics. Medical Devices segment is engaged in the distribution of medical devices, as well as provides installation and maintenance services. Retail Pharmacy segment is engaged in the operation of chain pharmacy stores. Other Business segment is engaged in the distribution of laboratory supplies, manufacture and distribution of chemical reagents, production and sale of pharmaceutical products.</v>
    <v>113362</v>
    <v>Hong Kong Stock Exchange</v>
    <v>XHKG</v>
    <v>XHKG</v>
    <v>12F, No. 385, Longhua East Road, Huangpu District, SHANGHAI, SHANGHAI, 200023 CN</v>
    <v>20.65</v>
    <v>Pharmaceuticals</v>
    <v>Stock</v>
    <v>45307.338929258593</v>
    <v>25</v>
    <v>20.149999999999999</v>
    <v>63349320000</v>
    <v>SINOPHARM GROUP CO. LTD.</v>
    <v>SINOPHARM GROUP CO. LTD.</v>
    <v>20.25</v>
    <v>6.55</v>
    <v>20.6</v>
    <v>20.3</v>
    <v>20.3</v>
    <v>3120656000</v>
    <v>1099</v>
    <v>SINOPHARM GROUP CO. LTD. (XHKG:1099)</v>
    <v>3012336</v>
    <v>4349570</v>
    <v>2003</v>
  </rv>
  <rv s="2">
    <v>26</v>
  </rv>
  <rv s="3">
    <fb>20.45</fb>
    <v>6</v>
  </rv>
  <rv s="0">
    <v>https://www.bing.com/financeapi/forcetrigger?t=ah23m7&amp;q=XHKG%3a11&amp;form=skydnc</v>
    <v>Learn more on Bing</v>
  </rv>
  <rv s="1">
    <v>en-GB</v>
    <v>ah23m7</v>
    <v>268435456</v>
    <v>1</v>
    <v>Powered by Refinitiv</v>
    <v>0</v>
    <v>Hang Seng Bank Limited (XHKG:11)</v>
    <v>2</v>
    <v>3</v>
    <v>Finance</v>
    <v>4</v>
    <v>135.5</v>
    <v>81.25</v>
    <v>0.67789999999999995</v>
    <v>-2.5</v>
    <v>0</v>
    <v>-2.9155E-2</v>
    <v>0</v>
    <v>HKD</v>
    <v>Hang Seng Bank Ltd is a company principally engaged in the commercial banking business. The Company operates its business through four segments. The Wealth and Personal Banking segment engages in provision of personal banking, consumer lending, time deposits, mortgages and personal loans, credit cards, insurance and wealth management services. The Commercial Banking segment engages in the corporate lending, trade and receivable finance, payments and cash management, treasury and foreign exchange, general insurance, key-person insurance, investment services and corporate wealth management. The Global Banking and Markets segment provides tailored financial solutions. The Other segment engages in the properties, equity shares investment.</v>
    <v>8630</v>
    <v>Hong Kong Stock Exchange</v>
    <v>XHKG</v>
    <v>XHKG</v>
    <v>83 Des Voeux Road Central, Central HK</v>
    <v>85.65</v>
    <v>Banking Services</v>
    <v>Stock</v>
    <v>45307.338929258593</v>
    <v>29</v>
    <v>81.25</v>
    <v>163940500000</v>
    <v>Hang Seng Bank Limited</v>
    <v>Hang Seng Bank Limited</v>
    <v>85.6</v>
    <v>10.92</v>
    <v>85.75</v>
    <v>83.25</v>
    <v>83.25</v>
    <v>1911843000</v>
    <v>11</v>
    <v>Hang Seng Bank Limited (XHKG:11)</v>
    <v>3421388</v>
    <v>1000680</v>
    <v>1952</v>
  </rv>
  <rv s="2">
    <v>30</v>
  </rv>
  <rv s="3">
    <fb>91.05</fb>
    <v>6</v>
  </rv>
  <rv s="0">
    <v>https://www.bing.com/financeapi/forcetrigger?t=ah24im&amp;q=XHKG%3a1109&amp;form=skydnc</v>
    <v>Learn more on Bing</v>
  </rv>
  <rv s="4">
    <v>en-GB</v>
    <v>ah24im</v>
    <v>268435456</v>
    <v>1</v>
    <v>Powered by Refinitiv</v>
    <v>7</v>
    <v>China Resources Land Limited (XHKG:1109)</v>
    <v>2</v>
    <v>8</v>
    <v>Finance</v>
    <v>4</v>
    <v>40.5</v>
    <v>24.1</v>
    <v>1.1242000000000001</v>
    <v>-0.7</v>
    <v>0</v>
    <v>-2.8111999999999998E-2</v>
    <v>0</v>
    <v>HKD</v>
    <v>China Resources Land Limited is an investment holding company mainly engaged in the development of properties for sale. Along with subsidiaries, the Company operates its business through four segments: The Development Properties for Sale segment, the Property Investment and Management segment, the Hotel Operations segment, the Construction, Decoration Service and Others segment. The Company’s investment properties include commercial buildings, offices and hotels, among others. Its major investment properties include Shenzhen MIXc, Hangzhou MIXc, Shenyang MIXc, Beijing CR Building, Beijing Qinghe Hi5 Office, among others.</v>
    <v>59164</v>
    <v>Hong Kong Stock Exchange</v>
    <v>XHKG</v>
    <v>XHKG</v>
    <v>46th Floor, China Resources Building, 26 Harbour Road, Wanchai HK</v>
    <v>25.2</v>
    <v>Real Estate Operations</v>
    <v>Stock</v>
    <v>45307.338929258593</v>
    <v>33</v>
    <v>24.1</v>
    <v>177560400000</v>
    <v>China Resources Land Limited</v>
    <v>China Resources Land Limited</v>
    <v>24.4</v>
    <v>5.1100000000000003</v>
    <v>24.9</v>
    <v>24.2</v>
    <v>24.2</v>
    <v>7130939000</v>
    <v>1109</v>
    <v>China Resources Land Limited (XHKG:1109)</v>
    <v>12405443</v>
    <v>7882950</v>
  </rv>
  <rv s="2">
    <v>34</v>
  </rv>
  <rv s="3">
    <fb>28</fb>
    <v>6</v>
  </rv>
  <rv s="0">
    <v>https://www.bing.com/financeapi/forcetrigger?t=ah24ww&amp;q=XHKG%3a1113&amp;form=skydnc</v>
    <v>Learn more on Bing</v>
  </rv>
  <rv s="1">
    <v>en-GB</v>
    <v>ah24ww</v>
    <v>268435456</v>
    <v>1</v>
    <v>Powered by Refinitiv</v>
    <v>0</v>
    <v>CK Asset Holdings Limited (XHKG:1113)</v>
    <v>2</v>
    <v>3</v>
    <v>Finance</v>
    <v>4</v>
    <v>52.25</v>
    <v>36.799999999999997</v>
    <v>0.69940000000000002</v>
    <v>-1.05</v>
    <v>1.2195000000000001E-2</v>
    <v>-2.7667999999999998E-2</v>
    <v>0.45</v>
    <v>HKD</v>
    <v>CK Asset Holdings Limited, formerly Cheung Kong Property Holdings Limited is an investment holding company mainly engaged in the property businesses. The Company is involved in the property development, property Investment, hotel and serviced suite operation, property and project management. In addition, the Company is engaged in aircraft leasing. The Company operates its business in Hong Kong, The Mainland, and Singapore.</v>
    <v>55000</v>
    <v>Hong Kong Stock Exchange</v>
    <v>XHKG</v>
    <v>XHKG</v>
    <v>7th Floor, Cheung Kong Center, 2 Queen's Road Central HK</v>
    <v>37.75</v>
    <v>Real Estate Operations</v>
    <v>Stock</v>
    <v>45307.338929258593</v>
    <v>37</v>
    <v>36.799999999999997</v>
    <v>134680200000</v>
    <v>CK Asset Holdings Limited</v>
    <v>CK Asset Holdings Limited</v>
    <v>37.5</v>
    <v>6.96</v>
    <v>37.950000000000003</v>
    <v>36.9</v>
    <v>37.35</v>
    <v>3548884000</v>
    <v>1113</v>
    <v>CK Asset Holdings Limited (XHKG:1113)</v>
    <v>3357182</v>
    <v>2606290</v>
    <v>2015</v>
  </rv>
  <rv s="2">
    <v>38</v>
  </rv>
  <rv s="3">
    <fb>39.200000000000003</fb>
    <v>6</v>
  </rv>
  <rv s="0">
    <v>https://www.bing.com/financeapi/forcetrigger?t=ah29hw&amp;q=XHKG%3a1177&amp;form=skydnc</v>
    <v>Learn more on Bing</v>
  </rv>
  <rv s="1">
    <v>en-GB</v>
    <v>ah29hw</v>
    <v>268435456</v>
    <v>1</v>
    <v>Powered by Refinitiv</v>
    <v>0</v>
    <v>SINO BIOPHARMACEUTICAL LIMITED (XHKG:1177)</v>
    <v>2</v>
    <v>3</v>
    <v>Finance</v>
    <v>4</v>
    <v>4.99</v>
    <v>2.57</v>
    <v>0.59589999999999999</v>
    <v>-0.11</v>
    <v>0</v>
    <v>-3.5255999999999996E-2</v>
    <v>0</v>
    <v>HKD</v>
    <v>Sino Biopharmaceutical Limited is an investment holding company principally engaged in the medicine products business. The Company operates through three business segments. The Modernized Chinese Medicine and Chemical Medicine segment is engaged in the manufacture, sale and distribution of modernized Chinese medicine products and western medicine products. The Investment segment is principally engaged in the long term and short term investments. The Other segment is principally engaged in the related medical and hospital business.</v>
    <v>26079</v>
    <v>Hong Kong Stock Exchange</v>
    <v>XHKG</v>
    <v>XHKG</v>
    <v>Rm 09, 41/F, Office Tower, Convention Plaza, 1 Harbour Road, Wanchai HK</v>
    <v>3.14</v>
    <v>Pharmaceuticals</v>
    <v>Stock</v>
    <v>45307.338929258593</v>
    <v>41</v>
    <v>2.99</v>
    <v>60539920000</v>
    <v>SINO BIOPHARMACEUTICAL LIMITED</v>
    <v>SINO BIOPHARMACEUTICAL LIMITED</v>
    <v>3.12</v>
    <v>27.49</v>
    <v>3.12</v>
    <v>3.01</v>
    <v>3.01</v>
    <v>18801220000</v>
    <v>1177</v>
    <v>SINO BIOPHARMACEUTICAL LIMITED (XHKG:1177)</v>
    <v>75025922</v>
    <v>51531770</v>
    <v>2000</v>
  </rv>
  <rv s="2">
    <v>42</v>
  </rv>
  <rv s="3">
    <fb>3.47</fb>
    <v>6</v>
  </rv>
  <rv s="0">
    <v>https://www.bing.com/financeapi/forcetrigger?t=ah2bar&amp;q=XHKG%3a12&amp;form=skydnc</v>
    <v>Learn more on Bing</v>
  </rv>
  <rv s="1">
    <v>en-GB</v>
    <v>ah2bar</v>
    <v>268435456</v>
    <v>1</v>
    <v>Powered by Refinitiv</v>
    <v>0</v>
    <v>HENDERSON LAND DEVELOPMENT COMPANY LIMITED (XHKG:12)</v>
    <v>2</v>
    <v>3</v>
    <v>Finance</v>
    <v>4</v>
    <v>30.6</v>
    <v>19.32</v>
    <v>1.0649</v>
    <v>-0.45</v>
    <v>0</v>
    <v>-1.9911999999999999E-2</v>
    <v>0</v>
    <v>HKD</v>
    <v>Henderson Land Development Co Ltd is an investment holding company principally engaged in the property development. The Company operates its business through five segments. The Property Development segment engages in the development and sale of properties. The Property Leasing segment engages in the Leasing of properties. The Department Store Operation segment engages in the department store operation and management. The Other Businesses segment engages in the hotel operation and management, construction, provision of finance, investment holding, project management, property management, agency services, cleaning and security guard services, as well as the trading of building materials and disposal of leasehold land. The Utility and Energy segment engages in the production, distribution and marketing of gas, water supply and emerging environmentally-friendly energy businesses.</v>
    <v>9881</v>
    <v>Hong Kong Stock Exchange</v>
    <v>XHKG</v>
    <v>XHKG</v>
    <v>72/F-76/F, Two International Finance Centre, 8 Finance Street, Central HK</v>
    <v>22.55</v>
    <v>Real Estate Operations</v>
    <v>Stock</v>
    <v>45307.338929258593</v>
    <v>45</v>
    <v>22.05</v>
    <v>110141600000</v>
    <v>HENDERSON LAND DEVELOPMENT COMPANY LIMITED</v>
    <v>HENDERSON LAND DEVELOPMENT COMPANY LIMITED</v>
    <v>22.35</v>
    <v>10.3</v>
    <v>22.6</v>
    <v>22.15</v>
    <v>22.15</v>
    <v>4841387000</v>
    <v>12</v>
    <v>HENDERSON LAND DEVELOPMENT COMPANY LIMITED (XHKG:12)</v>
    <v>1825127</v>
    <v>2141710</v>
    <v>1976</v>
  </rv>
  <rv s="2">
    <v>46</v>
  </rv>
  <rv s="3">
    <fb>24.05</fb>
    <v>6</v>
  </rv>
  <rv s="0">
    <v>https://www.bing.com/financeapi/forcetrigger?t=bwwe5r&amp;q=XHKG%3a1209&amp;form=skydnc</v>
    <v>Learn more on Bing</v>
  </rv>
  <rv s="1">
    <v>en-GB</v>
    <v>bwwe5r</v>
    <v>268435456</v>
    <v>1</v>
    <v>Powered by Refinitiv</v>
    <v>0</v>
    <v>CHINA RESOURCES MIXC LIFESTYLE SERVICES LIMITED (XHKG:1209)</v>
    <v>2</v>
    <v>3</v>
    <v>Finance</v>
    <v>4</v>
    <v>47.1</v>
    <v>23.3</v>
    <v>1.3380000000000001</v>
    <v>-1.4</v>
    <v>0</v>
    <v>-5.6224999999999997E-2</v>
    <v>0</v>
    <v>HKD</v>
    <v>China Resources Mixc Lifestyle Services Ltd is a China-based company principally engaged in providing property management and commercial operational services. The Company provides management services for residential properties and other non-commercial properties, such as stadiums, parks and industrial parks. Its residential property management services include property management services, value-added services and community value-added services. Its managed commercial properties include shopping malls and office buildings. Its commercial property services include pre-opening management and operation management services, property management and commercial subleasing services.</v>
    <v>39824</v>
    <v>Hong Kong Stock Exchange</v>
    <v>XHKG</v>
    <v>XHKG</v>
    <v>30/F., China Resources Land Building, Tower B, No. 9668 Shennan Avenue, Nanshan District, SHENZHEN, GUANGDONG CN</v>
    <v>24.95</v>
    <v>Real Estate Operations</v>
    <v>Stock</v>
    <v>45307.338929258593</v>
    <v>49</v>
    <v>23.3</v>
    <v>56834250000</v>
    <v>CHINA RESOURCES MIXC LIFESTYLE SERVICES LIMITED</v>
    <v>CHINA RESOURCES MIXC LIFESTYLE SERVICES LIMITED</v>
    <v>24.35</v>
    <v>19.23</v>
    <v>24.9</v>
    <v>23.5</v>
    <v>23.5</v>
    <v>2282500000</v>
    <v>1209</v>
    <v>CHINA RESOURCES MIXC LIFESTYLE SERVICES LIMITED (XHKG:1209)</v>
    <v>6292444</v>
    <v>1993560</v>
    <v>2017</v>
  </rv>
  <rv s="2">
    <v>50</v>
  </rv>
  <rv s="3">
    <fb>27.85</fb>
    <v>6</v>
  </rv>
  <rv s="0">
    <v>https://www.bing.com/financeapi/forcetrigger?t=ah2ca2&amp;q=XHKG%3a1211&amp;form=skydnc</v>
    <v>Learn more on Bing</v>
  </rv>
  <rv s="1">
    <v>en-GB</v>
    <v>ah2ca2</v>
    <v>268435456</v>
    <v>1</v>
    <v>Powered by Refinitiv</v>
    <v>0</v>
    <v>BYD COMPANY LIMITED (XHKG:1211)</v>
    <v>2</v>
    <v>3</v>
    <v>Finance</v>
    <v>4</v>
    <v>280.60000000000002</v>
    <v>190.5</v>
    <v>0.90749999999999997</v>
    <v>-1.6</v>
    <v>1.2670999999999998E-2</v>
    <v>-7.7370000000000008E-3</v>
    <v>2.6</v>
    <v>HKD</v>
    <v>BYD COMPANY LIMITED is a China-based company principally engaged in the manufacture and sales of transportation equipment. The Company is also engaged in the manufacture and sales of electronic parts and components and electronic devices for daily use. The Company's products include rechargeable batteries and photovoltaic products, mobile phone parts and assembly, and automobiles and related products. The Company mainly conducts its businesses in China, the United States and Europe.</v>
    <v>570060</v>
    <v>Hong Kong Stock Exchange</v>
    <v>XHKG</v>
    <v>XHKG</v>
    <v>No. 3009, BYD Road, Pingshan District, SHENZHEN, GUANGDONG, 518118 CN</v>
    <v>208.6</v>
    <v>Automobiles &amp; Auto Parts</v>
    <v>Stock</v>
    <v>45307.338929258593</v>
    <v>53</v>
    <v>204</v>
    <v>612152600000</v>
    <v>BYD COMPANY LIMITED</v>
    <v>BYD COMPANY LIMITED</v>
    <v>206.4</v>
    <v>19.38</v>
    <v>206.8</v>
    <v>205.2</v>
    <v>207.8</v>
    <v>2911143000</v>
    <v>1211</v>
    <v>BYD COMPANY LIMITED (XHKG:1211)</v>
    <v>5145501</v>
    <v>7077680</v>
    <v>1995</v>
  </rv>
  <rv s="2">
    <v>54</v>
  </rv>
  <rv s="3">
    <fb>214.4</fb>
    <v>6</v>
  </rv>
  <rv s="0">
    <v>https://www.bing.com/financeapi/forcetrigger?t=ah2ih7&amp;q=XHKG%3a1299&amp;form=skydnc</v>
    <v>Learn more on Bing</v>
  </rv>
  <rv s="1">
    <v>en-GB</v>
    <v>ah2ih7</v>
    <v>268435456</v>
    <v>1</v>
    <v>Powered by Refinitiv</v>
    <v>0</v>
    <v>AIA Group Limited (XHKG:1299)</v>
    <v>2</v>
    <v>3</v>
    <v>Finance</v>
    <v>4</v>
    <v>90.65</v>
    <v>61.15</v>
    <v>0.99670000000000003</v>
    <v>-2.25</v>
    <v>0</v>
    <v>-3.4722000000000003E-2</v>
    <v>0</v>
    <v>HKD</v>
    <v>AIA Group Limited is an investment holding company principally engaged in the provision of life insurance. The products and services mainly include life insurance, accident and health insurance and savings plans, as well as employee benefits, credit insurance and pension services to corporate clients. The Company operates through eight business segments: Hong Kong, Thailand, Singapore, Malaysia, China, Korea, Other Markets and Group Corporate Centre. Other Markets segment includes the operations in Australia, Indonesia, New Zealand, the Philippines, Sri Lanka, Taiwan, Vietnam and India.</v>
    <v>25405</v>
    <v>Hong Kong Stock Exchange</v>
    <v>XHKG</v>
    <v>XHKG</v>
    <v>AIA Wealth Select Centre, 12/F, AIA Tower, 183 Electric Road, North Point HK</v>
    <v>65.400000000000006</v>
    <v>Insurance</v>
    <v>Stock</v>
    <v>45307.338929258593</v>
    <v>57</v>
    <v>62.25</v>
    <v>736248800000</v>
    <v>AIA Group Limited</v>
    <v>AIA Group Limited</v>
    <v>63.8</v>
    <v>30</v>
    <v>64.8</v>
    <v>62.55</v>
    <v>62.55</v>
    <v>11361860000</v>
    <v>1299</v>
    <v>AIA Group Limited (XHKG:1299)</v>
    <v>24952202</v>
    <v>19891600</v>
    <v>2009</v>
  </rv>
  <rv s="2">
    <v>58</v>
  </rv>
  <rv s="3">
    <fb>68.05</fb>
    <v>6</v>
  </rv>
  <rv s="0">
    <v>https://www.bing.com/financeapi/forcetrigger?t=ah2ndm&amp;q=XHKG%3a1378&amp;form=skydnc</v>
    <v>Learn more on Bing</v>
  </rv>
  <rv s="1">
    <v>en-GB</v>
    <v>ah2ndm</v>
    <v>268435456</v>
    <v>1</v>
    <v>Powered by Refinitiv</v>
    <v>0</v>
    <v>China Hongqiao Group Limited (XHKG:1378)</v>
    <v>2</v>
    <v>3</v>
    <v>Finance</v>
    <v>4</v>
    <v>9.2629999999999999</v>
    <v>5.2859999999999996</v>
    <v>1.2629999999999999</v>
    <v>-0.12</v>
    <v>0</v>
    <v>-0.02</v>
    <v>0</v>
    <v>HKD</v>
    <v>China Hongqiao Group Limited is a China-based investment holding company principally engaged in the manufacturing and sales of aluminum products. Its primary products include molten aluminum alloy, aluminum alloy ingots, aluminum busbars and aluminum alloy processing products. It operates principally in the People’s Republic of China (the PRC), Hong Kong, and overseas countries, including the British Virgin Island (BVI), Indonesia and Cayman Island. The Company is also engaged in the bauxite trading, financial leasing and environmental protection and inspection businesses through its subsidiaries.</v>
    <v>48746</v>
    <v>Hong Kong Stock Exchange</v>
    <v>XHKG</v>
    <v>XHKG</v>
    <v>Huixian One Road, Zouping Economic Development District, Zouping City, BINZHOU, SHANDONG CN</v>
    <v>5.99</v>
    <v>Metals &amp; Mining</v>
    <v>Stock</v>
    <v>45307.338929258593</v>
    <v>61</v>
    <v>5.76</v>
    <v>56853230000</v>
    <v>China Hongqiao Group Limited</v>
    <v>China Hongqiao Group Limited</v>
    <v>5.91</v>
    <v>15.52</v>
    <v>6</v>
    <v>5.88</v>
    <v>5.88</v>
    <v>9475538000</v>
    <v>1378</v>
    <v>China Hongqiao Group Limited (XHKG:1378)</v>
    <v>10958848</v>
    <v>16806270</v>
    <v>2010</v>
  </rv>
  <rv s="2">
    <v>62</v>
  </rv>
  <rv s="3">
    <fb>6.39</fb>
    <v>6</v>
  </rv>
  <rv s="0">
    <v>https://www.bing.com/financeapi/forcetrigger?t=ah2ooc&amp;q=XHKG%3a1398&amp;form=skydnc</v>
    <v>Learn more on Bing</v>
  </rv>
  <rv s="1">
    <v>en-GB</v>
    <v>ah2ooc</v>
    <v>268435456</v>
    <v>1</v>
    <v>Powered by Refinitiv</v>
    <v>0</v>
    <v>INDUSTRIAL AND COMMERCIAL BANK OF CHINA LIMITED (XHKG:1398)</v>
    <v>2</v>
    <v>3</v>
    <v>Finance</v>
    <v>4</v>
    <v>4.7300000000000004</v>
    <v>3.35</v>
    <v>0.51890000000000003</v>
    <v>-0.06</v>
    <v>0</v>
    <v>-1.6215999999999998E-2</v>
    <v>0</v>
    <v>HKD</v>
    <v>Industrial and Commercial Bank of China Ltd is a China-based company principally engaged in the provision of banking and related financial services. The Bank mainly operates three segments, including Corporate Banking segment, Personal Banking segment and Treasury segment. The Corporate Banking segment provides loan, trade financing, deposit, corporate finance, custody and other related financial products and services to enterprises, government agencies and financial institutions. The Personal Banking segment provides loan, deposit, bank card, personal finance and other related financial products and services to individual customers. Treasury segment includes money markets business, securities investment business, self and valet foreign exchange trading and derivative financial instruments business. The Company conducts its businesses within domestic and overseas markets.</v>
    <v>415719</v>
    <v>Hong Kong Stock Exchange</v>
    <v>XHKG</v>
    <v>XHKG</v>
    <v>No. 55 Fuxingmennei Avenue, Xicheng District, BEIJING, BEIJING, 100140 CN</v>
    <v>3.71</v>
    <v>Banking Services</v>
    <v>Stock</v>
    <v>45307.338929258593</v>
    <v>65</v>
    <v>3.63</v>
    <v>1860792000000</v>
    <v>INDUSTRIAL AND COMMERCIAL BANK OF CHINA LIMITED</v>
    <v>INDUSTRIAL AND COMMERCIAL BANK OF CHINA LIMITED</v>
    <v>3.68</v>
    <v>3.46</v>
    <v>3.7</v>
    <v>3.64</v>
    <v>3.64</v>
    <v>356551300000</v>
    <v>1398</v>
    <v>INDUSTRIAL AND COMMERCIAL BANK OF CHINA LIMITED (XHKG:1398)</v>
    <v>209104452</v>
    <v>175810670</v>
    <v>1985</v>
  </rv>
  <rv s="2">
    <v>66</v>
  </rv>
  <rv s="3">
    <fb>3.82</fb>
    <v>6</v>
  </rv>
  <rv s="0">
    <v>https://www.bing.com/financeapi/forcetrigger?t=ah2xtc&amp;q=XHKG%3a16&amp;form=skydnc</v>
    <v>Learn more on Bing</v>
  </rv>
  <rv s="1">
    <v>en-GB</v>
    <v>ah2xtc</v>
    <v>268435456</v>
    <v>1</v>
    <v>Powered by Refinitiv</v>
    <v>0</v>
    <v>SUN HUNG KAI PROPERTIES LIMITED (XHKG:16)</v>
    <v>2</v>
    <v>3</v>
    <v>Finance</v>
    <v>4</v>
    <v>115.9</v>
    <v>75.400000000000006</v>
    <v>0.67649999999999999</v>
    <v>-0.75</v>
    <v>0</v>
    <v>-9.5599999999999991E-3</v>
    <v>0</v>
    <v>HKD</v>
    <v>Sun Hung Kai Properties Limited is an investment holding company mainly engaged in the sale of property. Along with subsidiaries, the Company operates its business through six segments: the Property Sales segment, the Property Rental segment, the Telecommunications segment, the Hotel Operation segment, the Transport Infrastructure and Logistics segment, and the Other Businesses segment. The Property sales and Property rental segments operate in Hong Kong, Mainland China and Singapore. The Telecommunications segment is involved in the provision of mobile telephone services, and data centers and information technology (IT) infrastructure business. The Transport Infrastructure and Logistics segment is involved in transport infrastructure operation and management, port business, air transport and logistics business, and the operation of department stores and supermarkets through YATA Limited.</v>
    <v>40000</v>
    <v>Hong Kong Stock Exchange</v>
    <v>XHKG</v>
    <v>XHKG</v>
    <v>45th Floor, Sun Hung Kai Centre, 30 Harbour Road HK</v>
    <v>79</v>
    <v>Real Estate Operations</v>
    <v>Stock</v>
    <v>45307.338929258593</v>
    <v>69</v>
    <v>77.55</v>
    <v>227330900000</v>
    <v>SUN HUNG KAI PROPERTIES LIMITED</v>
    <v>SUN HUNG KAI PROPERTIES LIMITED</v>
    <v>78.400000000000006</v>
    <v>9.42</v>
    <v>78.45</v>
    <v>77.7</v>
    <v>77.7</v>
    <v>2897780000</v>
    <v>16</v>
    <v>SUN HUNG KAI PROPERTIES LIMITED (XHKG:16)</v>
    <v>4635892</v>
    <v>1906210</v>
    <v>1972</v>
  </rv>
  <rv s="2">
    <v>70</v>
  </rv>
  <rv s="3">
    <fb>84.45</fb>
    <v>6</v>
  </rv>
  <rv s="0">
    <v>https://www.bing.com/financeapi/forcetrigger?t=ah3452&amp;q=XHKG%3a17&amp;form=skydnc</v>
    <v>Learn more on Bing</v>
  </rv>
  <rv s="1">
    <v>en-GB</v>
    <v>ah3452</v>
    <v>268435456</v>
    <v>1</v>
    <v>Powered by Refinitiv</v>
    <v>0</v>
    <v>New World Development Company Limited (XHKG:17)</v>
    <v>2</v>
    <v>3</v>
    <v>Finance</v>
    <v>4</v>
    <v>22.667000000000002</v>
    <v>10.48</v>
    <v>1.0564</v>
    <v>-0.3</v>
    <v>0</v>
    <v>-2.7421999999999998E-2</v>
    <v>0</v>
    <v>HKD</v>
    <v>New World Development Co Ltd is an investment holding company mainly engaged in the property development. The Company operates its business through eight segments. The Property Development segment engages in the construction of the residential units, including MOUNT PAVILIA, The Masterpiece, FLEUR PAVILIA and the Double Cove series, among others. The Construction segment constructs commercial and residential projects, and government and institutional related projects. The Insurance segment sells life insurance and medical insurance products. The Property Investment segment engages in the property investment, its property investment portfolio includes commercial buildings and offices. The Roads segment operates toll roads and expressways. The Hotel Operations segment operates hotel business in China and Southeast Asia. The Aviation segment engages in commercial aircraft leasing business. The Other segment is engaged in facility management and free duty business.</v>
    <v>28000</v>
    <v>Hong Kong Stock Exchange</v>
    <v>XHKG</v>
    <v>XHKG</v>
    <v>30/F., New World Tower, 18 Queen's Road Central, Central HK</v>
    <v>11.06</v>
    <v>Real Estate Operations</v>
    <v>Stock</v>
    <v>45307.338929258593</v>
    <v>73</v>
    <v>10.62</v>
    <v>27531970000</v>
    <v>New World Development Company Limited</v>
    <v>New World Development Company Limited</v>
    <v>10.92</v>
    <v>27.42</v>
    <v>10.94</v>
    <v>10.64</v>
    <v>10.64</v>
    <v>2516633000</v>
    <v>17</v>
    <v>New World Development Company Limited (XHKG:17)</v>
    <v>8283428</v>
    <v>7421030</v>
    <v>1970</v>
  </rv>
  <rv s="2">
    <v>74</v>
  </rv>
  <rv s="3">
    <fb>12.12</fb>
    <v>6</v>
  </rv>
  <rv s="0">
    <v>https://www.bing.com/financeapi/forcetrigger?t=ah35im&amp;q=XHKG%3a175&amp;form=skydnc</v>
    <v>Learn more on Bing</v>
  </rv>
  <rv s="4">
    <v>en-GB</v>
    <v>ah35im</v>
    <v>268435456</v>
    <v>1</v>
    <v>Powered by Refinitiv</v>
    <v>7</v>
    <v>GEELY AUTOMOBILE HOLDINGS LIMITED (XHKG:175)</v>
    <v>2</v>
    <v>8</v>
    <v>Finance</v>
    <v>4</v>
    <v>13.5</v>
    <v>7.53</v>
    <v>1.6012999999999999</v>
    <v>-0.04</v>
    <v>0</v>
    <v>-4.9810000000000002E-3</v>
    <v>0</v>
    <v>HKD</v>
    <v>Geely Automobile Holdings Ltd is an investment holding company principally engaged in the production and sales of automobiles. The Company mainly develops, manufactures and sells automobiles, including cars, sport utility vehicles (SUVs), new energy and electrified vehicles. The Company's car types include home, travel and sports. The Company's new energy and electrified vehicles include electric vehicles, battery electric vehicles, hybrid electric vehicles, mild hybrid electric vehicles and plug-in hybrid electric vehicles. In addition, the Company produces and sells automobile parts and related automobile components. The Company also sells licenses for its intellectual property.</v>
    <v>53000</v>
    <v>Hong Kong Stock Exchange</v>
    <v>XHKG</v>
    <v>XHKG</v>
    <v>Room 2301, 23rd Floor, Great Eagle Centre, 23 Harbour Road, Wan Chai HK</v>
    <v>8.1199999999999992</v>
    <v>Automobiles &amp; Auto Parts</v>
    <v>Stock</v>
    <v>45307.338929258593</v>
    <v>77</v>
    <v>7.94</v>
    <v>80808960000</v>
    <v>GEELY AUTOMOBILE HOLDINGS LIMITED</v>
    <v>GEELY AUTOMOBILE HOLDINGS LIMITED</v>
    <v>8</v>
    <v>14.47</v>
    <v>8.0299999999999994</v>
    <v>7.99</v>
    <v>7.99</v>
    <v>10063380000</v>
    <v>175</v>
    <v>GEELY AUTOMOBILE HOLDINGS LIMITED (XHKG:175)</v>
    <v>25935962</v>
    <v>26504620</v>
  </rv>
  <rv s="2">
    <v>78</v>
  </rv>
  <rv s="3">
    <fb>8.59</fb>
    <v>6</v>
  </rv>
  <rv s="0">
    <v>https://www.bing.com/financeapi/forcetrigger?t=bgnyp2&amp;q=XHKG%3a1810&amp;form=skydnc</v>
    <v>Learn more on Bing</v>
  </rv>
  <rv s="1">
    <v>en-GB</v>
    <v>bgnyp2</v>
    <v>268435456</v>
    <v>1</v>
    <v>Powered by Refinitiv</v>
    <v>0</v>
    <v>XIAOMI CORPORATION (XHKG:1810)</v>
    <v>2</v>
    <v>3</v>
    <v>Finance</v>
    <v>4</v>
    <v>16.98</v>
    <v>9.86</v>
    <v>1.052</v>
    <v>-0.38</v>
    <v>0</v>
    <v>-2.6761E-2</v>
    <v>0</v>
    <v>HKD</v>
    <v>XIAOMI CORPORATION is a China-based investment holding company principally engaged in the research, development and sales of smartphones, Internet of things (IoTs) and lifestyle products, the provision of Internet services, and investment business. The Company mainly conducts its businesses through four segments. The Smartphone segment is engaged in the sales of smartphones. The IoT and Lifestyle product segment is engaged in the sales of other in-house products, including smart televisions (TVs), laptops, artificial intelligence (AI) speakers and smart routers; ecosystem products, including IoT and other smart hardware products, as well as certain lifestyle products. The Internet service segment is engaged in the provision of advertising services and Internet value-added services. The Others segment is engaged in the provision of repair services for its hardware products. The Company distributes its products in domestic market and to overseas markets.</v>
    <v>33038</v>
    <v>Hong Kong Stock Exchange</v>
    <v>XHKG</v>
    <v>XHKG</v>
    <v>Xiaomi Campus, Anningzhuang Road, Haidian District, BEIJING, BEIJING CN</v>
    <v>14.2</v>
    <v>Computers, Phones &amp; Household Electronics</v>
    <v>Stock</v>
    <v>45307.338929258593</v>
    <v>81</v>
    <v>13.7</v>
    <v>356052200000</v>
    <v>XIAOMI CORPORATION</v>
    <v>XIAOMI CORPORATION</v>
    <v>14.08</v>
    <v>20.87</v>
    <v>14.2</v>
    <v>13.82</v>
    <v>13.82</v>
    <v>25074090000</v>
    <v>1810</v>
    <v>XIAOMI CORPORATION (XHKG:1810)</v>
    <v>81583680</v>
    <v>77500330</v>
    <v>2010</v>
  </rv>
  <rv s="2">
    <v>82</v>
  </rv>
  <rv s="3">
    <fb>15.6</fb>
    <v>6</v>
  </rv>
  <rv s="0">
    <v>https://www.bing.com/financeapi/forcetrigger?t=bqssec&amp;q=XHKG%3a1876&amp;form=skydnc</v>
    <v>Learn more on Bing</v>
  </rv>
  <rv s="1">
    <v>en-GB</v>
    <v>bqssec</v>
    <v>268435456</v>
    <v>1</v>
    <v>Powered by Refinitiv</v>
    <v>0</v>
    <v>Budweiser Brewing Company APAC Limited (XHKG:1876)</v>
    <v>2</v>
    <v>3</v>
    <v>Finance</v>
    <v>4</v>
    <v>26.25</v>
    <v>12.32</v>
    <v>1.0407999999999999</v>
    <v>-0.56000000000000005</v>
    <v>0</v>
    <v>-4.3143000000000001E-2</v>
    <v>0</v>
    <v>HKD</v>
    <v>Budweiser Brewing Company APAC Ltd is an investment holding company principally engaged in the brewing and distribution of beer. The Company produces, imports, markets, distributes and sells a portfolio of beer brands owned or licensed by the Company, including Budweiser, Stella Artois, Corona, Hoegaarden, Cass and Harbin. The Company also produces, markets, distributes and sells other non-beer beverages. The Company distributes its products primarily in China, South Korea, India, Vietnam and other Asia Pacific regions.</v>
    <v>26228</v>
    <v>Hong Kong Stock Exchange</v>
    <v>XHKG</v>
    <v>XHKG</v>
    <v>Room 2701, 27th Floor Hysan Place, 500 Hennessy Road, Causeway Bay HK</v>
    <v>12.96</v>
    <v>Beverages</v>
    <v>Stock</v>
    <v>45307.338929258593</v>
    <v>85</v>
    <v>12.32</v>
    <v>171899300000</v>
    <v>Budweiser Brewing Company APAC Limited</v>
    <v>Budweiser Brewing Company APAC Limited</v>
    <v>12.92</v>
    <v>24.29</v>
    <v>12.98</v>
    <v>12.42</v>
    <v>12.42</v>
    <v>13243400000</v>
    <v>1876</v>
    <v>Budweiser Brewing Company APAC Limited (XHKG:1876)</v>
    <v>9880053</v>
    <v>8330380</v>
    <v>2019</v>
  </rv>
  <rv s="2">
    <v>86</v>
  </rv>
  <rv s="3">
    <fb>14.62</fb>
    <v>6</v>
  </rv>
  <rv s="0">
    <v>https://www.bing.com/financeapi/forcetrigger?t=ah3b5r&amp;q=XHKG%3a1928&amp;form=skydnc</v>
    <v>Learn more on Bing</v>
  </rv>
  <rv s="1">
    <v>en-GB</v>
    <v>ah3b5r</v>
    <v>268435456</v>
    <v>1</v>
    <v>Powered by Refinitiv</v>
    <v>0</v>
    <v>SANDS CHINA LTD. (XHKG:1928)</v>
    <v>2</v>
    <v>3</v>
    <v>Finance</v>
    <v>4</v>
    <v>31.55</v>
    <v>18.739999999999998</v>
    <v>1.5459000000000001</v>
    <v>-0.35</v>
    <v>0</v>
    <v>-1.5982E-2</v>
    <v>0</v>
    <v>HKD</v>
    <v>Sands China Ltd. is an investment holding company principally engaged in the development and operation of integrated resorts in Macao. The Company operates many places, including gaming areas, meeting space, convention and exhibition halls, retail and dining areas and entertainment venues. The Company operates its business through six segments: The Venetian Macao, Sands Cotai Central, The Plaza Macao, Sands Macao, Ferry and Other Operations and The Parisian Macao. Through its subsidiaries, the Company is also engaged in the provision of high speed ferry transportation services. The Company's subsidiaries include Cotai Ferry Company Limited, Hotel (Macau) Limited and Development Limited.</v>
    <v>25636</v>
    <v>Hong Kong Stock Exchange</v>
    <v>XHKG</v>
    <v>XHKG</v>
    <v>The Venetian Macao-Resort-Hotel Executive Offices, L2, Estrada da Baia de N. Senhora da Esperanca, s/n, Taipa MO</v>
    <v>22</v>
    <v>Hotels &amp; Entertainment Services</v>
    <v>Stock</v>
    <v>45307.338929258593</v>
    <v>89</v>
    <v>21.5</v>
    <v>177245000000</v>
    <v>SANDS CHINA LTD.</v>
    <v>SANDS CHINA LTD.</v>
    <v>21.55</v>
    <v>-34.4</v>
    <v>21.9</v>
    <v>21.55</v>
    <v>21.55</v>
    <v>8093379000</v>
    <v>1928</v>
    <v>SANDS CHINA LTD. (XHKG:1928)</v>
    <v>10196388</v>
    <v>11656220</v>
    <v>2009</v>
  </rv>
  <rv s="2">
    <v>90</v>
  </rv>
  <rv s="3">
    <fb>22.85</fb>
    <v>6</v>
  </rv>
  <rv s="0">
    <v>https://www.bing.com/financeapi/forcetrigger?t=ah3b8m&amp;q=XHKG%3a1929&amp;form=skydnc</v>
    <v>Learn more on Bing</v>
  </rv>
  <rv s="1">
    <v>en-GB</v>
    <v>ah3b8m</v>
    <v>268435456</v>
    <v>1</v>
    <v>Powered by Refinitiv</v>
    <v>0</v>
    <v>CHOW TAI FOOK JEWELLERY GROUP LIMITED (XHKG:1929)</v>
    <v>2</v>
    <v>3</v>
    <v>Finance</v>
    <v>4</v>
    <v>16.757999999999999</v>
    <v>9.91</v>
    <v>0.78820000000000001</v>
    <v>0.04</v>
    <v>0</v>
    <v>3.5460000000000001E-3</v>
    <v>0</v>
    <v>HKD</v>
    <v>Chow Tai Fook Jewellery Group Limited is an investment holding company. The Company is principally engaged in the manufacture and sale of mass luxury and high-end luxury jewelry, as well as the provision of jewelry related services. The Company is also involved in the distribution of watches of various brands. The Company’s main products include gem-set products, gold products and platinum/karat gold products. The Company operates its business through four segments: Jewelry Business in the Mainland China, Watch Business in the Mainland China, Business in Hong Kong, Macau and Other Markets and Business of Hearts on Fire.</v>
    <v>28400</v>
    <v>Hong Kong Stock Exchange</v>
    <v>XHKG</v>
    <v>XHKG</v>
    <v>38/F, New World Tower, 16 - 18 Queen's Road Central, Central HK</v>
    <v>11.48</v>
    <v>Textiles &amp; Apparel</v>
    <v>Stock</v>
    <v>45307.338929258593</v>
    <v>93</v>
    <v>11.18</v>
    <v>110264600000</v>
    <v>CHOW TAI FOOK JEWELLERY GROUP LIMITED</v>
    <v>CHOW TAI FOOK JEWELLERY GROUP LIMITED</v>
    <v>11.2</v>
    <v>17.149999999999999</v>
    <v>11.28</v>
    <v>11.32</v>
    <v>11.32</v>
    <v>9987736000</v>
    <v>1929</v>
    <v>CHOW TAI FOOK JEWELLERY GROUP LIMITED (XHKG:1929)</v>
    <v>4503244</v>
    <v>3216390</v>
    <v>2011</v>
  </rv>
  <rv s="2">
    <v>94</v>
  </rv>
  <rv s="3">
    <fb>11.62</fb>
    <v>6</v>
  </rv>
  <rv s="0">
    <v>https://www.bing.com/financeapi/forcetrigger?t=axfqnm&amp;q=XHKG%3a1997&amp;form=skydnc</v>
    <v>Learn more on Bing</v>
  </rv>
  <rv s="1">
    <v>en-GB</v>
    <v>axfqnm</v>
    <v>268435456</v>
    <v>1</v>
    <v>Powered by Refinitiv</v>
    <v>0</v>
    <v>WHARF REAL ESTATE INVESTMENT COMPANY LIMITED (XHKG:1997)</v>
    <v>2</v>
    <v>3</v>
    <v>Finance</v>
    <v>4</v>
    <v>47.7</v>
    <v>22.9</v>
    <v>0.98419999999999996</v>
    <v>-0.5</v>
    <v>0</v>
    <v>-2.0575999999999997E-2</v>
    <v>0</v>
    <v>HKD</v>
    <v>WHARF REAL ESTATE INVESTMENT COMPANY LIMITED is a company principally engaged in the investment and operation of properties. The Company’s Harbour City is a mixed-use integrated complex with retail and office premises, serviced apartments, hotels and a club. Strategically located at the harbour front in Tsim Sha Tsui, it includes one of the largest shopping malls in Hong Kong with a contiguous mall, drawing shoppers and tourists to its entertainment, dining and hotel components. The Company’s Times Square is a mixed-use integrated complex which is directly connected to the MTR station in Causeway Bay, with retail and office premises which house 16 levels of shopping mall, and housed international brands and other retailers, 20 restaurants and a cinema. The Company’s main revenue is rental income from investment properties.</v>
    <v>2800</v>
    <v>Hong Kong Stock Exchange</v>
    <v>XHKG</v>
    <v>XHKG</v>
    <v>16th Floor, Ocean Centre, Harbour City, Canton Road, Kowloon HK</v>
    <v>24.15</v>
    <v>Real Estate Operations</v>
    <v>Stock</v>
    <v>45307.338929258593</v>
    <v>97</v>
    <v>23.55</v>
    <v>73780320000</v>
    <v>WHARF REAL ESTATE INVESTMENT COMPANY LIMITED</v>
    <v>WHARF REAL ESTATE INVESTMENT COMPANY LIMITED</v>
    <v>24.05</v>
    <v>-12.94</v>
    <v>24.3</v>
    <v>23.8</v>
    <v>23.8</v>
    <v>3036227000</v>
    <v>1997</v>
    <v>WHARF REAL ESTATE INVESTMENT COMPANY LIMITED (XHKG:1997)</v>
    <v>2986692</v>
    <v>2520380</v>
    <v>2017</v>
  </rv>
  <rv s="2">
    <v>98</v>
  </rv>
  <rv s="3">
    <fb>26.4</fb>
    <v>6</v>
  </rv>
  <rv s="0">
    <v>https://www.bing.com/financeapi/forcetrigger?t=ah3dcw&amp;q=XHKG%3a2&amp;form=skydnc</v>
    <v>Learn more on Bing</v>
  </rv>
  <rv s="1">
    <v>en-GB</v>
    <v>ah3dcw</v>
    <v>268435456</v>
    <v>1</v>
    <v>Powered by Refinitiv</v>
    <v>0</v>
    <v>CLP HOLDINGS LIMITED (XHKG:2)</v>
    <v>2</v>
    <v>3</v>
    <v>Finance</v>
    <v>4</v>
    <v>64.8</v>
    <v>54.8</v>
    <v>0.38779999999999998</v>
    <v>-0.3</v>
    <v>0</v>
    <v>-4.7470000000000004E-3</v>
    <v>0</v>
    <v>HKD</v>
    <v>CLP Holdings Ltd is an investment holding company principally engaged in the generation and supply of electricity. The Company has a portfolio of power generation that includes coal, gas, nuclear and renewable sources. The Company is also engaged in the operation in the transmission, distribution, and retail of energy, and offers smart energy services. The Company operates its business in Hong Kong, Mainland China, Australia, India, Southeast Asia, and Taiwan.</v>
    <v>7879</v>
    <v>Hong Kong Stock Exchange</v>
    <v>XHKG</v>
    <v>XHKG</v>
    <v>8 Laguna Verde Avenue, Hung Hom, Kowloon HK</v>
    <v>63.6</v>
    <v>Electrical Utilities &amp; IPPs</v>
    <v>Stock</v>
    <v>45307.338929258593</v>
    <v>101</v>
    <v>62.7</v>
    <v>159671700000</v>
    <v>CLP HOLDINGS LIMITED</v>
    <v>CLP HOLDINGS LIMITED</v>
    <v>62.85</v>
    <v>14.66</v>
    <v>63.2</v>
    <v>62.9</v>
    <v>62.9</v>
    <v>2526451000</v>
    <v>2</v>
    <v>CLP HOLDINGS LIMITED (XHKG:2)</v>
    <v>2067771</v>
    <v>1389860</v>
    <v>1997</v>
  </rv>
  <rv s="2">
    <v>102</v>
  </rv>
  <rv s="3">
    <fb>64.45</fb>
    <v>6</v>
  </rv>
  <rv s="0">
    <v>https://www.bing.com/financeapi/forcetrigger?t=c2yrvh&amp;q=XHKG%3a2015&amp;form=skydnc</v>
    <v>Learn more on Bing</v>
  </rv>
  <rv s="1">
    <v>en-GB</v>
    <v>c2yrvh</v>
    <v>268435456</v>
    <v>1</v>
    <v>Powered by Refinitiv</v>
    <v>0</v>
    <v>Li Auto Inc. (XHKG:2015)</v>
    <v>2</v>
    <v>3</v>
    <v>Finance</v>
    <v>4</v>
    <v>185.5</v>
    <v>80.099999999999994</v>
    <v>2.7570000000000001</v>
    <v>-3.1</v>
    <v>-1.2755000000000001E-2</v>
    <v>-2.5683999999999998E-2</v>
    <v>-1.5</v>
    <v>HKD</v>
    <v>Li Auto Inc is a China-based new energy passenger vehicles (NEV) automaker principally engaged in the design, develop, manufacture and sales of smart electric vehicles. The Company's primary products are sport utility vehicles (SUVs) under its brand Li ONE. It also sells peripheral products and provides related services, such as charging stalls, vehicle Internet connection services and extended lifetime warranties. The Company operates its businesses through its subsidiaries and variable interest entities (VIEs) in China.</v>
    <v>19396</v>
    <v>Hong Kong Stock Exchange</v>
    <v>XHKG</v>
    <v>XHKG</v>
    <v>11 Wenliang Street, Shunyi District, BEIJING, BEIJING, 101399 CN</v>
    <v>121.4</v>
    <v>Automobiles &amp; Auto Parts</v>
    <v>Stock</v>
    <v>45307.338929258593</v>
    <v>105</v>
    <v>115.7</v>
    <v>256127800000</v>
    <v>Li Auto Inc.</v>
    <v>Li Auto Inc.</v>
    <v>118</v>
    <v>34.18</v>
    <v>120.7</v>
    <v>117.6</v>
    <v>116.1</v>
    <v>2122020000</v>
    <v>2015</v>
    <v>Li Auto Inc. (XHKG:2015)</v>
    <v>8921351</v>
    <v>6615800</v>
    <v>2017</v>
  </rv>
  <rv s="2">
    <v>106</v>
  </rv>
  <rv s="3">
    <fb>147.1</fb>
    <v>6</v>
  </rv>
  <rv s="0">
    <v>https://www.bing.com/financeapi/forcetrigger?t=ah3ez2&amp;q=XHKG%3a2020&amp;form=skydnc</v>
    <v>Learn more on Bing</v>
  </rv>
  <rv s="1">
    <v>en-GB</v>
    <v>ah3ez2</v>
    <v>268435456</v>
    <v>1</v>
    <v>Powered by Refinitiv</v>
    <v>0</v>
    <v>ANTA Sports Products Limited (XHKG:2020)</v>
    <v>2</v>
    <v>3</v>
    <v>Finance</v>
    <v>4</v>
    <v>125.3</v>
    <v>68</v>
    <v>1.0942000000000001</v>
    <v>-2.5499999999999998</v>
    <v>0</v>
    <v>-3.4412999999999999E-2</v>
    <v>0</v>
    <v>HKD</v>
    <v>ANTA Sports Products Limited is principally engaged in the manufacture and trading of sporting goods, including footwear, apparel and accessories in the Mainland China. The Company focuses on sportswear market in China with a brand portfolio, including ANTA, ANTA KIDS, FILA, FILA KIDS and NBA. Through its subsidiaries, the Company is also engaged in the manufacture of shoe sole. The Company's subsidiaries include Anta Enterprise Group Limited, Motive Force Sports Products Limited and REEDO Sports Products Limited.</v>
    <v>59400</v>
    <v>Hong Kong Stock Exchange</v>
    <v>XHKG</v>
    <v>XHKG</v>
    <v>No.99 Jiayi Road, Guanyinshan, XIAMEN, FUJIAN, 361008 CN</v>
    <v>73.900000000000006</v>
    <v>Textiles &amp; Apparel</v>
    <v>Stock</v>
    <v>45307.338929258593</v>
    <v>109</v>
    <v>71.3</v>
    <v>209189300000</v>
    <v>ANTA Sports Products Limited</v>
    <v>ANTA Sports Products Limited</v>
    <v>73</v>
    <v>20.55</v>
    <v>74.099999999999994</v>
    <v>71.55</v>
    <v>71.55</v>
    <v>2832624000</v>
    <v>2020</v>
    <v>ANTA Sports Products Limited (XHKG:2020)</v>
    <v>7129361</v>
    <v>7484270</v>
    <v>2007</v>
  </rv>
  <rv s="2">
    <v>110</v>
  </rv>
  <rv s="3">
    <fb>75.75</fb>
    <v>6</v>
  </rv>
  <rv s="0">
    <v>https://www.bing.com/financeapi/forcetrigger?t=ah3lu2&amp;q=XHKG%3a2269&amp;form=skydnc</v>
    <v>Learn more on Bing</v>
  </rv>
  <rv s="1">
    <v>en-GB</v>
    <v>ah3lu2</v>
    <v>268435456</v>
    <v>1</v>
    <v>Powered by Refinitiv</v>
    <v>0</v>
    <v>WUXI BIOLOGICS (CAYMAN) INC. (XHKG:2269)</v>
    <v>2</v>
    <v>3</v>
    <v>Finance</v>
    <v>4</v>
    <v>77.400000000000006</v>
    <v>25.85</v>
    <v>1.3664000000000001</v>
    <v>-0.05</v>
    <v>0</v>
    <v>-1.6389999999999998E-3</v>
    <v>0</v>
    <v>HKD</v>
    <v>WuXi Biologics Cayman Inc is an investment holding company principally engaged in provision of discovery, development and manufacturing services of biologics. Through fully-integrated biologics Contract Research, Development and Manufacturing Organization (CRDMO), the Company provides one-stop end-to-end biologics services. Biologics development process stages include pre-IND (drug discovery and pre-clinical development), early-phase (phases I &amp; II) clinical development, late-phase (phase III) clinical development and commercial manufacturing. The Company also offers end-to-end vaccine CRDMO services, including vaccine discovery and development, scale-up commercial manufacturing and global distribution. The Company has WuXiBody bispecific antibody platform, SDArBodY multispecific antibody platform, WuXia cell line development platform, WuXiUP continuous manufacturing platform and mRNA vaccine platform. The Company mainly operates its businesses in the domestic and overseas markets.</v>
    <v>12397</v>
    <v>Hong Kong Stock Exchange</v>
    <v>XHKG</v>
    <v>XHKG</v>
    <v>No. 108, Meiliang Road, Mashan, WUXI, JIANGSU CN</v>
    <v>31.25</v>
    <v>Pharmaceuticals</v>
    <v>Stock</v>
    <v>45307.338929258593</v>
    <v>113</v>
    <v>29.9</v>
    <v>129853800000</v>
    <v>WUXI BIOLOGICS (CAYMAN) INC.</v>
    <v>WUXI BIOLOGICS (CAYMAN) INC.</v>
    <v>30.5</v>
    <v>28.25</v>
    <v>30.5</v>
    <v>30.45</v>
    <v>30.45</v>
    <v>4257500000</v>
    <v>2269</v>
    <v>WUXI BIOLOGICS (CAYMAN) INC. (XHKG:2269)</v>
    <v>26423196</v>
    <v>33945040</v>
    <v>2014</v>
  </rv>
  <rv s="2">
    <v>114</v>
  </rv>
  <rv s="3">
    <fb>29.6</fb>
    <v>6</v>
  </rv>
  <rv s="0">
    <v>https://www.bing.com/financeapi/forcetrigger?t=ah3nyc&amp;q=XHKG%3a2313&amp;form=skydnc</v>
    <v>Learn more on Bing</v>
  </rv>
  <rv s="1">
    <v>en-GB</v>
    <v>ah3nyc</v>
    <v>268435456</v>
    <v>1</v>
    <v>Powered by Refinitiv</v>
    <v>0</v>
    <v>Shenzhou International Group Holdings Limited (XHKG:2313)</v>
    <v>2</v>
    <v>3</v>
    <v>Finance</v>
    <v>4</v>
    <v>109.7</v>
    <v>60.8</v>
    <v>1.2050000000000001</v>
    <v>-1.4</v>
    <v>0</v>
    <v>-1.8432999999999998E-2</v>
    <v>0</v>
    <v>HKD</v>
    <v>Shenzhou International Group Holdings Limited is an investment holding company principally engaged in the manufacture and sale of knitwear products. The Company has three principal categories of products, including sports product, casual wear and lingerie. The main products include jackets, vests, pants, trousers, tops, T-shirts, dresses and lingerie. Through its subsidiaries, the Company is also engaged in the import and export of commodities in Hong Kong.</v>
    <v>95050</v>
    <v>Hong Kong Stock Exchange</v>
    <v>XHKG</v>
    <v>XHKG</v>
    <v>18 Yongjiang Road, Ningbo Economic and Technical Development Zone, NINGBO, ZHEJIANG CN</v>
    <v>76.150000000000006</v>
    <v>Textiles &amp; Apparel</v>
    <v>Stock</v>
    <v>45307.338929258593</v>
    <v>117</v>
    <v>73.650000000000006</v>
    <v>114169700000</v>
    <v>Shenzhou International Group Holdings Limited</v>
    <v>Shenzhou International Group Holdings Limited</v>
    <v>75.95</v>
    <v>23.99</v>
    <v>75.95</v>
    <v>74.55</v>
    <v>74.55</v>
    <v>1503222000</v>
    <v>2313</v>
    <v>Shenzhou International Group Holdings Limited (XHKG:2313)</v>
    <v>2449336</v>
    <v>2191620</v>
    <v>2005</v>
  </rv>
  <rv s="2">
    <v>118</v>
  </rv>
  <rv s="3">
    <fb>80.400000000000006</fb>
    <v>6</v>
  </rv>
  <rv s="0">
    <v>https://www.bing.com/financeapi/forcetrigger?t=ah3o7w&amp;q=XHKG%3a2318&amp;form=skydnc</v>
    <v>Learn more on Bing</v>
  </rv>
  <rv s="1">
    <v>en-GB</v>
    <v>ah3o7w</v>
    <v>268435456</v>
    <v>1</v>
    <v>Powered by Refinitiv</v>
    <v>0</v>
    <v>Ping An Insurance (Group) Company of China, Ltd. (XHKG:2318)</v>
    <v>2</v>
    <v>3</v>
    <v>Finance</v>
    <v>4</v>
    <v>65.099999999999994</v>
    <v>31.5</v>
    <v>1.3895</v>
    <v>-0.85</v>
    <v>-1.0989000000000001E-2</v>
    <v>-2.5994000000000003E-2</v>
    <v>-0.35</v>
    <v>HKD</v>
    <v>Ping An Insurance (Group) Company of China, Ltd. is a personal financial services provider. The Company provides insurance, banking, investment, and Internet finance products and services. The Company operates its businesses through four segments. The Insurance segment provides life insurance and property insurance, including term, whole-life, endowment, annuity, automobile and health insurance. The Banking segment is engaged in loan and intermediary businesses with corporate customers and retail business. The Assets management segment is engaged in security, trust and other assets management businesses, including investment, brokerage, trading and asset management services. The Internet Financing segment is engaged in the provision of Internet finance products and services.</v>
    <v>344223</v>
    <v>Hong Kong Stock Exchange</v>
    <v>XHKG</v>
    <v>XHKG</v>
    <v>47F, 48F, 108F, 109F, 110F, 111F, 112F, PingAn Financial Center, No. 5033, Yitian Road, Futian District, SHENZHEN, GUANGDONG, 518033 CN</v>
    <v>33</v>
    <v>Insurance</v>
    <v>Stock</v>
    <v>45307.338929258593</v>
    <v>121</v>
    <v>31.55</v>
    <v>691870600000</v>
    <v>Ping An Insurance (Group) Company of China, Ltd.</v>
    <v>Ping An Insurance (Group) Company of China, Ltd.</v>
    <v>32.200000000000003</v>
    <v>0.7</v>
    <v>32.700000000000003</v>
    <v>31.85</v>
    <v>31.5</v>
    <v>18210230000</v>
    <v>2318</v>
    <v>Ping An Insurance (Group) Company of China, Ltd. (XHKG:2318)</v>
    <v>41111017</v>
    <v>28118390</v>
    <v>1988</v>
  </rv>
  <rv s="2">
    <v>122</v>
  </rv>
  <rv s="3">
    <fb>35.35</fb>
    <v>6</v>
  </rv>
  <rv s="0">
    <v>https://www.bing.com/financeapi/forcetrigger?t=ah3oar&amp;q=XHKG%3a2319&amp;form=skydnc</v>
    <v>Learn more on Bing</v>
  </rv>
  <rv s="1">
    <v>en-GB</v>
    <v>ah3oar</v>
    <v>268435456</v>
    <v>1</v>
    <v>Powered by Refinitiv</v>
    <v>0</v>
    <v>China Mengniu Dairy Company Limited (XHKG:2319)</v>
    <v>2</v>
    <v>3</v>
    <v>Finance</v>
    <v>4</v>
    <v>40.15</v>
    <v>18.14</v>
    <v>0.94540000000000002</v>
    <v>-0.46</v>
    <v>0</v>
    <v>-2.4364E-2</v>
    <v>0</v>
    <v>HKD</v>
    <v>China Mengniu Dairy Co Ltd is an investment holding company principally engaged in the manufacture and distribution of dairy products in China. The Liquid Milk Products segment mainly engaged in the manufacture and distribution of ultra-high temperature milk, milk beverage, yogurt and fresh milk. The Milk Powder Products segment mainly engaged in the manufacture and distribution of milk powder. The Ice Cream segment mainly engaged in the manufacture and distribution of ice cream. The Others segment principally engaged in the cheese business, manufacture of raw material of dairy products and trading business.</v>
    <v>46355</v>
    <v>Hong Kong Stock Exchange</v>
    <v>XHKG</v>
    <v>XHKG</v>
    <v>32nd Floor, COFCO Tower, 262 Gloucester Road, Causeway Bay HK</v>
    <v>18.84</v>
    <v>Food &amp; Tobacco</v>
    <v>Stock</v>
    <v>45307.338929258593</v>
    <v>125</v>
    <v>18.14</v>
    <v>74298320000</v>
    <v>China Mengniu Dairy Company Limited</v>
    <v>China Mengniu Dairy Company Limited</v>
    <v>18.78</v>
    <v>14.73</v>
    <v>18.88</v>
    <v>18.420000000000002</v>
    <v>18.420000000000002</v>
    <v>3935292000</v>
    <v>2319</v>
    <v>China Mengniu Dairy Company Limited (XHKG:2319)</v>
    <v>16075475</v>
    <v>11979010</v>
    <v>2004</v>
  </rv>
  <rv s="2">
    <v>126</v>
  </rv>
  <rv s="3">
    <fb>21</fb>
    <v>6</v>
  </rv>
  <rv s="0">
    <v>https://www.bing.com/financeapi/forcetrigger?t=ah3p77&amp;q=XHKG%3a2331&amp;form=skydnc</v>
    <v>Learn more on Bing</v>
  </rv>
  <rv s="1">
    <v>en-GB</v>
    <v>ah3p77</v>
    <v>268435456</v>
    <v>1</v>
    <v>Powered by Refinitiv</v>
    <v>0</v>
    <v>LI NING COMPANY LIMITED (XHKG:2331)</v>
    <v>2</v>
    <v>3</v>
    <v>Finance</v>
    <v>4</v>
    <v>82.7</v>
    <v>17.14</v>
    <v>1.4518</v>
    <v>-0.44</v>
    <v>0</v>
    <v>-2.4664000000000002E-2</v>
    <v>0</v>
    <v>HKD</v>
    <v>Li Ning Company Limited is principally engaged in brand development, design, manufacture and sale of sport-related footwear, apparel, equipment and accessories in the People’s Republic of China (the PRC). The Company is also engaged in the manufacture, development, marketing, distribution and sales of sports products under several other brands, including Double Happiness (table tennis), AIGLE (outdoor sports) and Lotto (sports fashion). Through its subsidiaries, the Company is also engaged in the provision of information technology service.</v>
    <v>4672</v>
    <v>Hong Kong Stock Exchange</v>
    <v>XHKG</v>
    <v>XHKG</v>
    <v>No.8 Xing Guang 5th Street, Beijing Economic-Technological Development Area (Tongzhou), BEIJING, BEIJING, 101111 CN</v>
    <v>17.8</v>
    <v>Textiles &amp; Apparel</v>
    <v>Stock</v>
    <v>45307.338929258593</v>
    <v>129</v>
    <v>17.14</v>
    <v>46837400000</v>
    <v>LI NING COMPANY LIMITED</v>
    <v>LI NING COMPANY LIMITED</v>
    <v>17.7</v>
    <v>10.58</v>
    <v>17.84</v>
    <v>17.399999999999999</v>
    <v>17.399999999999999</v>
    <v>2625415000</v>
    <v>2331</v>
    <v>LI NING COMPANY LIMITED (XHKG:2331)</v>
    <v>17502643</v>
    <v>23056310</v>
    <v>2004</v>
  </rv>
  <rv s="2">
    <v>130</v>
  </rv>
  <rv s="3">
    <fb>20.9</fb>
    <v>6</v>
  </rv>
  <rv s="0">
    <v>https://www.bing.com/financeapi/forcetrigger?t=bo53k2&amp;q=XHKG%3a2359&amp;form=skydnc</v>
    <v>Learn more on Bing</v>
  </rv>
  <rv s="1">
    <v>en-GB</v>
    <v>bo53k2</v>
    <v>268435456</v>
    <v>1</v>
    <v>Powered by Refinitiv</v>
    <v>0</v>
    <v>WuXi AppTec Co., Ltd. (XHKG:2359)</v>
    <v>2</v>
    <v>9</v>
    <v>Finance</v>
    <v>4</v>
    <v>114</v>
    <v>59.5</v>
    <v>0.95579999999999998</v>
    <v>0.35</v>
    <v>0</v>
    <v>4.4609999999999997E-3</v>
    <v>0</v>
    <v>HKD</v>
    <v>WuXi AppTec Co., Ltd. is a China-based investment holding company principally engaged in the provision of new drug research and development (R&amp;D), production and supporting services, as well as related technology platform services. The Company is mainly engaged in the discovery, development and production of small molecule drugs, cell therapies and gene therapies, as well as providing testing services for medical devices. The Company mainly conducts its businesses through four segments, including China-based Laboratory Services segment, Contract Manufacturing organization/contract development and manufacturing organization services (CMO/CDMO services) segment, US-based Laboratory Services segment and Clinical Research segment.</v>
    <v>44361</v>
    <v>Hong Kong Stock Exchange</v>
    <v>XHKG</v>
    <v>XHKG</v>
    <v>No. 288, Foot Middle Road, Waigaoqiao Free Trade Zone, SHANGHAI, SHANGHAI CN</v>
    <v>79</v>
    <v>Biotechnology &amp; Medical Research</v>
    <v>Stock</v>
    <v>45307.338929258593</v>
    <v>133</v>
    <v>76.45</v>
    <v>215378200000</v>
    <v>WuXi AppTec Co., Ltd.</v>
    <v>WuXi AppTec Co., Ltd.</v>
    <v>78.45</v>
    <v>23.39</v>
    <v>78.45</v>
    <v>78.8</v>
    <v>78.8</v>
    <v>2968845000</v>
    <v>2359</v>
    <v>WuXi AppTec Co., Ltd. (XHKG:2359)</v>
    <v>1947125</v>
    <v>20997800</v>
    <v>2000</v>
  </rv>
  <rv s="2">
    <v>134</v>
  </rv>
  <rv s="3">
    <fb>79.45</fb>
    <v>6</v>
  </rv>
  <rv s="0">
    <v>https://www.bing.com/financeapi/forcetrigger?t=ah3rk2&amp;q=XHKG%3a2382&amp;form=skydnc</v>
    <v>Learn more on Bing</v>
  </rv>
  <rv s="1">
    <v>en-GB</v>
    <v>ah3rk2</v>
    <v>268435456</v>
    <v>1</v>
    <v>Powered by Refinitiv</v>
    <v>0</v>
    <v>Sunny Optical Technology (Group) Company Limited (XHKG:2382)</v>
    <v>2</v>
    <v>3</v>
    <v>Finance</v>
    <v>4</v>
    <v>119.7</v>
    <v>50.3</v>
    <v>1.3109</v>
    <v>-1.4</v>
    <v>0</v>
    <v>-2.3569E-2</v>
    <v>0</v>
    <v>HKD</v>
    <v>Sunny Optical Technology (Group) Company Limited is an investment holding company principally engaged in the design, research and development, manufacture and sale of optical and optical related products and scientific instruments. The Company operates its business through three segments: Optical Components, Optoelectronic Products and Optical Instruments. Through its subsidiaries, the Company is also engaged in the research and development of infrared technologies. The Company distributes its products in domestic market and to overseas market.</v>
    <v>26862</v>
    <v>Hong Kong Stock Exchange</v>
    <v>XHKG</v>
    <v>XHKG</v>
    <v>No. 27-29, Shunke Road, Yuyao City, NINGBO, ZHEJIANG, 315400 CN</v>
    <v>59.3</v>
    <v>Electronic Equipment &amp; Parts</v>
    <v>Stock</v>
    <v>45307.338929258593</v>
    <v>137</v>
    <v>56.25</v>
    <v>67725840000</v>
    <v>Sunny Optical Technology (Group) Company Limited</v>
    <v>Sunny Optical Technology (Group) Company Limited</v>
    <v>58.5</v>
    <v>39.43</v>
    <v>59.4</v>
    <v>58</v>
    <v>58</v>
    <v>1096775000</v>
    <v>2382</v>
    <v>Sunny Optical Technology (Group) Company Limited (XHKG:2382)</v>
    <v>7101008</v>
    <v>6618950</v>
    <v>2006</v>
  </rv>
  <rv s="2">
    <v>138</v>
  </rv>
  <rv s="3">
    <fb>70.849999999999994</fb>
    <v>6</v>
  </rv>
  <rv s="0">
    <v>https://www.bing.com/financeapi/forcetrigger?t=ah3rsm&amp;q=XHKG%3a2388&amp;form=skydnc</v>
    <v>Learn more on Bing</v>
  </rv>
  <rv s="1">
    <v>en-GB</v>
    <v>ah3rsm</v>
    <v>268435456</v>
    <v>1</v>
    <v>Powered by Refinitiv</v>
    <v>0</v>
    <v>BOC HONG KONG (HOLDINGS) LIMITED (XHKG:2388)</v>
    <v>2</v>
    <v>3</v>
    <v>Finance</v>
    <v>4</v>
    <v>28.25</v>
    <v>18.8</v>
    <v>0.62529999999999997</v>
    <v>-0.24</v>
    <v>0</v>
    <v>-1.2605E-2</v>
    <v>0</v>
    <v>HKD</v>
    <v>BOC Hong Kong (Holdings) Limited is an investment holding company principally engaged in the provision of banking and related financial services. The Company operates its business through four segments: Personal Banking, Corporate Banking, Treasury and Insurance. The Company’s principal subsidiaries include Bank of China (Hong Kong) Limited, BOC Group Life Assurance Company Limited, Chiyu Banking Corporation Limited, BOC Credit Card (International) Limited and Po Sang Securities and Futures Limited.</v>
    <v>14823</v>
    <v>Hong Kong Stock Exchange</v>
    <v>XHKG</v>
    <v>XHKG</v>
    <v>24th Floor, Bank of China Tower, 1 Garden Road HK</v>
    <v>19.04</v>
    <v>Banking Services</v>
    <v>Stock</v>
    <v>45307.338929258593</v>
    <v>141</v>
    <v>18.8</v>
    <v>201305700000</v>
    <v>BOC HONG KONG (HOLDINGS) LIMITED</v>
    <v>BOC HONG KONG (HOLDINGS) LIMITED</v>
    <v>18.899999999999999</v>
    <v>6.5</v>
    <v>19.04</v>
    <v>18.8</v>
    <v>18.8</v>
    <v>10572780000</v>
    <v>2388</v>
    <v>BOC HONG KONG (HOLDINGS) LIMITED (XHKG:2388)</v>
    <v>17058720</v>
    <v>10335110</v>
    <v>2001</v>
  </rv>
  <rv s="2">
    <v>142</v>
  </rv>
  <rv s="3">
    <fb>21.2</fb>
    <v>6</v>
  </rv>
  <rv s="0">
    <v>https://www.bing.com/financeapi/forcetrigger?t=ah3sgh&amp;q=XHKG%3a241&amp;form=skydnc</v>
    <v>Learn more on Bing</v>
  </rv>
  <rv s="1">
    <v>en-GB</v>
    <v>ah3sgh</v>
    <v>268435456</v>
    <v>1</v>
    <v>Powered by Refinitiv</v>
    <v>0</v>
    <v>ALIBABA HEALTH INFORMATION TECHNOLOGY LIMITED (XHKG:241)</v>
    <v>2</v>
    <v>3</v>
    <v>Finance</v>
    <v>4</v>
    <v>7.89</v>
    <v>3.48</v>
    <v>1.9774</v>
    <v>-0.17</v>
    <v>0</v>
    <v>-4.6322000000000002E-2</v>
    <v>0</v>
    <v>HKD</v>
    <v>Alibaba Health Information Technology Ltd is an investment holding company mainly engaged in the provision of Internet solutions for the medical and pharmaceutical industry, and is Alibaba Group’s healthcare flagship platform. The Company is mainly involved in the development of pharmaceutical and healthcare product and service sales business, the operation of pharmaceutical e-commerce platform and consumer healthcare services platform, the development of tracking and digital health business and Internet healthcare business using technologies such as cloud computing and big data.</v>
    <v>1547</v>
    <v>Hong Kong Stock Exchange</v>
    <v>XHKG</v>
    <v>XHKG</v>
    <v>26/F, Tower One, Times Square, 1 Matheson Street, Causeway Bay HK</v>
    <v>3.66</v>
    <v>Diversified Retail</v>
    <v>Stock</v>
    <v>45307.338929258593</v>
    <v>145</v>
    <v>3.48</v>
    <v>49667940000</v>
    <v>ALIBABA HEALTH INFORMATION TECHNOLOGY LIMITED</v>
    <v>ALIBABA HEALTH INFORMATION TECHNOLOGY LIMITED</v>
    <v>3.65</v>
    <v>53.85</v>
    <v>3.67</v>
    <v>3.5</v>
    <v>3.5</v>
    <v>13533500000</v>
    <v>241</v>
    <v>ALIBABA HEALTH INFORMATION TECHNOLOGY LIMITED (XHKG:241)</v>
    <v>26372083</v>
    <v>19054530</v>
    <v>1998</v>
  </rv>
  <rv s="2">
    <v>146</v>
  </rv>
  <rv s="3">
    <fb>4.24</fb>
    <v>6</v>
  </rv>
  <rv s="0">
    <v>https://www.bing.com/financeapi/forcetrigger?t=ah3uw7&amp;q=XHKG%3a2628&amp;form=skydnc</v>
    <v>Learn more on Bing</v>
  </rv>
  <rv s="1">
    <v>en-GB</v>
    <v>ah3uw7</v>
    <v>268435456</v>
    <v>1</v>
    <v>Powered by Refinitiv</v>
    <v>0</v>
    <v>China Life Insurance Company Limited (XHKG:2628)</v>
    <v>2</v>
    <v>3</v>
    <v>Finance</v>
    <v>4</v>
    <v>15.84</v>
    <v>8.83</v>
    <v>1.2532000000000001</v>
    <v>-0.17</v>
    <v>2.2420000000000001E-3</v>
    <v>-1.8702E-2</v>
    <v>0.02</v>
    <v>HKD</v>
    <v>China Life Insurance Company Limited is a life insurance company. The Company provides a range of insurance products, including individual and group life insurance, health insurance and accident insurance products. It operates through three segments: Life Insurance, Health Insurance, and Accident Insurance. Its Life Insurance segment provides participating and non-participating life insurance and annuities to individuals and groups. Its Health Insurance segment provides short-term and long-term health insurance to individuals and groups. Its Accident Insurance segment provides short-term and long-term accident insurance to individuals and groups.</v>
    <v>100790</v>
    <v>Hong Kong Stock Exchange</v>
    <v>XHKG</v>
    <v>XHKG</v>
    <v>No. 16, Jinrong Avenue, Xicheng District, BEIJING, BEIJING, 100033 CN</v>
    <v>9.1999999999999993</v>
    <v>Insurance</v>
    <v>Stock</v>
    <v>45307.338929258593</v>
    <v>149</v>
    <v>8.85</v>
    <v>655551200000</v>
    <v>China Life Insurance Company Limited</v>
    <v>China Life Insurance Company Limited</v>
    <v>9</v>
    <v>5.45</v>
    <v>9.09</v>
    <v>8.92</v>
    <v>8.94</v>
    <v>28264710000</v>
    <v>2628</v>
    <v>China Life Insurance Company Limited (XHKG:2628)</v>
    <v>22950039</v>
    <v>26286040</v>
    <v>2003</v>
  </rv>
  <rv s="2">
    <v>150</v>
  </rv>
  <rv s="3">
    <fb>10.119999999999999</fb>
    <v>6</v>
  </rv>
  <rv s="0">
    <v>https://www.bing.com/financeapi/forcetrigger?t=ah3vsm&amp;q=XHKG%3a267&amp;form=skydnc</v>
    <v>Learn more on Bing</v>
  </rv>
  <rv s="1">
    <v>en-GB</v>
    <v>ah3vsm</v>
    <v>268435456</v>
    <v>1</v>
    <v>Powered by Refinitiv</v>
    <v>0</v>
    <v>CITIC Limited (XHKG:267)</v>
    <v>2</v>
    <v>3</v>
    <v>Finance</v>
    <v>4</v>
    <v>10.86</v>
    <v>6.53</v>
    <v>0.68079999999999996</v>
    <v>-0.24</v>
    <v>0</v>
    <v>-3.2043000000000002E-2</v>
    <v>0</v>
    <v>HKD</v>
    <v>CITIC Limited is an investment holding company mainly engaged in the provision of financial services. Along with subsidiaries, the Company operates its business through six segments: the Financial Services segment, the Manufacturing segment, the Resources and Energy segment, the Engineering Contracting segment, the Real Estate segment and the Others segment. The Financial Services segment is engaged in the provision of banking, trust, asset management, securities and insurance services. The Manufacturing segment is engaged in the manufacture of special steels, heavy machineries and aluminum wheels and other products. The Resources and Energy segment is engaged in the exploration, processing and trading of crude oil, resources and energy products, including crude oil, coal and iron ore. The Engineering Contracting segment provides contracting and design services for infrastructure, real estate and industrial projects.</v>
    <v>161408</v>
    <v>Hong Kong Stock Exchange</v>
    <v>XHKG</v>
    <v>XHKG</v>
    <v>CITIC Mansion, No. 10 Guanghua Road, Chaoyang District, BEIJING, BEIJING, 100020 CN</v>
    <v>7.52</v>
    <v>Banking Services</v>
    <v>Stock</v>
    <v>45307.338929258593</v>
    <v>153</v>
    <v>7.24</v>
    <v>217886100000</v>
    <v>CITIC Limited</v>
    <v>CITIC Limited</v>
    <v>7.52</v>
    <v>3.59</v>
    <v>7.49</v>
    <v>7.25</v>
    <v>7.25</v>
    <v>29090260000</v>
    <v>267</v>
    <v>CITIC Limited (XHKG:267)</v>
    <v>9060903</v>
    <v>7085810</v>
    <v>1985</v>
  </rv>
  <rv s="2">
    <v>154</v>
  </rv>
  <rv s="3">
    <fb>7.8</fb>
    <v>6</v>
  </rv>
  <rv s="0">
    <v>https://www.bing.com/financeapi/forcetrigger?t=ah3w52&amp;q=XHKG%3a2688&amp;form=skydnc</v>
    <v>Learn more on Bing</v>
  </rv>
  <rv s="4">
    <v>en-GB</v>
    <v>ah3w52</v>
    <v>268435456</v>
    <v>1</v>
    <v>Powered by Refinitiv</v>
    <v>7</v>
    <v>ENN Energy Holdings Limited (XHKG:2688)</v>
    <v>2</v>
    <v>8</v>
    <v>Finance</v>
    <v>4</v>
    <v>127.2</v>
    <v>48</v>
    <v>0.94799999999999995</v>
    <v>-2.1</v>
    <v>0</v>
    <v>-3.6082000000000003E-2</v>
    <v>0</v>
    <v>HKD</v>
    <v>ENN Energy Holdings Limited is an investment holding company principally engaged in gas supply business. The Company is engaged in the sale of piped gas, gas connection, the construction and operation of vehicle gas refueling stations, the wholesale of gas, the sale of other energy and the sale of gas appliances and materials. The Company operates its business in domestic and overseas markets.</v>
    <v>34567</v>
    <v>Hong Kong Stock Exchange</v>
    <v>XHKG</v>
    <v>XHKG</v>
    <v>Building A, ENN Industrial Park, Xinyuan DongDao, Economic and Technological Development Zone, LANGFANG, HEBEI CN</v>
    <v>57.9</v>
    <v>Natural Gas Utilities</v>
    <v>Stock</v>
    <v>45307.338929258593</v>
    <v>157</v>
    <v>56</v>
    <v>65554160000</v>
    <v>ENN Energy Holdings Limited</v>
    <v>ENN Energy Holdings Limited</v>
    <v>56.8</v>
    <v>9.61</v>
    <v>58.2</v>
    <v>56.1</v>
    <v>56.1</v>
    <v>1131219000</v>
    <v>2688</v>
    <v>ENN Energy Holdings Limited (XHKG:2688)</v>
    <v>1515236</v>
    <v>2067370</v>
  </rv>
  <rv s="2">
    <v>158</v>
  </rv>
  <rv s="3">
    <fb>57.5</fb>
    <v>6</v>
  </rv>
  <rv s="0">
    <v>https://www.bing.com/financeapi/forcetrigger?t=ah3wjc&amp;q=XHKG%3a27&amp;form=skydnc</v>
    <v>Learn more on Bing</v>
  </rv>
  <rv s="1">
    <v>en-GB</v>
    <v>ah3wjc</v>
    <v>268435456</v>
    <v>1</v>
    <v>Powered by Refinitiv</v>
    <v>0</v>
    <v>Galaxy Entertainment Group Limited (XHKG:27)</v>
    <v>2</v>
    <v>3</v>
    <v>Finance</v>
    <v>4</v>
    <v>59.567999999999998</v>
    <v>39.5</v>
    <v>1.1564000000000001</v>
    <v>-0.1</v>
    <v>0</v>
    <v>-2.5000000000000001E-3</v>
    <v>0</v>
    <v>HKD</v>
    <v>Galaxy Entertainment Group Limited (GEG) is a hospitality and gaming company. The Company develops and operates hotels, gaming and integrated resort facilities in Macau. The principal activity of the Company is investment holding. The Company, through its subsidiaries, is engaged in operation in casino games of chance or games of other forms, provision of hospitality and related services in Macau, and the manufacture, sale and distribution of construction materials. Its segments are Gaming and entertainment, Construction materials, and Corporate and treasury management. The Company's Galaxy Macau includes approximately 3,600 rooms, suites and villas across five hotels, including The Ritz-Carlton, Macau; Banyan Tree Macau; JW Marriott Hotel Macau; Hotel Okura Macau, and Galaxy Hotel. The Company's Broadway Hotel features approximately 320 rooms and suites, a porte-cochere, valet parking and decor. GEG operates three City Club casinos: Waldo Casino, President Casino and Rio Casino.</v>
    <v>18600</v>
    <v>Hong Kong Stock Exchange</v>
    <v>XHKG</v>
    <v>XHKG</v>
    <v>22nd Floor, Wing On Centre, 111 Connaught Road Central HK</v>
    <v>40.15</v>
    <v>Hotels &amp; Entertainment Services</v>
    <v>Stock</v>
    <v>45307.338929258593</v>
    <v>161</v>
    <v>39.5</v>
    <v>174943500000</v>
    <v>Galaxy Entertainment Group Limited</v>
    <v>Galaxy Entertainment Group Limited</v>
    <v>39.799999999999997</v>
    <v>572.45000000000005</v>
    <v>40</v>
    <v>39.9</v>
    <v>39.9</v>
    <v>4373587000</v>
    <v>27</v>
    <v>Galaxy Entertainment Group Limited (XHKG:27)</v>
    <v>6595073</v>
    <v>7110460</v>
    <v>1987</v>
  </rv>
  <rv s="2">
    <v>162</v>
  </rv>
  <rv s="3">
    <fb>43.75</fb>
    <v>6</v>
  </rv>
  <rv s="0">
    <v>https://www.bing.com/financeapi/forcetrigger?t=ah42im&amp;q=XHKG%3a288&amp;form=skydnc</v>
    <v>Learn more on Bing</v>
  </rv>
  <rv s="1">
    <v>en-GB</v>
    <v>ah42im</v>
    <v>268435456</v>
    <v>1</v>
    <v>Powered by Refinitiv</v>
    <v>0</v>
    <v>WH Group Limited (XHKG:288)</v>
    <v>2</v>
    <v>3</v>
    <v>Finance</v>
    <v>4</v>
    <v>5.16</v>
    <v>3.88</v>
    <v>0.82450000000000001</v>
    <v>-0.06</v>
    <v>0</v>
    <v>-1.1834000000000001E-2</v>
    <v>0</v>
    <v>HKD</v>
    <v>WH Group Ltd is an investment holding company mainly engaged in the pork business. The Company operates its business through three segments. The Packaged Meats segment is engaged in the production, wholesale and retail of low temperature and high temperature meat products. The Pork segment is engaged in the slaughtering, wholesale and retail of fresh and frozen pork and hog farming businesses. The Others segment is engaged in the slaughtering and sales of poultry. The Segment is also engaged in the sales of ancillary products and services such as provision of logistics services, manufacturing of flavouring ingredients and natural casings, manufacture and sales of packaging materials, operating finance companies, property development companies, a chain of retail food stores, sales of biological pharmaceutical materials, trading of meat related products and others.</v>
    <v>101000</v>
    <v>Hong Kong Stock Exchange</v>
    <v>XHKG</v>
    <v>XHKG</v>
    <v>RM 7602B-7604A, International Commerce Centre, 1 Austin Road, Kowloon HK</v>
    <v>5.07</v>
    <v>Food &amp; Tobacco</v>
    <v>Stock</v>
    <v>45307.338929258593</v>
    <v>165</v>
    <v>4.97</v>
    <v>65049210000</v>
    <v>WH Group Limited</v>
    <v>WH Group Limited</v>
    <v>5.07</v>
    <v>7.96</v>
    <v>5.07</v>
    <v>5.01</v>
    <v>5.01</v>
    <v>12830220000</v>
    <v>288</v>
    <v>WH Group Limited (XHKG:288)</v>
    <v>18631002</v>
    <v>15651800</v>
    <v>2006</v>
  </rv>
  <rv s="2">
    <v>166</v>
  </rv>
  <rv s="3">
    <fb>5.04</fb>
    <v>6</v>
  </rv>
  <rv s="0">
    <v>https://www.bing.com/financeapi/forcetrigger?t=ah436h&amp;q=XHKG%3a2899&amp;form=skydnc</v>
    <v>Learn more on Bing</v>
  </rv>
  <rv s="1">
    <v>en-GB</v>
    <v>ah436h</v>
    <v>268435456</v>
    <v>1</v>
    <v>Powered by Refinitiv</v>
    <v>0</v>
    <v>Zijin Mining Group Company Limited (XHKG:2899)</v>
    <v>2</v>
    <v>3</v>
    <v>Finance</v>
    <v>4</v>
    <v>14.8</v>
    <v>10.38</v>
    <v>1.3989</v>
    <v>-0.22</v>
    <v>0</v>
    <v>-1.7798999999999999E-2</v>
    <v>0</v>
    <v>HKD</v>
    <v>Zijin Mining Group Company Limited is a China-based company in mineral business. The Company operates nine segments. The Gold Bullion segment mainly produces gold ingots for the production links of other divisions. The Processed, Refined and Trading Gold segment is engaged in the processing of purchased gold ingots and trading gold ingots. The Gold concentrate section processes gold bearing ores and generates gold concentrates. The Electrolytic Copper segment is produced by electrolytic copper and electrowinning copper. The Refined Copper segment is engaged in the processing of self-produced copper and purchased copper. The Copper concentrates segment processes copper ore and produce copper concentrate. The Other Concentrate segment is responsible for producing zinc concentrate, tungsten concentrate and lead concentrate. The Zinc Bullion segment produces zinc ingots. Others segment is mainly engaged in the sales of sulfuric acid, copper strip, silver and iron.</v>
    <v>48836</v>
    <v>Hong Kong Stock Exchange</v>
    <v>XHKG</v>
    <v>XHKG</v>
    <v>No. 1, Zijin Avenue, Shanghang County, LONGYAN, FUJIAN, 364200 CN</v>
    <v>12.42</v>
    <v>Metals &amp; Mining</v>
    <v>Stock</v>
    <v>45307.338929258593</v>
    <v>169</v>
    <v>12.1</v>
    <v>343248900000</v>
    <v>Zijin Mining Group Company Limited</v>
    <v>Zijin Mining Group Company Limited</v>
    <v>12.24</v>
    <v>12.31</v>
    <v>12.36</v>
    <v>12.14</v>
    <v>12.14</v>
    <v>26326570000</v>
    <v>2899</v>
    <v>Zijin Mining Group Company Limited (XHKG:2899)</v>
    <v>13266912</v>
    <v>14622540</v>
    <v>2000</v>
  </rv>
  <rv s="2">
    <v>170</v>
  </rv>
  <rv s="3">
    <fb>12.72</fb>
    <v>6</v>
  </rv>
  <rv s="0">
    <v>https://www.bing.com/financeapi/forcetrigger?t=ah43f2&amp;q=XHKG%3a291&amp;form=skydnc</v>
    <v>Learn more on Bing</v>
  </rv>
  <rv s="1">
    <v>en-GB</v>
    <v>ah43f2</v>
    <v>268435456</v>
    <v>1</v>
    <v>Powered by Refinitiv</v>
    <v>0</v>
    <v>China Resources Beer (Holdings) Company Limited (XHKG:291)</v>
    <v>2</v>
    <v>3</v>
    <v>Finance</v>
    <v>4</v>
    <v>65.599999999999994</v>
    <v>29.3</v>
    <v>1.1343000000000001</v>
    <v>-0.55000000000000004</v>
    <v>0</v>
    <v>-1.7544000000000001E-2</v>
    <v>0</v>
    <v>HKD</v>
    <v>China Resources Beer Holdings Co Ltd is an investment holding company principally engaged in beer businesses. The Company's main businesses include the manufacture, sales and distribution of beer products. The Company sells its products within domestic market and to overseas markets. The Company's subsidiaries include CRE Beverage Trading Limited, China Resources Snow Breweries Limited and China Resources Snow Breweries (Sichuan) Co Ltd, among others.</v>
    <v>27000</v>
    <v>Hong Kong Stock Exchange</v>
    <v>XHKG</v>
    <v>XHKG</v>
    <v>Room 2301 &amp; 2310, 23/F., China Resources Building, No. 26 Harbour Road, Wanchai HK</v>
    <v>31.35</v>
    <v>Beverages</v>
    <v>Stock</v>
    <v>45307.338929258593</v>
    <v>173</v>
    <v>30.3</v>
    <v>102678200000</v>
    <v>China Resources Beer (Holdings) Company Limited</v>
    <v>China Resources Beer (Holdings) Company Limited</v>
    <v>31.05</v>
    <v>17.809999999999999</v>
    <v>31.35</v>
    <v>30.8</v>
    <v>30.8</v>
    <v>3244177000</v>
    <v>291</v>
    <v>China Resources Beer (Holdings) Company Limited (XHKG:291)</v>
    <v>10078985</v>
    <v>12318570</v>
    <v>1965</v>
  </rv>
  <rv s="2">
    <v>174</v>
  </rv>
  <rv s="3">
    <fb>34.200000000000003</fb>
    <v>6</v>
  </rv>
  <rv s="0">
    <v>https://www.bing.com/financeapi/forcetrigger?t=ah445r&amp;q=XHKG%3a3&amp;form=skydnc</v>
    <v>Learn more on Bing</v>
  </rv>
  <rv s="1">
    <v>en-GB</v>
    <v>ah445r</v>
    <v>268435456</v>
    <v>1</v>
    <v>Powered by Refinitiv</v>
    <v>0</v>
    <v>THE HONG KONG AND CHINA GAS COMPANY LIMITED (XHKG:3)</v>
    <v>2</v>
    <v>3</v>
    <v>Finance</v>
    <v>4</v>
    <v>8.25</v>
    <v>5.25</v>
    <v>0.51770000000000005</v>
    <v>-0.14000000000000001</v>
    <v>0</v>
    <v>-2.3609000000000002E-2</v>
    <v>0</v>
    <v>HKD</v>
    <v>Hong Kong and China Gas Co Ltd is a company principally engaged in the production, distribution and marketing of gas, water supply and emerging environmentally friendly energy businesses. The Company operates its business through four segments. The Gas, Water and Related Businesses segment is engaged in the gas, water and related businesses including utility businesses in Mainland China, and Hong Kong gas business. The New Energy segment is engaged in the coal mining, and exploration, drilling and sale of crude oil. The Property Business segment is engaged in the property business. The Other segment is engaged in the engineering and related business.</v>
    <v>2100</v>
    <v>Hong Kong Stock Exchange</v>
    <v>XHKG</v>
    <v>XHKG</v>
    <v>23rd Floor, 363 Java Road, North Point HK</v>
    <v>5.9</v>
    <v>Natural Gas Utilities</v>
    <v>Stock</v>
    <v>45307.338929258593</v>
    <v>177</v>
    <v>5.76</v>
    <v>110653000000</v>
    <v>THE HONG KONG AND CHINA GAS COMPANY LIMITED</v>
    <v>THE HONG KONG AND CHINA GAS COMPANY LIMITED</v>
    <v>5.84</v>
    <v>19.48</v>
    <v>5.93</v>
    <v>5.79</v>
    <v>5.79</v>
    <v>18659870000</v>
    <v>3</v>
    <v>THE HONG KONG AND CHINA GAS COMPANY LIMITED (XHKG:3)</v>
    <v>14194635</v>
    <v>10266100</v>
    <v>1982</v>
  </rv>
  <rv s="2">
    <v>178</v>
  </rv>
  <rv s="3">
    <fb>5.98</fb>
    <v>6</v>
  </rv>
  <rv s="0">
    <v>https://www.bing.com/financeapi/forcetrigger?t=ah4ar7&amp;q=XHKG%3a316&amp;form=skydnc</v>
    <v>Learn more on Bing</v>
  </rv>
  <rv s="1">
    <v>en-GB</v>
    <v>ah4ar7</v>
    <v>268435456</v>
    <v>1</v>
    <v>Powered by Refinitiv</v>
    <v>0</v>
    <v>ORIENT OVERSEAS (INTERNATIONAL) LIMITED (XHKG:316)</v>
    <v>2</v>
    <v>3</v>
    <v>Finance</v>
    <v>4</v>
    <v>153.41800000000001</v>
    <v>91.103999999999999</v>
    <v>1.2169000000000001</v>
    <v>-0.5</v>
    <v>0</v>
    <v>-4.333E-3</v>
    <v>0</v>
    <v>HKD</v>
    <v>Orient Overseas (International) Limited is an investment holding company principally engaged in container transport and logistics businesses. Along with subsidiaries, the Company operates its business through two segments: the Container Transport and Logistics segment, as well as the Others segment. The Container Transport and Logistics segment is engaged in the provision of global containerised shipping services in major trade lanes, covering Trans-Pacific, Trans-Atlantic, Asia/Europe, Asia/Australia and Intra-Asia trades. In addition, it also provides integrated services over the management and control of effective storage and flow of goods. The Others segment is involved in the commercial properties.</v>
    <v>11385</v>
    <v>Hong Kong Stock Exchange</v>
    <v>XHKG</v>
    <v>XHKG</v>
    <v>31rd Floor, Harbour Centre, 25 Harbour Road, Wanchai HK</v>
    <v>118.3</v>
    <v>Freight &amp; Logistics Services</v>
    <v>Stock</v>
    <v>45307.338929258593</v>
    <v>181</v>
    <v>114.3</v>
    <v>74159920000</v>
    <v>ORIENT OVERSEAS (INTERNATIONAL) LIMITED</v>
    <v>ORIENT OVERSEAS (INTERNATIONAL) LIMITED</v>
    <v>115.4</v>
    <v>1.78</v>
    <v>115.4</v>
    <v>114.9</v>
    <v>114.9</v>
    <v>660373300</v>
    <v>316</v>
    <v>ORIENT OVERSEAS (INTERNATIONAL) LIMITED (XHKG:316)</v>
    <v>1277039</v>
    <v>1040850</v>
    <v>1986</v>
  </rv>
  <rv s="2">
    <v>182</v>
  </rv>
  <rv s="3">
    <fb>109</fb>
    <v>6</v>
  </rv>
  <rv s="0">
    <v>https://www.bing.com/financeapi/forcetrigger?t=ah4cbh&amp;q=XHKG%3a322&amp;form=skydnc</v>
    <v>Learn more on Bing</v>
  </rv>
  <rv s="4">
    <v>en-GB</v>
    <v>ah4cbh</v>
    <v>268435456</v>
    <v>1</v>
    <v>Powered by Refinitiv</v>
    <v>7</v>
    <v>TINGYI (CAYMAN ISLANDS) HOLDING CORP. (XHKG:322)</v>
    <v>2</v>
    <v>8</v>
    <v>Finance</v>
    <v>4</v>
    <v>14.234999999999999</v>
    <v>7.9</v>
    <v>0.40639999999999998</v>
    <v>-0.48</v>
    <v>0</v>
    <v>-5.6737999999999997E-2</v>
    <v>0</v>
    <v>HKD</v>
    <v>Tingyi (Cayman Islands) Holdings Corp is an investment holding company mainly engaged in the production and sales of instant noodles and beverages. The Company operates three segments. The Instant Noodles segment operates the production and sales of instant noodle products, including twin-taste in one, mini-cup, stirred dry-noodle and Express Chef’s Noodle series products. The Beverages segment provides different types of beverages, including ready-to-drink tea, such as Master Kong ice tea and Master Kong milk tea, carbonated beverages, such as Pepsi Cola, Mirinda and 7 up, juice, such as Rock Candy Pear, packaged water, coffee, functional beverages and lactic acid bacteria beverages, such as Bernachon coffee. The Other segment’s businesses involve the production and sales of convenience foods.</v>
    <v>65956</v>
    <v>Hong Kong Stock Exchange</v>
    <v>XHKG</v>
    <v>XHKG</v>
    <v>No. 1688, Wuzhong Road, Minhang District, SHANGHAI, SHANGHAI, 201103 CN</v>
    <v>8.41</v>
    <v>Food &amp; Tobacco</v>
    <v>Stock</v>
    <v>45307.338929258593</v>
    <v>185</v>
    <v>7.9</v>
    <v>47666660000</v>
    <v>TINGYI (CAYMAN ISLANDS) HOLDING CORP.</v>
    <v>TINGYI (CAYMAN ISLANDS) HOLDING CORP.</v>
    <v>8.34</v>
    <v>13.79</v>
    <v>8.4600000000000009</v>
    <v>7.98</v>
    <v>7.98</v>
    <v>5634356000</v>
    <v>322</v>
    <v>TINGYI (CAYMAN ISLANDS) HOLDING CORP. (XHKG:322)</v>
    <v>9364332</v>
    <v>5881770</v>
  </rv>
  <rv s="2">
    <v>186</v>
  </rv>
  <rv s="3">
    <fb>9.52</fb>
    <v>6</v>
  </rv>
  <rv s="0">
    <v>https://www.bing.com/financeapi/forcetrigger?t=bgpeqh&amp;q=XHKG%3a3690&amp;form=skydnc</v>
    <v>Learn more on Bing</v>
  </rv>
  <rv s="1">
    <v>en-GB</v>
    <v>bgpeqh</v>
    <v>268435456</v>
    <v>1</v>
    <v>Powered by Refinitiv</v>
    <v>0</v>
    <v>MEITUAN (XHKG:3690)</v>
    <v>2</v>
    <v>3</v>
    <v>Finance</v>
    <v>4</v>
    <v>185</v>
    <v>69.55</v>
    <v>1.1700999999999999</v>
    <v>-1.75</v>
    <v>0</v>
    <v>-2.3133000000000001E-2</v>
    <v>0</v>
    <v>HKD</v>
    <v>Meituan, formerly Meituan Dianping, is a China-based e-commerce platform providing life services. The Company connects consumers and businesses to provide services satisfying people's daily eating needs. The Company owns an instant food ordering and delivery brand, Meituan, as well as provides services through its mobile application, Meituan. The Company is also engaged in the operation of a bike-sharing brand, Mobike.</v>
    <v>99345</v>
    <v>Hong Kong Stock Exchange</v>
    <v>XHKG</v>
    <v>XHKG</v>
    <v>Tower Bc, Hengjiweiye Plaza, No.4 Wangjing East Road, Chaoyang, BEIJING, BEIJING, 100102 CN</v>
    <v>76.2</v>
    <v>Software &amp; IT Services</v>
    <v>Stock</v>
    <v>45307.338929258593</v>
    <v>189</v>
    <v>72.55</v>
    <v>472400600000</v>
    <v>MEITUAN</v>
    <v>MEITUAN</v>
    <v>73.849999999999994</v>
    <v>40.450000000000003</v>
    <v>75.650000000000006</v>
    <v>73.900000000000006</v>
    <v>73.900000000000006</v>
    <v>6244556000</v>
    <v>3690</v>
    <v>MEITUAN (XHKG:3690)</v>
    <v>42021462</v>
    <v>34386250</v>
    <v>2015</v>
  </rv>
  <rv s="2">
    <v>190</v>
  </rv>
  <rv s="3">
    <fb>81.900000000000006</fb>
    <v>6</v>
  </rv>
  <rv s="0">
    <v>https://www.bing.com/financeapi/forcetrigger?t=bqavrw&amp;q=XHKG%3a3692&amp;form=skydnc</v>
    <v>Learn more on Bing</v>
  </rv>
  <rv s="1">
    <v>en-GB</v>
    <v>bqavrw</v>
    <v>268435456</v>
    <v>1</v>
    <v>Powered by Refinitiv</v>
    <v>0</v>
    <v>HANSOH PHARMACEUTICAL GROUP COMPANY LIMITED (XHKG:3692)</v>
    <v>2</v>
    <v>3</v>
    <v>Finance</v>
    <v>4</v>
    <v>17.7</v>
    <v>9.41</v>
    <v>0.62280000000000002</v>
    <v>0.08</v>
    <v>0</v>
    <v>6.0150000000000004E-3</v>
    <v>0</v>
    <v>HKD</v>
    <v>HANSOH PHARMACEUTICAL GROUP COMPANY LIMITED is a China-based investment holding company principally involved in the the research and development, production and sale of pharmaceutical products. The Company’s main products include Oulanning, Ameining, Pulaile, Zefei, Xinwei, Xinmei, Zetan, Mailingda, Hengjie, Hengsen, Fulaidi and Ruibote, among others. The Company’s products are mainly used for central nervous system disease, oncology, anti-infection, diabetes, digestive tract and cardiovascular treatment. The Company distributes its products in domestic market.</v>
    <v>9432</v>
    <v>Hong Kong Stock Exchange</v>
    <v>XHKG</v>
    <v>XHKG</v>
    <v>287 Xiangke Road, Pudong New District, SHANGHAI, SHANGHAI, 201210 CN</v>
    <v>13.88</v>
    <v>Pharmaceuticals</v>
    <v>Stock</v>
    <v>45307.338929258593</v>
    <v>193</v>
    <v>13.14</v>
    <v>78913550000</v>
    <v>HANSOH PHARMACEUTICAL GROUP COMPANY LIMITED</v>
    <v>HANSOH PHARMACEUTICAL GROUP COMPANY LIMITED</v>
    <v>13.14</v>
    <v>28.47</v>
    <v>13.3</v>
    <v>13.38</v>
    <v>13.38</v>
    <v>5933350000</v>
    <v>3692</v>
    <v>HANSOH PHARMACEUTICAL GROUP COMPANY LIMITED (XHKG:3692)</v>
    <v>7531974</v>
    <v>5051000</v>
    <v>2015</v>
  </rv>
  <rv s="2">
    <v>194</v>
  </rv>
  <rv s="3">
    <fb>15.76</fb>
    <v>6</v>
  </rv>
  <rv s="0">
    <v>https://www.bing.com/financeapi/forcetrigger?t=ah4ok2&amp;q=XHKG%3a386&amp;form=skydnc</v>
    <v>Learn more on Bing</v>
  </rv>
  <rv s="1">
    <v>en-GB</v>
    <v>ah4ok2</v>
    <v>268435456</v>
    <v>1</v>
    <v>Powered by Refinitiv</v>
    <v>0</v>
    <v>China Petroleum &amp; Chemical Corporation (XHKG:386)</v>
    <v>2</v>
    <v>3</v>
    <v>Finance</v>
    <v>4</v>
    <v>5.47</v>
    <v>3.78</v>
    <v>0.68830000000000002</v>
    <v>-0.08</v>
    <v>-5.1680000000000007E-3</v>
    <v>-2.0253E-2</v>
    <v>-0.02</v>
    <v>HKD</v>
    <v>China Petroleum &amp; Chemical Corporation is a China-based company mainly engaged in energy and chemical businesses. The Company operates in five segments. Exploration and Development segment explores and develops oil fields, as well as produces crude oil and natural gas. Refining segment processes and purifies crude oil, which is sourced from Exploration and Development segment and external suppliers. Marketing and Distribution segment owns and operates oil depots and service stations in China and sells refined oil products through its wholesale and retail networks. Chemical segment manufactures and sells petrochemical products, derivative petrochemical products and other chemical products to external customers. Corporate and Others segment is mainly engaged in the trade business and other research and development work of import and export companies.</v>
    <v>374791</v>
    <v>Hong Kong Stock Exchange</v>
    <v>XHKG</v>
    <v>XHKG</v>
    <v>No. 22 Chaoyangmen North Avenue, Chaoyang District, BEIJING, BEIJING, 100728 CN</v>
    <v>3.95</v>
    <v>Oil &amp; Gas</v>
    <v>Stock</v>
    <v>45307.338929258593</v>
    <v>197</v>
    <v>3.87</v>
    <v>658056300000</v>
    <v>China Petroleum &amp; Chemical Corporation</v>
    <v>China Petroleum &amp; Chemical Corporation</v>
    <v>3.92</v>
    <v>6.87</v>
    <v>3.95</v>
    <v>3.87</v>
    <v>3.85</v>
    <v>119349300000</v>
    <v>386</v>
    <v>China Petroleum &amp; Chemical Corporation (XHKG:386)</v>
    <v>104499835</v>
    <v>62882640</v>
    <v>2000</v>
  </rv>
  <rv s="2">
    <v>198</v>
  </rv>
  <rv s="3">
    <fb>4.09</fb>
    <v>6</v>
  </rv>
  <rv s="0">
    <v>https://www.bing.com/financeapi/forcetrigger?t=ah4ovh&amp;q=XHKG%3a388&amp;form=skydnc</v>
    <v>Learn more on Bing</v>
  </rv>
  <rv s="1">
    <v>en-GB</v>
    <v>ah4ovh</v>
    <v>268435456</v>
    <v>1</v>
    <v>Powered by Refinitiv</v>
    <v>0</v>
    <v>Hong Kong Exchanges and Clearing Limited (XHKG:388)</v>
    <v>2</v>
    <v>3</v>
    <v>Finance</v>
    <v>4</v>
    <v>378</v>
    <v>238.2</v>
    <v>1.254</v>
    <v>-10.4</v>
    <v>0</v>
    <v>-4.1302999999999999E-2</v>
    <v>0</v>
    <v>HKD</v>
    <v>Hong Kong Exchanges and Clearing Limited is principally engaged in the operation of stock exchanges. The Company operates through five business segments. The Cash segment includes various equity products traded on the Cash Market platforms, the Shanghai Stock Exchange and the Shenzhen Stock Exchange. The Equity and Financial Derivatives segment includes derivatives products traded on Hong Kong Futures Exchange Limited (HKFE) and the Stock Exchange of Hong Kong Limited (SEHK) and other related activities. The Commodities segment includes the operations of the London Metal Exchange (LME). The Clearing segment includes the operations of various clearing houses, such as Hong Kong Securities Clearing Company Limited, the SEHK Options Clearing House Limited, HKFE Clearing Corporation Limited, over the counter (OTC) Clearing Hong Kong Limited and LME Clear Limited. The Platform and Infrastructure segment provides users with access to the platform and infrastructure of the Company.</v>
    <v>2305</v>
    <v>Hong Kong Stock Exchange</v>
    <v>XHKG</v>
    <v>XHKG</v>
    <v>23/F, One Exchange Square, 8 Connaught Place, Central HK</v>
    <v>251.6</v>
    <v>Investment Banking &amp; Investment Services</v>
    <v>Stock</v>
    <v>45307.338929258593</v>
    <v>201</v>
    <v>239</v>
    <v>319241300000</v>
    <v>Hong Kong Exchanges and Clearing Limited</v>
    <v>Hong Kong Exchanges and Clearing Limited</v>
    <v>249.8</v>
    <v>24.96</v>
    <v>251.8</v>
    <v>241.4</v>
    <v>241.4</v>
    <v>1267837000</v>
    <v>388</v>
    <v>Hong Kong Exchanges and Clearing Limited (XHKG:388)</v>
    <v>7811761</v>
    <v>2790790</v>
    <v>1999</v>
  </rv>
  <rv s="2">
    <v>202</v>
  </rv>
  <rv s="3">
    <fb>268</fb>
    <v>6</v>
  </rv>
  <rv s="0">
    <v>https://www.bing.com/financeapi/forcetrigger?t=ah4r3m&amp;q=XHKG%3a3968&amp;form=skydnc</v>
    <v>Learn more on Bing</v>
  </rv>
  <rv s="1">
    <v>en-GB</v>
    <v>ah4r3m</v>
    <v>268435456</v>
    <v>1</v>
    <v>Powered by Refinitiv</v>
    <v>0</v>
    <v>China Merchants Bank Co., Ltd. (XHKG:3968)</v>
    <v>2</v>
    <v>3</v>
    <v>Finance</v>
    <v>4</v>
    <v>53.45</v>
    <v>24.2</v>
    <v>1.4643999999999999</v>
    <v>-0.5</v>
    <v>0</v>
    <v>-1.8938999999999998E-2</v>
    <v>0</v>
    <v>HKD</v>
    <v>China Merchants Bank Co., Ltd. (the Bank) is a China-based commercial bank. The Bank operates its businesses through three segments, which are Wholesale Finance segment, Retail Finance segment and Other segment. Wholesale Finance segment consists of savings and loans; settlement and cash management services; trade finance and offshore business; investment banking; interbank lending, buyback and other interbank business; asset custody business; financial market business and other businesses. Retail Finance segment includes savings and loans, bank card services, wealth management, private banking and other services. Other segment consists of investment real estates and the operations of the Company’s subsidiaries, affiliated companies and joint venture companies. The Company operates its business in domestic market and to overseas markets, with China as its main market.</v>
    <v>111819</v>
    <v>Hong Kong Stock Exchange</v>
    <v>XHKG</v>
    <v>XHKG</v>
    <v>No. 7088 Shennan Avenue, Futian District, SHENZHEN, GUANGDONG, 518040 CN</v>
    <v>26.65</v>
    <v>Banking Services</v>
    <v>Stock</v>
    <v>45307.338929258593</v>
    <v>205</v>
    <v>25.6</v>
    <v>762468600000</v>
    <v>China Merchants Bank Co., Ltd.</v>
    <v>China Merchants Bank Co., Ltd.</v>
    <v>26.05</v>
    <v>4.3499999999999996</v>
    <v>26.4</v>
    <v>25.9</v>
    <v>25.9</v>
    <v>25219850000</v>
    <v>3968</v>
    <v>China Merchants Bank Co., Ltd. (XHKG:3968)</v>
    <v>29840932</v>
    <v>16343640</v>
    <v>1987</v>
  </rv>
  <rv s="2">
    <v>206</v>
  </rv>
  <rv s="3">
    <fb>27.2</fb>
    <v>6</v>
  </rv>
  <rv s="0">
    <v>https://www.bing.com/financeapi/forcetrigger?t=ah4rhw&amp;q=XHKG%3a3988&amp;form=skydnc</v>
    <v>Learn more on Bing</v>
  </rv>
  <rv s="1">
    <v>en-GB</v>
    <v>ah4rhw</v>
    <v>268435456</v>
    <v>1</v>
    <v>Powered by Refinitiv</v>
    <v>0</v>
    <v>BANK OF CHINA LIMITED (XHKG:3988)</v>
    <v>2</v>
    <v>3</v>
    <v>Finance</v>
    <v>4</v>
    <v>3.45</v>
    <v>2.6</v>
    <v>0.4466</v>
    <v>-0.02</v>
    <v>0</v>
    <v>-6.8259999999999996E-3</v>
    <v>0</v>
    <v>HKD</v>
    <v>BANK OF CHINA LIMITED is a China-based commercial bank. The Bank is mainly engaged in the provision of banking and related financial services, including commercial banking business, investment banking business, insurance business, direct investments and investment management businesses, fund management business and aircraft leasing business, as well as others. The Company mainly provides loans to individual and corporate clients. The Bank mainly operates its businesses in China mainland, Hong Kong, Macau and Taiwan, as well as other countries.</v>
    <v>304245</v>
    <v>Hong Kong Stock Exchange</v>
    <v>XHKG</v>
    <v>XHKG</v>
    <v>No. 1 Fuxingmennei Avenue, Xicheng District, BEIJING, BEIJING, 100818 CN</v>
    <v>2.94</v>
    <v>Banking Services</v>
    <v>Stock</v>
    <v>45307.338929258593</v>
    <v>209</v>
    <v>2.9</v>
    <v>1327776000000</v>
    <v>BANK OF CHINA LIMITED</v>
    <v>BANK OF CHINA LIMITED</v>
    <v>2.92</v>
    <v>3.75</v>
    <v>2.93</v>
    <v>2.91</v>
    <v>2.91</v>
    <v>294585700000</v>
    <v>3988</v>
    <v>BANK OF CHINA LIMITED (XHKG:3988)</v>
    <v>196187123</v>
    <v>142913080</v>
    <v>1983</v>
  </rv>
  <rv s="2">
    <v>210</v>
  </rv>
  <rv s="3">
    <fb>2.98</fb>
    <v>6</v>
  </rv>
  <rv s="0">
    <v>https://www.bing.com/financeapi/forcetrigger?t=ah4zw7&amp;q=XHKG%3a5&amp;form=skydnc</v>
    <v>Learn more on Bing</v>
  </rv>
  <rv s="1">
    <v>en-GB</v>
    <v>ah4zw7</v>
    <v>268435456</v>
    <v>1</v>
    <v>Powered by Refinitiv</v>
    <v>0</v>
    <v>HSBC HOLDINGS PLC (XHKG:5)</v>
    <v>2</v>
    <v>10</v>
    <v>Finance</v>
    <v>4</v>
    <v>66.7</v>
    <v>49.7</v>
    <v>1.0185999999999999</v>
    <v>-1.85</v>
    <v>-1.6919999999999999E-3</v>
    <v>-3.0352999999999998E-2</v>
    <v>-0.1</v>
    <v>HKD</v>
    <v>HSBC Holdings plc (HSBC) is a banking and financial services company. The Company’s segments include Wealth and Personal Banking (WPB), Commercial Banking (CMB) and Global Banking and Markets (GBM). WPB provides a range of retail banking and wealth management services, including insurance and investment products, global asset management services, investment management and private wealth solutions for customers. CMB offers a range of products and services to serve the needs of commercial customers, including small and medium-sized enterprises, mid-market enterprises and corporates. These include credit and lending, international trade and receivables finance, commercial insurance and investments. GBM provides tailored financial solutions to government, corporate and institutional clients and private investors worldwide. The Company operates across various geographical regions, which include Europe, Asia-Pacific, Middle East and North Africa, North America, and Latin America.</v>
    <v>221275</v>
    <v>Hong Kong Stock Exchange</v>
    <v>XHKG</v>
    <v>XHKG</v>
    <v>8 Canada Square, LONDON, UNITED KINGDOM-NA, E14 5HQ GB</v>
    <v>59.7</v>
    <v>Banking Services</v>
    <v>Stock</v>
    <v>45307.338929258593</v>
    <v>213</v>
    <v>59.1</v>
    <v>114722900000</v>
    <v>HSBC HOLDINGS PLC</v>
    <v>HSBC HOLDINGS PLC</v>
    <v>59.6</v>
    <v>5.39</v>
    <v>60.95</v>
    <v>59.1</v>
    <v>59</v>
    <v>19196730000</v>
    <v>5</v>
    <v>HSBC HOLDINGS PLC (XHKG:5)</v>
    <v>32140858</v>
    <v>35673430</v>
    <v>1959</v>
  </rv>
  <rv s="2">
    <v>214</v>
  </rv>
  <rv s="3">
    <fb>63</fb>
    <v>6</v>
  </rv>
  <rv s="0">
    <v>https://www.bing.com/financeapi/forcetrigger?t=ah58c7&amp;q=XHKG%3a6&amp;form=skydnc</v>
    <v>Learn more on Bing</v>
  </rv>
  <rv s="4">
    <v>en-GB</v>
    <v>ah58c7</v>
    <v>268435456</v>
    <v>1</v>
    <v>Powered by Refinitiv</v>
    <v>7</v>
    <v>Power Assets Holdings Limited (XHKG:6)</v>
    <v>2</v>
    <v>8</v>
    <v>Finance</v>
    <v>4</v>
    <v>46.75</v>
    <v>36.1</v>
    <v>0.4446</v>
    <v>-1.05</v>
    <v>0</v>
    <v>-2.3077E-2</v>
    <v>0</v>
    <v>HKD</v>
    <v>Power Assets Holdings Ltd is an investment holding company mainly engaged in the energy and utility-related businesses. The Company operates its business through three segments. The Investment segment is involved in the investment in power and utility-related businesses. The Investment in HKEI segment is involved in the investment in generation and supply of electricity business in Hong Kong. The All Other Activities segment is engaged in the other activities carried out by the Company. The Company’s business insists of generation of thermal and renewable power, the transmission of electricity and oil as well as the distribution of electricity and gas. The Company distributes its products within the domestic market and to overseas markets, including United Kingdom, Australia, New Zealand, Thailand, the Netherlands, Portugal and Canada.</v>
    <v>14</v>
    <v>Hong Kong Stock Exchange</v>
    <v>XHKG</v>
    <v>XHKG</v>
    <v>Unit 2005, 20/F, Cheung Kong Center, 2 Queen's Road Central HK</v>
    <v>45.55</v>
    <v>Electrical Utilities &amp; IPPs</v>
    <v>Stock</v>
    <v>45307.338929258593</v>
    <v>217</v>
    <v>44.3</v>
    <v>94621070000</v>
    <v>Power Assets Holdings Limited</v>
    <v>Power Assets Holdings Limited</v>
    <v>45.4</v>
    <v>16.52</v>
    <v>45.5</v>
    <v>44.45</v>
    <v>44.45</v>
    <v>2131105000</v>
    <v>6</v>
    <v>Power Assets Holdings Limited (XHKG:6)</v>
    <v>2991036</v>
    <v>2166890</v>
  </rv>
  <rv s="2">
    <v>218</v>
  </rv>
  <rv s="3">
    <fb>45.25</fb>
    <v>6</v>
  </rv>
  <rv s="0">
    <v>https://www.bing.com/financeapi/forcetrigger?t=b1h4im&amp;q=XHKG%3a6098&amp;form=skydnc</v>
    <v>Learn more on Bing</v>
  </rv>
  <rv s="1">
    <v>en-GB</v>
    <v>b1h4im</v>
    <v>268435456</v>
    <v>1</v>
    <v>Powered by Refinitiv</v>
    <v>0</v>
    <v>COUNTRY GARDEN SERVICES HOLDINGS COMPANY LIMITED (XHKG:6098)</v>
    <v>2</v>
    <v>3</v>
    <v>Finance</v>
    <v>4</v>
    <v>22.295999999999999</v>
    <v>5.49</v>
    <v>2.8767999999999998</v>
    <v>-0.26</v>
    <v>0</v>
    <v>-4.4673999999999998E-2</v>
    <v>0</v>
    <v>HKD</v>
    <v>Country Garden Services Holdings Co Ltd is a China-based residential property management service provider. The Company mainly provides property management services, community value-added services and non-owner value-added services. Property management services include security, land reclamation, greening, gardening and maintenance services. Community value-added services include home services, home improvement services, community media services, value-added innovation services, real estate brokerage services and park space services. Value-added services for non-owners include pre-sale business management consulting services for property developers, as well as consulting services for properties managed by other property management companies; provision of land reclamation, greening, and maintenance services to property developers in the pre-delivery stage; parking spaces and houses agent sales and leasing services at the end of the market.</v>
    <v>211001</v>
    <v>Hong Kong Stock Exchange</v>
    <v>XHKG</v>
    <v>XHKG</v>
    <v>West Building of Country Garden Office, Beijiao Town, Shunde District, FOSHAN, GUANGDONG CN</v>
    <v>5.84</v>
    <v>Real Estate Operations</v>
    <v>Stock</v>
    <v>45307.338929258593</v>
    <v>221</v>
    <v>5.49</v>
    <v>19456380000</v>
    <v>COUNTRY GARDEN SERVICES HOLDINGS COMPANY LIMITED</v>
    <v>COUNTRY GARDEN SERVICES HOLDINGS COMPANY LIMITED</v>
    <v>5.83</v>
    <v>10.1</v>
    <v>5.82</v>
    <v>5.56</v>
    <v>5.56</v>
    <v>3343020000</v>
    <v>6098</v>
    <v>COUNTRY GARDEN SERVICES HOLDINGS COMPANY LIMITED (XHKG:6098)</v>
    <v>35216799</v>
    <v>14512170</v>
    <v>2018</v>
  </rv>
  <rv s="2">
    <v>222</v>
  </rv>
  <rv s="3">
    <fb>6.75</fb>
    <v>6</v>
  </rv>
  <rv s="0">
    <v>https://www.bing.com/financeapi/forcetrigger?t=ah5foc&amp;q=XHKG%3a66&amp;form=skydnc</v>
    <v>Learn more on Bing</v>
  </rv>
  <rv s="1">
    <v>en-GB</v>
    <v>ah5foc</v>
    <v>268435456</v>
    <v>1</v>
    <v>Powered by Refinitiv</v>
    <v>0</v>
    <v>MTR CORPORATION LIMITED (XHKG:66)</v>
    <v>2</v>
    <v>3</v>
    <v>Finance</v>
    <v>4</v>
    <v>43</v>
    <v>27.05</v>
    <v>0.52539999999999998</v>
    <v>-0.55000000000000004</v>
    <v>0</v>
    <v>-1.9892E-2</v>
    <v>0</v>
    <v>HKD</v>
    <v>MTR Corporation Limited is principally engaged in railway operation. The Company has six segments. Hong Kong Transport Operations is engaged in the provision of passenger operation and related services for railway systems, airport expresses, as well as light rails and buses in Hong Kong. Hong Kong Station Commercial Businesses is engaged in the letting of advertising, retail and car parking spaces, the provision of telecommunication and bandwidth services and other commercial activities in Hong Kong. Hong Kong Property Rental and Management is engaged in the letting of retail, office and car parking spaces, as well as the provision of estate management services in Hong Kong. Hong Kong Property Development is engaged in property development near the railway systems. Railway, Property Rental and Management Businesses is engaged in the construction, operation and maintenance of mass transit railway systems. Mainland of China Property Development is engaged in property development.</v>
    <v>32977</v>
    <v>Hong Kong Stock Exchange</v>
    <v>XHKG</v>
    <v>XHKG</v>
    <v>MTR Headquarters Building, Telford Plaza, Kowloon Bay HK</v>
    <v>27.65</v>
    <v>Passenger Transportation Services</v>
    <v>Stock</v>
    <v>45307.338929258593</v>
    <v>225</v>
    <v>27.05</v>
    <v>171905500000</v>
    <v>MTR CORPORATION LIMITED</v>
    <v>MTR CORPORATION LIMITED</v>
    <v>27.65</v>
    <v>18.100000000000001</v>
    <v>27.65</v>
    <v>27.1</v>
    <v>27.1</v>
    <v>6217197000</v>
    <v>66</v>
    <v>MTR CORPORATION LIMITED (XHKG:66)</v>
    <v>2436215</v>
    <v>2185440</v>
    <v>2000</v>
  </rv>
  <rv s="2">
    <v>226</v>
  </rv>
  <rv s="3">
    <fb>30.3</fb>
    <v>6</v>
  </rv>
  <rv s="0">
    <v>https://www.bing.com/financeapi/forcetrigger?t=bwxgp2&amp;q=XHKG%3a6618&amp;form=skydnc</v>
    <v>Learn more on Bing</v>
  </rv>
  <rv s="1">
    <v>en-GB</v>
    <v>bwxgp2</v>
    <v>268435456</v>
    <v>1</v>
    <v>Powered by Refinitiv</v>
    <v>0</v>
    <v>JD HEALTH INTERNATIONAL INC. (XHKG:6618)</v>
    <v>2</v>
    <v>3</v>
    <v>Finance</v>
    <v>4</v>
    <v>73.3</v>
    <v>29.8</v>
    <v>2.34</v>
    <v>-2.2000000000000002</v>
    <v>-8.3470000000000003E-3</v>
    <v>-6.8429000000000004E-2</v>
    <v>-0.25</v>
    <v>HKD</v>
    <v>JD Health International Inc is a China-based investment holding company principally engaged in the Internet + Healthcare ecosystem business. The Company mainly providing pharmaceutical and healthcare products and Internet healthcare, health management, intelligent healthcare solutions to the customers, as well as a variety of marketing services to the business partners. The Company mainly conducts its businesses in domestic market.</v>
    <v>2751</v>
    <v>Hong Kong Stock Exchange</v>
    <v>XHKG</v>
    <v>XHKG</v>
    <v>Block C, Building 2, Jingdong Headquarters, No. 20 Kechuang 11 Street, Yizhuang Economic and Technological Development Zone, Daxing District, BEIJING, BEIJING, 101111 CN</v>
    <v>32.049999999999997</v>
    <v>Food &amp; Drug Retailing</v>
    <v>Stock</v>
    <v>45307.338929258593</v>
    <v>229</v>
    <v>29.8</v>
    <v>102514000000</v>
    <v>JD HEALTH INTERNATIONAL INC.</v>
    <v>JD HEALTH INTERNATIONAL INC.</v>
    <v>31.5</v>
    <v>50.32</v>
    <v>32.15</v>
    <v>29.95</v>
    <v>29.7</v>
    <v>3188615000</v>
    <v>6618</v>
    <v>JD HEALTH INTERNATIONAL INC. (XHKG:6618)</v>
    <v>7583362</v>
    <v>4193510</v>
    <v>2018</v>
  </rv>
  <rv s="2">
    <v>230</v>
  </rv>
  <rv s="3">
    <fb>39.1</fb>
    <v>6</v>
  </rv>
  <rv s="0">
    <v>https://www.bing.com/financeapi/forcetrigger?t=ah5gc7&amp;q=XHKG%3a669&amp;form=skydnc</v>
    <v>Learn more on Bing</v>
  </rv>
  <rv s="1">
    <v>en-GB</v>
    <v>ah5gc7</v>
    <v>268435456</v>
    <v>1</v>
    <v>Powered by Refinitiv</v>
    <v>0</v>
    <v>TECHTRONIC INDUSTRIES COMPANY LIMITED (XHKG:669)</v>
    <v>2</v>
    <v>3</v>
    <v>Finance</v>
    <v>4</v>
    <v>110.5</v>
    <v>67.349999999999994</v>
    <v>0.96089999999999998</v>
    <v>-1.6</v>
    <v>1.8890000000000001E-2</v>
    <v>-1.8540000000000001E-2</v>
    <v>1.6</v>
    <v>HKD</v>
    <v>Techtronic Industries Co Ltd is an investment holding company principally engaged in power equipment products businesses. The Company mainly operates through two segments. The Power Equipment segment is engaged in the sales of power tools, power tool accessories, outdoor products and outdoor products accessories. Its power equipment products are sold under MILWAUKEE, EMPIRE, AEG, RYOBI, HOMELITE, Imperial Blades, and STILETTO brands, or through original equipment manufacturer (OEM) customers. The Floorcare and Cleaning segment is engaged in the sales of floor care products and floor care accessories. Its floorcare and cleaning products are sold under HOOVER, DIRT DEVIL, VAX and ORECK brands, or through OEM customers.</v>
    <v>44288</v>
    <v>Hong Kong Stock Exchange</v>
    <v>XHKG</v>
    <v>XHKG</v>
    <v>29/F, Tower 2, Kowloon Commerce Centre, 51 Kwai Cheong Road, Kwai Chung, New Territories HK</v>
    <v>86.3</v>
    <v>Machinery, Equipment &amp; Components</v>
    <v>Stock</v>
    <v>45307.338929258593</v>
    <v>233</v>
    <v>84.25</v>
    <v>158301600000</v>
    <v>TECHTRONIC INDUSTRIES COMPANY LIMITED</v>
    <v>TECHTRONIC INDUSTRIES COMPANY LIMITED</v>
    <v>86.2</v>
    <v>20.29</v>
    <v>86.3</v>
    <v>84.7</v>
    <v>86.3</v>
    <v>1834318000</v>
    <v>669</v>
    <v>TECHTRONIC INDUSTRIES COMPANY LIMITED (XHKG:669)</v>
    <v>3643066</v>
    <v>4149210</v>
    <v>1985</v>
  </rv>
  <rv s="2">
    <v>234</v>
  </rv>
  <rv s="3">
    <fb>93.05</fb>
    <v>6</v>
  </rv>
  <rv s="0">
    <v>https://www.bing.com/financeapi/forcetrigger?t=bww13m&amp;q=XHKG%3a6690&amp;form=skydnc</v>
    <v>Learn more on Bing</v>
  </rv>
  <rv s="1">
    <v>en-GB</v>
    <v>bww13m</v>
    <v>268435456</v>
    <v>1</v>
    <v>Powered by Refinitiv</v>
    <v>0</v>
    <v>Haier Smart Home Co., Ltd. (XHKG:6690)</v>
    <v>2</v>
    <v>3</v>
    <v>Finance</v>
    <v>4</v>
    <v>31.55</v>
    <v>20.100000000000001</v>
    <v>1.298</v>
    <v>-0.3</v>
    <v>0</v>
    <v>-1.3605000000000001E-2</v>
    <v>0</v>
    <v>HKD</v>
    <v>Haier Smart Home Co., Ltd., formerly QINGDAO HAIER CO., LTD., is a China-based company principally engaged in the research, development, manufacture and sales of household electrical appliances. The Company’s main products include refrigerators/freezers, washing machines, air-conditioners, water heaters, kitchen appliances products, small home appliances and U-home smart home products. The Company also provides the customers with integrated smart home solutions. The Company is also involved in channel integration service business, including logistics, as well as the distribution of home appliances and other products. The Company distributes its products in domestic market and to overseas markets.</v>
    <v>109691</v>
    <v>Hong Kong Stock Exchange</v>
    <v>XHKG</v>
    <v>XHKG</v>
    <v>Haier Information Industry Park, Laoshan District, QINGDAO, SHANDONG, 266101 CN</v>
    <v>22.3</v>
    <v>Household Goods</v>
    <v>Stock</v>
    <v>45307.338929258593</v>
    <v>237</v>
    <v>21.75</v>
    <v>214697500000</v>
    <v>Haier Smart Home Co., Ltd.</v>
    <v>Haier Smart Home Co., Ltd.</v>
    <v>22.05</v>
    <v>11.89</v>
    <v>22.05</v>
    <v>21.75</v>
    <v>21.75</v>
    <v>9438115000</v>
    <v>6690</v>
    <v>Haier Smart Home Co., Ltd. (XHKG:6690)</v>
    <v>7129941</v>
    <v>6079260</v>
    <v>1994</v>
  </rv>
  <rv s="2">
    <v>238</v>
  </rv>
  <rv s="3">
    <fb>22.05</fb>
    <v>6</v>
  </rv>
  <rv s="0">
    <v>https://www.bing.com/financeapi/forcetrigger?t=bgqe1h&amp;q=XHKG%3a6862&amp;form=skydnc</v>
    <v>Learn more on Bing</v>
  </rv>
  <rv s="1">
    <v>en-GB</v>
    <v>bgqe1h</v>
    <v>268435456</v>
    <v>1</v>
    <v>Powered by Refinitiv</v>
    <v>0</v>
    <v>HAIDILAO INTERNATIONAL HOLDING LTD. (XHKG:6862)</v>
    <v>2</v>
    <v>3</v>
    <v>Finance</v>
    <v>4</v>
    <v>23.95</v>
    <v>13.1</v>
    <v>1.381</v>
    <v>-0.22</v>
    <v>0</v>
    <v>-1.5737000000000001E-2</v>
    <v>0</v>
    <v>HKD</v>
    <v>Haidilao International Holding Ltd is a China-based company principally engaged in the restaurant operation business. The Company is mainly engaged in the operation of hotpot chain restaurants under the brand of Haidilao. The Company is also involved in the takeaway business, as well as the sales of condiments and ingredients. The Company operates its businesses mainly in the domestic market.</v>
    <v>136161</v>
    <v>Hong Kong Stock Exchange</v>
    <v>XHKG</v>
    <v>XHKG</v>
    <v>7th Floor, No.1 Building, No. 398 Yard, Zhongdong Road, Dongxiaokou Town, Changping District, BEIJING, BEIJING CN</v>
    <v>14.34</v>
    <v>Hotels &amp; Entertainment Services</v>
    <v>Stock</v>
    <v>45307.338929258593</v>
    <v>241</v>
    <v>13.68</v>
    <v>77924520000</v>
    <v>HAIDILAO INTERNATIONAL HOLDING LTD.</v>
    <v>HAIDILAO INTERNATIONAL HOLDING LTD.</v>
    <v>13.68</v>
    <v>17.68</v>
    <v>13.98</v>
    <v>13.76</v>
    <v>13.76</v>
    <v>5574000000</v>
    <v>6862</v>
    <v>HAIDILAO INTERNATIONAL HOLDING LTD. (XHKG:6862)</v>
    <v>10531086</v>
    <v>14847000</v>
    <v>2015</v>
  </rv>
  <rv s="2">
    <v>242</v>
  </rv>
  <rv s="3">
    <fb>14.54</fb>
    <v>6</v>
  </rv>
  <rv s="0">
    <v>https://www.bing.com/financeapi/forcetrigger?t=ah5jfr&amp;q=XHKG%3a688&amp;form=skydnc</v>
    <v>Learn more on Bing</v>
  </rv>
  <rv s="1">
    <v>en-GB</v>
    <v>ah5jfr</v>
    <v>268435456</v>
    <v>1</v>
    <v>Powered by Refinitiv</v>
    <v>0</v>
    <v>CHINA OVERSEAS LAND &amp; INVESTMENT LTD. (XHKG:688)</v>
    <v>2</v>
    <v>3</v>
    <v>Finance</v>
    <v>4</v>
    <v>22.9</v>
    <v>11.92</v>
    <v>1.0947</v>
    <v>-0.38</v>
    <v>0</v>
    <v>-3.0743999999999997E-2</v>
    <v>0</v>
    <v>HKD</v>
    <v>China Overseas Land &amp; Investment Ltd. is a Hong Kong-based investment holding company principally engaged in property businesses. The Company operates its businesses through three segments. The Property Development segment is engaged in the development of residential and commercial properties. The Property Investment segment is engaged in the investment in properties for rental. Other Operations segment is engaged in the provision of real estate management services, as well as construction and building design consultancy services.</v>
    <v>3753</v>
    <v>Hong Kong Stock Exchange</v>
    <v>XHKG</v>
    <v>XHKG</v>
    <v>10/F, Three Pacific Place, 1 Queen's Road Eas HK</v>
    <v>12.38</v>
    <v>Real Estate Operations</v>
    <v>Stock</v>
    <v>45307.338929258593</v>
    <v>245</v>
    <v>11.92</v>
    <v>135278800000</v>
    <v>CHINA OVERSEAS LAND &amp; INVESTMENT LTD.</v>
    <v>CHINA OVERSEAS LAND &amp; INVESTMENT LTD.</v>
    <v>12.36</v>
    <v>6.06</v>
    <v>12.36</v>
    <v>11.98</v>
    <v>11.98</v>
    <v>10944880000</v>
    <v>688</v>
    <v>CHINA OVERSEAS LAND &amp; INVESTMENT LTD. (XHKG:688)</v>
    <v>19245916</v>
    <v>10568230</v>
    <v>1979</v>
  </rv>
  <rv s="2">
    <v>246</v>
  </rv>
  <rv s="3">
    <fb>13.76</fb>
    <v>6</v>
  </rv>
  <rv s="0">
    <v>https://www.bing.com/financeapi/forcetrigger?t=ah5lh7&amp;q=XHKG%3a700&amp;form=skydnc</v>
    <v>Learn more on Bing</v>
  </rv>
  <rv s="1">
    <v>en-GB</v>
    <v>ah5lh7</v>
    <v>268435456</v>
    <v>1</v>
    <v>Powered by Refinitiv</v>
    <v>0</v>
    <v>Tencent Holdings Limited (XHKG:700)</v>
    <v>2</v>
    <v>3</v>
    <v>Finance</v>
    <v>4</v>
    <v>416.6</v>
    <v>263.60000000000002</v>
    <v>1.3663000000000001</v>
    <v>-7</v>
    <v>4.2490000000000002E-3</v>
    <v>-2.4188000000000001E-2</v>
    <v>1.2</v>
    <v>HKD</v>
    <v>Tencent Holdings Ltd is an investment holding company primarily engaged in the provision of value-added (VAS) services, online advertising services, as well as FinTech and business services. The Company primarily operates through four segments. The VAS segment is mainly engaged in the provision of online games, video account live broadcast services, paid video membership services and other social network services. The Online Advertising segment is mainly engaged in media advertising, social and other advertising businesses. The FinTech and Business Services segment mainly provides commercial payment, FinTech and cloud services. The Others segment is principally engaged in the investment, production and distribution of films and television program for third parties, copyrights licensing, merchandise sales and various other activities.</v>
    <v>105309</v>
    <v>Hong Kong Stock Exchange</v>
    <v>XHKG</v>
    <v>XHKG</v>
    <v>Tencent Binhai Mansion, No. 33 Haitian 2nd Road, Nanshan District, SHENZHEN, GUANGDONG, 518054 CN</v>
    <v>288.8</v>
    <v>Software &amp; IT Services</v>
    <v>Stock</v>
    <v>45307.338929258593</v>
    <v>249</v>
    <v>280</v>
    <v>2744456000000</v>
    <v>Tencent Holdings Limited</v>
    <v>Tencent Holdings Limited</v>
    <v>283.8</v>
    <v>12.84</v>
    <v>289.39999999999998</v>
    <v>282.39999999999998</v>
    <v>283.60000000000002</v>
    <v>9483263000</v>
    <v>700</v>
    <v>Tencent Holdings Limited (XHKG:700)</v>
    <v>22236094</v>
    <v>19320920</v>
    <v>2004</v>
  </rv>
  <rv s="2">
    <v>250</v>
  </rv>
  <rv s="3">
    <fb>293.60000000000002</fb>
    <v>6</v>
  </rv>
  <rv s="0">
    <v>https://www.bing.com/financeapi/forcetrigger?t=ah5sc7&amp;q=XHKG%3a762&amp;form=skydnc</v>
    <v>Learn more on Bing</v>
  </rv>
  <rv s="1">
    <v>en-GB</v>
    <v>ah5sc7</v>
    <v>268435456</v>
    <v>1</v>
    <v>Powered by Refinitiv</v>
    <v>0</v>
    <v>CHINA UNICOM (HONG KONG) LIMITED (XHKG:762)</v>
    <v>2</v>
    <v>3</v>
    <v>Finance</v>
    <v>4</v>
    <v>6.58</v>
    <v>4.45</v>
    <v>0.80230000000000001</v>
    <v>0.04</v>
    <v>3.9680000000000002E-3</v>
    <v>8.0000000000000002E-3</v>
    <v>0.02</v>
    <v>HKD</v>
    <v>China Unicom (Hong Kong) Limited is a Hong Kong-based investment holding company principally engaged in the provision of telecommunications services. The Company's businesses include mobile businesses, fixed-line businesses and others. Its mobile businesses include the provision of call services, roaming services, mobile broadband services, traditional value-added services such as short message services, multimedia message services and wireless Internet access card, as well as new value-added services such as mobile music, mobile television and Wo portal services. Its fixed-line businesses include broadband and Internet networks businesses, among others. The Company's subsidiaries include CUCL, China Unicom Global Limited and China Unicom (Europe) Operations Limited.</v>
    <v>243586</v>
    <v>Hong Kong Stock Exchange</v>
    <v>XHKG</v>
    <v>XHKG</v>
    <v>75th Floor, The Center, 99 Queen's Road Central, Central HK</v>
    <v>5.08</v>
    <v>Telecommunications Services</v>
    <v>Stock</v>
    <v>45307.338929258593</v>
    <v>253</v>
    <v>4.9800000000000004</v>
    <v>152990600000</v>
    <v>CHINA UNICOM (HONG KONG) LIMITED</v>
    <v>CHINA UNICOM (HONG KONG) LIMITED</v>
    <v>5.0199999999999996</v>
    <v>7.85</v>
    <v>5</v>
    <v>5.04</v>
    <v>5.0599999999999996</v>
    <v>30598130000</v>
    <v>762</v>
    <v>CHINA UNICOM (HONG KONG) LIMITED (XHKG:762)</v>
    <v>47381174</v>
    <v>39930890</v>
    <v>2000</v>
  </rv>
  <rv s="2">
    <v>254</v>
  </rv>
  <rv s="3">
    <fb>4.9000000000000004</fb>
    <v>6</v>
  </rv>
  <rv s="0">
    <v>https://www.bing.com/financeapi/forcetrigger?t=ah6b27&amp;q=XHKG%3a823&amp;form=skydnc</v>
    <v>Learn more on Bing</v>
  </rv>
  <rv s="5">
    <v>en-GB</v>
    <v>ah6b27</v>
    <v>268435456</v>
    <v>1</v>
    <v>Powered by Refinitiv</v>
    <v>11</v>
    <v>LINK REIT UNT (XHKG:823)</v>
    <v>12</v>
    <v>13</v>
    <v>Finance</v>
    <v>4</v>
    <v>63.119</v>
    <v>34.9</v>
    <v>-0.3</v>
    <v>0</v>
    <v>-7.0420000000000005E-3</v>
    <v>0</v>
    <v>HKD</v>
    <v>Hong Kong Stock Exchange</v>
    <v>XHKG</v>
    <v>42.65</v>
    <v>ETF</v>
    <v>45307.338929258593</v>
    <v>257</v>
    <v>42.05</v>
    <v>LINK REIT UNT</v>
    <v>42.15</v>
    <v>42.6</v>
    <v>42.3</v>
    <v>42.3</v>
    <v>823</v>
    <v>LINK REIT UNT (XHKG:823)</v>
    <v>8337238</v>
  </rv>
  <rv s="2">
    <v>258</v>
  </rv>
  <rv s="6">
    <v>12</v>
    <v>Market cap</v>
    <v>0</v>
  </rv>
  <rv s="6">
    <v>12</v>
    <v>Volume average</v>
    <v>0</v>
  </rv>
  <rv s="7">
    <v>12</v>
    <v>1</v>
  </rv>
  <rv s="6">
    <v>12</v>
    <v>Shares outstanding</v>
    <v>0</v>
  </rv>
  <rv s="3">
    <fb>43.85</fb>
    <v>6</v>
  </rv>
  <rv s="0">
    <v>https://www.bing.com/financeapi/forcetrigger?t=ah6mpr&amp;q=XHKG%3a836&amp;form=skydnc</v>
    <v>Learn more on Bing</v>
  </rv>
  <rv s="1">
    <v>en-GB</v>
    <v>ah6mpr</v>
    <v>268435456</v>
    <v>1</v>
    <v>Powered by Refinitiv</v>
    <v>0</v>
    <v>China Resources Power Holdings Company Limited (XHKG:836)</v>
    <v>2</v>
    <v>3</v>
    <v>Finance</v>
    <v>4</v>
    <v>18.558</v>
    <v>13.545999999999999</v>
    <v>0.42799999999999999</v>
    <v>0</v>
    <v>0</v>
    <v>0</v>
    <v>0</v>
    <v>HKD</v>
    <v>China Resources Power Holdings Company Limited is a Hong Kong-based investment holding company principally engaged in the investment, development and operation of power plants. The Company operates through three segments. Thermal Power segment is engaged in the investment, development, operation and management of coal-fired power plants and gas-fired power plants, as well as the sales of heat and electricity. Renewable Energy segment is engaged in wind power generation, hydroelectric power generation and photovoltaic power generation, as well as the sales of electricity. Coal Mining segment is engaged in the mining of coal mines, as well as the sales of coal. The Company mainly operates businesses in China.</v>
    <v>21187</v>
    <v>Hong Kong Stock Exchange</v>
    <v>XHKG</v>
    <v>XHKG</v>
    <v>Rooms 2001-2002, 20th Floor, China Resources Building, 26 Harbour Road, Wanchai HK</v>
    <v>16.38</v>
    <v>Electrical Utilities &amp; IPPs</v>
    <v>Stock</v>
    <v>45307.338929258593</v>
    <v>265</v>
    <v>16.04</v>
    <v>78025400000</v>
    <v>China Resources Power Holdings Company Limited</v>
    <v>China Resources Power Holdings Company Limited</v>
    <v>16.12</v>
    <v>8.2899999999999991</v>
    <v>16.22</v>
    <v>16.22</v>
    <v>16.22</v>
    <v>4810444000</v>
    <v>836</v>
    <v>China Resources Power Holdings Company Limited (XHKG:836)</v>
    <v>8883179</v>
    <v>9051470</v>
    <v>2001</v>
  </rv>
  <rv s="2">
    <v>266</v>
  </rv>
  <rv s="3">
    <fb>15.64</fb>
    <v>6</v>
  </rv>
  <rv s="0">
    <v>http://en.wikipedia.org/wiki/Public_domain</v>
    <v>Public domain</v>
  </rv>
  <rv s="0">
    <v>http://ko.wikipedia.org/wiki/페트로차이나</v>
    <v>Wikipedia</v>
  </rv>
  <rv s="8">
    <v>269</v>
    <v>270</v>
  </rv>
  <rv s="9">
    <v>18</v>
    <v>https://www.bing.com/th?id=AMMS_0298e26caad0ebe664eec6c277f5160d&amp;qlt=95</v>
    <v>271</v>
    <v>0</v>
    <v>https://www.bing.com/images/search?form=xlimg&amp;q=petrochina</v>
    <v>Image of PetroChina Company Limited</v>
  </rv>
  <rv s="0">
    <v>https://www.bing.com/financeapi/forcetrigger?t=ah6sim&amp;q=XHKG%3a857&amp;form=skydnc</v>
    <v>Learn more on Bing</v>
  </rv>
  <rv s="10">
    <v>en-GB</v>
    <v>ah6sim</v>
    <v>268435456</v>
    <v>1</v>
    <v>Powered by Refinitiv</v>
    <v>14</v>
    <v>PetroChina Company Limited (XHKG:857)</v>
    <v>16</v>
    <v>17</v>
    <v>Finance</v>
    <v>4</v>
    <v>6.05</v>
    <v>3.83</v>
    <v>0.76390000000000002</v>
    <v>-0.06</v>
    <v>0</v>
    <v>-1.1364000000000001E-2</v>
    <v>0</v>
    <v>HKD</v>
    <v>PetroChina Company Limited is a China-based company principally engaged in the production and distribution of oil and gas. The Company mainly operates through four business segments. The Exploration and Production segment is principally engaged in the exploration, development, production and sales of crude oil and natural gas. The Refining and Chemical Products segment is principally engaged in the refining of crude oil and petroleum products, as well as the production and sales of basic petrochemical products, derivative petrochemical products and other chemical products. The Sales segment is principally engaged in the sales of refined petroleum products. The Natural Gas and Pipeline segment is engaged in the transportation and sales of natural gas, crude oil and refined petroleum products.</v>
    <v>386912</v>
    <v>Hong Kong Stock Exchange</v>
    <v>XHKG</v>
    <v>XHKG</v>
    <v>No. 9, Dongzhimen North Avenue, Dongcheng District, BEIJING, BEIJING, 100007 CN</v>
    <v>5.33</v>
    <v>272</v>
    <v>Oil &amp; Gas</v>
    <v>Stock</v>
    <v>45307.338929258593</v>
    <v>273</v>
    <v>5.21</v>
    <v>1388566000000</v>
    <v>PetroChina Company Limited</v>
    <v>PetroChina Company Limited</v>
    <v>5.21</v>
    <v>5.57</v>
    <v>5.28</v>
    <v>5.22</v>
    <v>5.22</v>
    <v>183021000000</v>
    <v>857</v>
    <v>PetroChina Company Limited (XHKG:857)</v>
    <v>69404899</v>
    <v>94359000</v>
    <v>1999</v>
  </rv>
  <rv s="2">
    <v>274</v>
  </rv>
  <rv s="3">
    <fb>5.16</fb>
    <v>6</v>
  </rv>
  <rv s="0">
    <v>https://www.bing.com/financeapi/forcetrigger?t=ah6tf2&amp;q=XHKG%3a868&amp;form=skydnc</v>
    <v>Learn more on Bing</v>
  </rv>
  <rv s="1">
    <v>en-GB</v>
    <v>ah6tf2</v>
    <v>268435456</v>
    <v>1</v>
    <v>Powered by Refinitiv</v>
    <v>0</v>
    <v>XINYI GLASS HOLDINGS LIMITED (XHKG:868)</v>
    <v>2</v>
    <v>3</v>
    <v>Finance</v>
    <v>4</v>
    <v>17.88</v>
    <v>7.37</v>
    <v>1.3671</v>
    <v>-0.17</v>
    <v>0</v>
    <v>-2.2427000000000002E-2</v>
    <v>0</v>
    <v>HKD</v>
    <v>Xinyi Glass Holdings Ltd is an investment holding company principally engaged in manufacture and sales of glass. The Company operates its business through three segments. The Float Glass segment is engaged in the manufacture and sales of clear glass, F-green glass and European gray glass. The Automobile Glass segment is engaged in the manufacture and sales of glass in automobiles. The Construction Glass segment is engaged in the manufacture and sales of construction glass, such as tempered glass and laminated glass, among others. The Company is also involved in the manufacture and sales of rubber and plastic products and the provision of logistics services.</v>
    <v>15151</v>
    <v>Hong Kong Stock Exchange</v>
    <v>XHKG</v>
    <v>XHKG</v>
    <v>21/F, Rykadan Capital Tower, No.135 Hoi Bun Road, Kwun Tong, Kowloon HK</v>
    <v>7.73</v>
    <v>Homebuilding &amp; Construction Supplies</v>
    <v>Stock</v>
    <v>45307.338929258593</v>
    <v>277</v>
    <v>7.38</v>
    <v>32218020000</v>
    <v>XINYI GLASS HOLDINGS LIMITED</v>
    <v>XINYI GLASS HOLDINGS LIMITED</v>
    <v>7.58</v>
    <v>7.65</v>
    <v>7.58</v>
    <v>7.41</v>
    <v>7.41</v>
    <v>4222546000</v>
    <v>868</v>
    <v>XINYI GLASS HOLDINGS LIMITED (XHKG:868)</v>
    <v>9300853</v>
    <v>9052450</v>
    <v>2004</v>
  </rv>
  <rv s="2">
    <v>278</v>
  </rv>
  <rv s="3">
    <fb>8.76</fb>
    <v>6</v>
  </rv>
  <rv s="0">
    <v>https://www.bing.com/financeapi/forcetrigger?t=ah6uh7&amp;q=XHKG%3a881&amp;form=skydnc</v>
    <v>Learn more on Bing</v>
  </rv>
  <rv s="1">
    <v>en-GB</v>
    <v>ah6uh7</v>
    <v>268435456</v>
    <v>1</v>
    <v>Powered by Refinitiv</v>
    <v>0</v>
    <v>Zhongsheng Group Holdings Limited (XHKG:881)</v>
    <v>2</v>
    <v>3</v>
    <v>Finance</v>
    <v>4</v>
    <v>48.8</v>
    <v>15.04</v>
    <v>0.92220000000000002</v>
    <v>-0.32</v>
    <v>0</v>
    <v>-1.9900000000000001E-2</v>
    <v>0</v>
    <v>HKD</v>
    <v>Zhongsheng Group Holdings Limited is a Hong Kong-based investment holding company principally engaged in the distribution of automobiles. The Company’s main businesses include the sales of automobiles and automobile-related products, as well as the provision of automobile-related services. Its automobile-related products include automobile components and automobile accessories, among others. Its services include repair and maintenance services and detailing services, among others. The Company has the dealerships of Mercedes-Benz, Lexus, Audi, Porsche and Land rover, among others. The Company mainly operates businesses in China.</v>
    <v>31295</v>
    <v>Hong Kong Stock Exchange</v>
    <v>XHKG</v>
    <v>XHKG</v>
    <v>No.20 Hequ Street, Shahekou District, DALIAN, LIAONING CN</v>
    <v>16.34</v>
    <v>Specialty Retailers</v>
    <v>Stock</v>
    <v>45307.338929258593</v>
    <v>281</v>
    <v>15.6</v>
    <v>38361550000</v>
    <v>Zhongsheng Group Holdings Limited</v>
    <v>Zhongsheng Group Holdings Limited</v>
    <v>15.6</v>
    <v>5.61</v>
    <v>16.079999999999998</v>
    <v>15.76</v>
    <v>15.76</v>
    <v>2385668000</v>
    <v>881</v>
    <v>Zhongsheng Group Holdings Limited (XHKG:881)</v>
    <v>3024991</v>
    <v>4112250</v>
    <v>2008</v>
  </rv>
  <rv s="2">
    <v>282</v>
  </rv>
  <rv s="3">
    <fb>18.68</fb>
    <v>6</v>
  </rv>
  <rv s="0">
    <v>https://www.bing.com/financeapi/forcetrigger?t=ah6umw&amp;q=XHKG%3a883&amp;form=skydnc</v>
    <v>Learn more on Bing</v>
  </rv>
  <rv s="1">
    <v>en-GB</v>
    <v>ah6umw</v>
    <v>268435456</v>
    <v>1</v>
    <v>Powered by Refinitiv</v>
    <v>0</v>
    <v>CNOOC LIMITED (XHKG:883)</v>
    <v>2</v>
    <v>3</v>
    <v>Finance</v>
    <v>4</v>
    <v>14.28</v>
    <v>10.46</v>
    <v>0.67210000000000003</v>
    <v>-0.08</v>
    <v>0</v>
    <v>-5.8909999999999995E-3</v>
    <v>0</v>
    <v>HKD</v>
    <v>CNOOC Ltd is a China-based investment holding company principally engaged in the exploration, production and sales of crude oil and natural gas. The Company operates three segments. Exploration and Production segment is engaged in conventional oil and gas business, shale oil and gas business, oil sands business and other unconventional oil and gas businesses. Trading segment is engaged in entrepot trade of crude oil in overseas areas. Corporate segment is engaged in headquarter management, assets management, research &amp; development, and other businesses. The Company mainly operates businesses in China, Canada, the United Kingdom, Nigeria, and Brazil, among others.</v>
    <v>21452</v>
    <v>Hong Kong Stock Exchange</v>
    <v>XHKG</v>
    <v>XHKG</v>
    <v>No. 25 Chaoyangmen North Avenue, Dongcheng District, BEIJING, BEIJING CN</v>
    <v>13.66</v>
    <v>Oil &amp; Gas</v>
    <v>Stock</v>
    <v>45307.338929258593</v>
    <v>285</v>
    <v>13.38</v>
    <v>667220300000</v>
    <v>CNOOC LIMITED</v>
    <v>CNOOC LIMITED</v>
    <v>13.44</v>
    <v>4.45</v>
    <v>13.58</v>
    <v>13.5</v>
    <v>13.5</v>
    <v>47566770000</v>
    <v>883</v>
    <v>CNOOC LIMITED (XHKG:883)</v>
    <v>58542646</v>
    <v>77319310</v>
    <v>1999</v>
  </rv>
  <rv s="2">
    <v>286</v>
  </rv>
  <rv s="3">
    <fb>13</fb>
    <v>6</v>
  </rv>
  <rv s="0">
    <v>https://www.bing.com/financeapi/forcetrigger?t=ah6zm7&amp;q=XHKG%3a939&amp;form=skydnc</v>
    <v>Learn more on Bing</v>
  </rv>
  <rv s="1">
    <v>en-GB</v>
    <v>ah6zm7</v>
    <v>268435456</v>
    <v>1</v>
    <v>Powered by Refinitiv</v>
    <v>0</v>
    <v>CHINA CONSTRUCTION BANK CORPORATION (XHKG:939)</v>
    <v>2</v>
    <v>3</v>
    <v>Finance</v>
    <v>4</v>
    <v>5.7</v>
    <v>4.01</v>
    <v>0.57040000000000002</v>
    <v>-0.08</v>
    <v>0</v>
    <v>-1.7659999999999999E-2</v>
    <v>0</v>
    <v>HKD</v>
    <v>CHINA CONSTRUCTION BANK CORPORATION is a commercial bank. The Bank operates its businesses through corporate banking businesses, including corporate deposit, corporate credit loan, asset custody, enterprise annuity, trade financing, international settlement, international financing and value-added services, among others, personal banking businesses, including personal deposit, loan, bank card services, private bank services, foreign exchange trading and gold trading services, among others, and capital business. The Bank operates its businesses in domestic and overseas markets.</v>
    <v>348373</v>
    <v>Hong Kong Stock Exchange</v>
    <v>XHKG</v>
    <v>XHKG</v>
    <v>No. 25, Financial Avenue, Xicheng District, BEIJING, BEIJING, 100033 CN</v>
    <v>4.54</v>
    <v>Banking Services</v>
    <v>Stock</v>
    <v>45307.338929258593</v>
    <v>289</v>
    <v>4.4400000000000004</v>
    <v>1157983000000</v>
    <v>CHINA CONSTRUCTION BANK CORPORATION</v>
    <v>CHINA CONSTRUCTION BANK CORPORATION</v>
    <v>4.5</v>
    <v>3.17</v>
    <v>4.53</v>
    <v>4.45</v>
    <v>4.45</v>
    <v>250011000000</v>
    <v>939</v>
    <v>CHINA CONSTRUCTION BANK CORPORATION (XHKG:939)</v>
    <v>281685770</v>
    <v>246050740</v>
    <v>2004</v>
  </rv>
  <rv s="2">
    <v>290</v>
  </rv>
  <rv s="3">
    <fb>4.6500000000000004</fb>
    <v>6</v>
  </rv>
  <rv s="0">
    <v>https://www.bing.com/financeapi/forcetrigger?t=ah6zrw&amp;q=XHKG%3a941&amp;form=skydnc</v>
    <v>Learn more on Bing</v>
  </rv>
  <rv s="1">
    <v>en-GB</v>
    <v>ah6zrw</v>
    <v>268435456</v>
    <v>1</v>
    <v>Powered by Refinitiv</v>
    <v>0</v>
    <v>China Mobile Limited (XHKG:941)</v>
    <v>2</v>
    <v>3</v>
    <v>Finance</v>
    <v>4</v>
    <v>70.2</v>
    <v>54.55</v>
    <v>0.38769999999999999</v>
    <v>0.4</v>
    <v>0</v>
    <v>6.0840000000000009E-3</v>
    <v>0</v>
    <v>HKD</v>
    <v>China Mobile Ltd is a China-based company mainly engaged in communication and information services. The Company's businesses include personal market business, family market business, government enterprise market business and emerging market business. The personal market business mainly provides mobile communication services and Internet access services. The family market business mainly provides broadband access services. The government enterprise market business provides basic communication services, information application products and data, information, communication and technology (DICT) solutions. The emerging market businesses include emerging fields such as international business, digital content and mobile payment.</v>
    <v>450000</v>
    <v>Hong Kong Stock Exchange</v>
    <v>XHKG</v>
    <v>XHKG</v>
    <v>29 Jing Rong Avenue, Xi Cheng District, BEIJING, BEIJING CN</v>
    <v>66.5</v>
    <v>Telecommunications Services</v>
    <v>Stock</v>
    <v>45307.338929258593</v>
    <v>293</v>
    <v>65.5</v>
    <v>1442316000000</v>
    <v>China Mobile Limited</v>
    <v>China Mobile Limited</v>
    <v>65.5</v>
    <v>9.94</v>
    <v>65.75</v>
    <v>66.150000000000006</v>
    <v>66.150000000000006</v>
    <v>21390880000</v>
    <v>941</v>
    <v>China Mobile Limited (XHKG:941)</v>
    <v>17768498</v>
    <v>15025260</v>
    <v>1997</v>
  </rv>
  <rv s="2">
    <v>294</v>
  </rv>
  <rv s="3">
    <fb>64.8</fb>
    <v>6</v>
  </rv>
  <rv s="0">
    <v>https://www.bing.com/financeapi/forcetrigger?t=ah71u2&amp;q=XHKG%3a960&amp;form=skydnc</v>
    <v>Learn more on Bing</v>
  </rv>
  <rv s="1">
    <v>en-GB</v>
    <v>ah71u2</v>
    <v>268435456</v>
    <v>1</v>
    <v>Powered by Refinitiv</v>
    <v>0</v>
    <v>Longfor Group Holdings Limited (XHKG:960)</v>
    <v>2</v>
    <v>3</v>
    <v>Finance</v>
    <v>4</v>
    <v>28.45</v>
    <v>9.41</v>
    <v>2.5305</v>
    <v>-0.67</v>
    <v>0</v>
    <v>-6.5814999999999999E-2</v>
    <v>0</v>
    <v>HKD</v>
    <v>Longfor Group Holdings Limited, formerly Longfor Properties Co. Ltd., is a Hong Kong-based investment holding company principally engaged in property businesses. The Company operates through three segments. Property Development segment is engaged in the development and sales of office buildings, commercial properties, residential properties and car parks in China. Property Investment segment is engaged in the leasing of investment properties developed by the Company to generate rental income and to gain from appreciation in the properties’ values. Its property portfolio mainly includes retail properties in China, such as Chongqing North Paradise Walk, Chengdu Three Thousand Mall and Beijing Changying Paradise Walk, among others. Property Management and Related Services segment is mainly engaged in the provision of property management services in China. The Company operates businesses in Beijing, Chengdu, Chongqing, Dalian, Hangzhou and Shanghai, among others.</v>
    <v>29918</v>
    <v>Hong Kong Stock Exchange</v>
    <v>XHKG</v>
    <v>XHKG</v>
    <v>Beijing Longfor Blue Engine Industrial Park, Building 6, No. 8 Beiyuan Street, Chaoyang District, BEIJING, BEIJING, 100012 CN</v>
    <v>10.119999999999999</v>
    <v>Real Estate Operations</v>
    <v>Stock</v>
    <v>45307.338929258593</v>
    <v>297</v>
    <v>9.41</v>
    <v>67104070000</v>
    <v>Longfor Group Holdings Limited</v>
    <v>Longfor Group Holdings Limited</v>
    <v>9.92</v>
    <v>2.14</v>
    <v>10.18</v>
    <v>9.51</v>
    <v>9.51</v>
    <v>6591755000</v>
    <v>960</v>
    <v>Longfor Group Holdings Limited (XHKG:960)</v>
    <v>32895245</v>
    <v>15012410</v>
    <v>2007</v>
  </rv>
  <rv s="2">
    <v>298</v>
  </rv>
  <rv s="3">
    <fb>12.5</fb>
    <v>6</v>
  </rv>
  <rv s="0">
    <v>https://www.bing.com/financeapi/forcetrigger?t=busxgh&amp;q=XHKG%3a9618&amp;form=skydnc</v>
    <v>Learn more on Bing</v>
  </rv>
  <rv s="4">
    <v>en-GB</v>
    <v>busxgh</v>
    <v>268435456</v>
    <v>1</v>
    <v>Powered by Refinitiv</v>
    <v>7</v>
    <v>JD.COM, INC. (XHKG:9618)</v>
    <v>2</v>
    <v>8</v>
    <v>Finance</v>
    <v>4</v>
    <v>251.4</v>
    <v>93.35</v>
    <v>1.5463</v>
    <v>-3.25</v>
    <v>0</v>
    <v>-3.3626000000000003E-2</v>
    <v>0</v>
    <v>HKD</v>
    <v>JD.com Inc is a holding company mainly engaged in e-commerce business. The Company operates two segments. JD Retail segment consists of online retail, online marketplace and marketing services in China. The Company offers electronics products, home appliances and other general merchandise categories. The Company has its own online platform, which third-party merchants offer products on it. The Company provides marketing and display advertising services to third-party merchants, suppliers and other business partners on its website channels. New Businesses segment includes logistics services provided to third parties, overseas business, technology initiatives, as well as asset management services to logistics property investors and sale of development properties. It offers comprehensive supply chain solutions to third parties through JD Logistics, including warehousing, transportation, delivery and after-sales service. The Company mainly conducts its businesses in the China market.</v>
    <v>450679</v>
    <v>Hong Kong Stock Exchange</v>
    <v>XHKG</v>
    <v>XHKG</v>
    <v>No. 8 Beichen West Street, Chaoyang, 10/F, Bld A, North Star Century Center, BEIJING, BEIJING, 100101 CN</v>
    <v>96.35</v>
    <v>Diversified Retail</v>
    <v>Stock</v>
    <v>45307.338929258593</v>
    <v>301</v>
    <v>93.35</v>
    <v>307315400000</v>
    <v>JD.COM, INC.</v>
    <v>JD.COM, INC.</v>
    <v>96.25</v>
    <v>11.5</v>
    <v>96.65</v>
    <v>93.4</v>
    <v>93.4</v>
    <v>3179673000</v>
    <v>9618</v>
    <v>JD.COM, INC. (XHKG:9618)</v>
    <v>8955773</v>
    <v>6665350</v>
  </rv>
  <rv s="2">
    <v>302</v>
  </rv>
  <rv s="3">
    <fb>112.5</fb>
    <v>6</v>
  </rv>
  <rv s="0">
    <v>https://www.bing.com/financeapi/forcetrigger?t=bvkj2w&amp;q=XHKG%3a9633&amp;form=skydnc</v>
    <v>Learn more on Bing</v>
  </rv>
  <rv s="1">
    <v>en-GB</v>
    <v>bvkj2w</v>
    <v>268435456</v>
    <v>1</v>
    <v>Powered by Refinitiv</v>
    <v>0</v>
    <v>NONGFU SPRING CO., LTD. (XHKG:9633)</v>
    <v>2</v>
    <v>3</v>
    <v>Finance</v>
    <v>4</v>
    <v>46.75</v>
    <v>39.700000000000003</v>
    <v>0.4975</v>
    <v>-1.65</v>
    <v>0</v>
    <v>-3.9710999999999996E-2</v>
    <v>0</v>
    <v>HKD</v>
    <v>Nongfu Spring Co Ltd is a China-based company mainly engaged in the packaged drinking water and beverage business. The Company mainly conducts business through five departments. The Water Products segment engages in the manufacture and sale of natural packaged drinking water. The Functional Drinks Products segment engages in the manufacture and sale of functional beverages. The Ready-to-Drink Tea Products segment engages in the manufacture and sale of ready-to -drink tea beverages. The juice beverage products segment engages in the manufacture and sale of juice beverage products. The Other Products segment engages in the manufacture and sale of agricultural products and other beverages. The Company mainly conducts its businesses in the domestic market.</v>
    <v>20000</v>
    <v>Hong Kong Stock Exchange</v>
    <v>XHKG</v>
    <v>XHKG</v>
    <v>No.181 Geyazhuang, Xihu District, HANGZHOU, ZHEJIANG CN</v>
    <v>41.55</v>
    <v>Beverages</v>
    <v>Stock</v>
    <v>45307.338929258593</v>
    <v>305</v>
    <v>39.700000000000003</v>
    <v>467290700000</v>
    <v>NONGFU SPRING CO., LTD.</v>
    <v>NONGFU SPRING CO., LTD.</v>
    <v>41.55</v>
    <v>43.15</v>
    <v>41.55</v>
    <v>39.9</v>
    <v>39.9</v>
    <v>11246470000</v>
    <v>9633</v>
    <v>NONGFU SPRING CO., LTD. (XHKG:9633)</v>
    <v>5479376</v>
    <v>3709640</v>
    <v>1996</v>
  </rv>
  <rv s="2">
    <v>306</v>
  </rv>
  <rv s="3">
    <fb>45.15</fb>
    <v>6</v>
  </rv>
  <rv s="0">
    <v>https://www.bing.com/financeapi/forcetrigger?t=ah71zr&amp;q=XHKG%3a968&amp;form=skydnc</v>
    <v>Learn more on Bing</v>
  </rv>
  <rv s="1">
    <v>en-GB</v>
    <v>ah71zr</v>
    <v>268435456</v>
    <v>1</v>
    <v>Powered by Refinitiv</v>
    <v>0</v>
    <v>Xinyi Solar Holdings Limited (XHKG:968)</v>
    <v>2</v>
    <v>3</v>
    <v>Finance</v>
    <v>4</v>
    <v>10.8</v>
    <v>3.88</v>
    <v>0.88929999999999998</v>
    <v>-0.11</v>
    <v>0</v>
    <v>-2.7160000000000004E-2</v>
    <v>0</v>
    <v>HKD</v>
    <v>Xinyi Solar Holdings Limited is an investment holding company principally engaged in the manufacturing and sale of solar glass. Along with subsidiaries, the Company operates its business through three segments. The Sales of Solar Glass segment is involved in the production and sale of solar glass products. The solar glass products include ultra-clear processed glass (PV) raw glass, as well as other PV processed glass such as ultra-clear PV tempered glass, ultra-clear PV anti-reflective coating glass and back glass. The Solar Farm and Solar Power Generation segment is involved in the operation of utility-scale ground mounted solar farms. The Engineering Procurement and Construction (EPC) Services segment is engaged in the provision of EPC services for solar farms.</v>
    <v>10438</v>
    <v>Hong Kong Stock Exchange</v>
    <v>XHKG</v>
    <v>XHKG</v>
    <v>Xinyi PV Glass Industrial Zone, 2 Xinyi Road, Wuhu Economic and Technology Development Zone, WUHU, ANHUI CN</v>
    <v>4.12</v>
    <v>Renewable Energy</v>
    <v>Stock</v>
    <v>45307.338929258593</v>
    <v>309</v>
    <v>3.91</v>
    <v>37393650000</v>
    <v>Xinyi Solar Holdings Limited</v>
    <v>Xinyi Solar Holdings Limited</v>
    <v>4.05</v>
    <v>10.6</v>
    <v>4.05</v>
    <v>3.94</v>
    <v>3.94</v>
    <v>8903251000</v>
    <v>968</v>
    <v>Xinyi Solar Holdings Limited (XHKG:968)</v>
    <v>17998995</v>
    <v>20619990</v>
    <v>2011</v>
  </rv>
  <rv s="2">
    <v>310</v>
  </rv>
  <rv s="3">
    <fb>4.5599999999999996</fb>
    <v>6</v>
  </rv>
  <rv s="0">
    <v>https://www.bing.com/financeapi/forcetrigger?t=ah72z2&amp;q=XHKG%3a981&amp;form=skydnc</v>
    <v>Learn more on Bing</v>
  </rv>
  <rv s="1">
    <v>en-GB</v>
    <v>ah72z2</v>
    <v>268435456</v>
    <v>1</v>
    <v>Powered by Refinitiv</v>
    <v>0</v>
    <v>SEMICONDUCTOR MANUFACTURING INTERNATIONAL CORPORATION (XHKG:981)</v>
    <v>2</v>
    <v>3</v>
    <v>Finance</v>
    <v>4</v>
    <v>25.75</v>
    <v>15.7</v>
    <v>0.42370000000000002</v>
    <v>-0.3</v>
    <v>0</v>
    <v>-1.7585E-2</v>
    <v>0</v>
    <v>HKD</v>
    <v>Semiconductor Manufacturing International Corp is a company mainly engaged in manufacturing and sales of wafers. The Company operates two segments. The sales of wafers segment produces and sells wafers which are applied in a range of products, including power management integrated circuit (PMIC), battery management integrated circuit (BMIC), microprocessor (MCU), CMOS Image Sensors (CIS), RF and wireless connectivity, touch controller integrated circuit (TCIC) and other products. The Mask Making, Testing and Other segment manufactures semiconductor masks and provides wafer testing services. The Company sells its products to both domestic and international markets, including the United States, Europe and Asia.</v>
    <v>21619</v>
    <v>Hong Kong Stock Exchange</v>
    <v>XHKG</v>
    <v>XHKG</v>
    <v>18 Zhangjiang Road, Pudong New Area, SHANGHAI, SHANGHAI, 201203 CN</v>
    <v>17.399999999999999</v>
    <v>Semiconductors &amp; Semiconductor Equipment</v>
    <v>Stock</v>
    <v>45307.338929258593</v>
    <v>313</v>
    <v>16.66</v>
    <v>200267200000</v>
    <v>SEMICONDUCTOR MANUFACTURING INTERNATIONAL CORPORATION</v>
    <v>SEMICONDUCTOR MANUFACTURING INTERNATIONAL CORPORATION</v>
    <v>17.059999999999999</v>
    <v>15.28</v>
    <v>17.059999999999999</v>
    <v>16.760000000000002</v>
    <v>16.760000000000002</v>
    <v>7946610000</v>
    <v>981</v>
    <v>SEMICONDUCTOR MANUFACTURING INTERNATIONAL CORPORATION (XHKG:981)</v>
    <v>27639721</v>
    <v>24801290</v>
    <v>2000</v>
  </rv>
  <rv s="2">
    <v>314</v>
  </rv>
  <rv s="3">
    <fb>19.86</fb>
    <v>6</v>
  </rv>
  <rv s="0">
    <v>https://www.bing.com/financeapi/forcetrigger?t=bzzzjc&amp;q=XHKG%3a9888&amp;form=skydnc</v>
    <v>Learn more on Bing</v>
  </rv>
  <rv s="1">
    <v>en-GB</v>
    <v>bzzzjc</v>
    <v>268435456</v>
    <v>1</v>
    <v>Powered by Refinitiv</v>
    <v>0</v>
    <v>Baidu, Inc. (XHKG:9888)</v>
    <v>2</v>
    <v>3</v>
    <v>Finance</v>
    <v>4</v>
    <v>166.3</v>
    <v>99.95</v>
    <v>1.8859999999999999</v>
    <v>0.2</v>
    <v>0</v>
    <v>1.99E-3</v>
    <v>0</v>
    <v>HKD</v>
    <v>Baidu Inc is a Chinese language Internet search provider. The Company offers a Chinese language search platform on its Baidu.com Website that enables users to find information online, including Webpages, news, images, documents and multimedia files, through links provided on its Website. The Company operates through two segments, Baidu Core segment and iQIYI segment. Baidu Core mainly provides search-based, feed-based, and other online marketing services, as well as products and services from the Company’s new artificial intelligence (AI) initiatives. Within Baidu Core, the Company’s product and services offerings are categorized as Mobile Ecosystem, Baidu AI Cloud and Intelligent Driving &amp; Other Growth Initiatives. iQIYI is an online entertainment service provider that offers original, professionally produced and partner-generated content on its platform.</v>
    <v>41300</v>
    <v>Hong Kong Stock Exchange</v>
    <v>XHKG</v>
    <v>XHKG</v>
    <v>Baidu Campus, No. 10 Shangdi 10th Street, Haidian District, BEIJING, BEIJING, 100085 CN</v>
    <v>104.8</v>
    <v>Software &amp; IT Services</v>
    <v>Stock</v>
    <v>45307.338929258593</v>
    <v>317</v>
    <v>100.3</v>
    <v>298332400000</v>
    <v>Baidu, Inc.</v>
    <v>Baidu, Inc.</v>
    <v>101.2</v>
    <v>11.91</v>
    <v>100.5</v>
    <v>100.7</v>
    <v>100.7</v>
    <v>2796778000</v>
    <v>9888</v>
    <v>Baidu, Inc. (XHKG:9888)</v>
    <v>17793226</v>
    <v>7190890</v>
    <v>2000</v>
  </rv>
  <rv s="2">
    <v>318</v>
  </rv>
  <rv s="3">
    <fb>116.1</fb>
    <v>6</v>
  </rv>
  <rv s="0">
    <v>https://www.bing.com/financeapi/forcetrigger?t=ah74ar&amp;q=XHKG%3a992&amp;form=skydnc</v>
    <v>Learn more on Bing</v>
  </rv>
  <rv s="1">
    <v>en-GB</v>
    <v>ah74ar</v>
    <v>268435456</v>
    <v>1</v>
    <v>Powered by Refinitiv</v>
    <v>0</v>
    <v>Lenovo Group Limited (XHKG:992)</v>
    <v>2</v>
    <v>3</v>
    <v>Finance</v>
    <v>4</v>
    <v>11.1</v>
    <v>5.93</v>
    <v>0.6</v>
    <v>-0.59</v>
    <v>0</v>
    <v>-5.6083999999999995E-2</v>
    <v>0</v>
    <v>HKD</v>
    <v>Lenovo Group Limited is an investment holding company principally engaged in personal computers and related businesses. The Company’s main products include Think-branded commercial personal computers and Idea-branded consumer personal computers, as well as servers, workstations and a family of mobile Internet devices, including tablets and smart phones. The Company operates its business through four geographical segments, including China, Asia Pacific (AP), Europe, the Middle East and Africa (EMEA) and Americas (AG). The Company also provides cloud service and other related services. The Company distributes its products in domestic market and to overseas markets.</v>
    <v>71090</v>
    <v>Hong Kong Stock Exchange</v>
    <v>XHKG</v>
    <v>XHKG</v>
    <v>No.10 Xibeiwang East Road, Haidian District, BEIJING, BEIJING, 100085 CN</v>
    <v>10.48</v>
    <v>Computers, Phones &amp; Household Electronics</v>
    <v>Stock</v>
    <v>45307.338929258593</v>
    <v>321</v>
    <v>9.82</v>
    <v>130354100000</v>
    <v>Lenovo Group Limited</v>
    <v>Lenovo Group Limited</v>
    <v>10.34</v>
    <v>15.52</v>
    <v>10.52</v>
    <v>9.93</v>
    <v>9.93</v>
    <v>12391070000</v>
    <v>992</v>
    <v>Lenovo Group Limited (XHKG:992)</v>
    <v>81049500</v>
    <v>46855150</v>
    <v>1993</v>
  </rv>
  <rv s="2">
    <v>322</v>
  </rv>
  <rv s="3">
    <fb>10.92</fb>
    <v>6</v>
  </rv>
  <rv s="0">
    <v>https://www.bing.com/financeapi/forcetrigger?t=c1q4yc&amp;q=XHKG%3a9961&amp;form=skydnc</v>
    <v>Learn more on Bing</v>
  </rv>
  <rv s="4">
    <v>en-GB</v>
    <v>c1q4yc</v>
    <v>268435456</v>
    <v>1</v>
    <v>Powered by Refinitiv</v>
    <v>7</v>
    <v>Trip.com Group Limited (XHKG:9961)</v>
    <v>2</v>
    <v>8</v>
    <v>Finance</v>
    <v>4</v>
    <v>330.2</v>
    <v>240.6</v>
    <v>1.427</v>
    <v>-0.2</v>
    <v>0</v>
    <v>-6.8919999999999995E-4</v>
    <v>0</v>
    <v>HKD</v>
    <v>Trip.com Group Ltd is a China-based company mainly engaged in the operation of one-stop travel platform. The Company's platform integrates a comprehensive suite of travel products and services and differentiated travel content. Its platform aggregates its product and service offerings, reviews and other content shared by its users based on their real travel experiences, and original content from its ecosystem partners to enable leisure and business travelers to have access to travel experiences and make informed and cost-effective bookings. Users come to its platform for any type of trip, from in-destination activities, weekend getaways, and short-haul trips, to cross-border vacations and business trips.</v>
    <v>32202</v>
    <v>Hong Kong Stock Exchange</v>
    <v>XHKG</v>
    <v>XHKG</v>
    <v>No. 99 Fu Quan Road, SHANGHAI, SHANGHAI, 200335 CN</v>
    <v>296.2</v>
    <v>Hotels &amp; Entertainment Services</v>
    <v>Stock</v>
    <v>45307.338929258593</v>
    <v>325</v>
    <v>289.39999999999998</v>
    <v>198359800000</v>
    <v>Trip.com Group Limited</v>
    <v>Trip.com Group Limited</v>
    <v>291</v>
    <v>16.52</v>
    <v>290.2</v>
    <v>290</v>
    <v>290</v>
    <v>683527800</v>
    <v>9961</v>
    <v>Trip.com Group Limited (XHKG:9961)</v>
    <v>810995</v>
    <v>1097640</v>
  </rv>
  <rv s="2">
    <v>326</v>
  </rv>
  <rv s="3">
    <fb>277.60000000000002</fb>
    <v>6</v>
  </rv>
  <rv s="0">
    <v>https://www.bing.com/financeapi/forcetrigger?t=bsrlk2&amp;q=XHKG%3a9988&amp;form=skydnc</v>
    <v>Learn more on Bing</v>
  </rv>
  <rv s="1">
    <v>en-GB</v>
    <v>bsrlk2</v>
    <v>268435456</v>
    <v>1</v>
    <v>Powered by Refinitiv</v>
    <v>0</v>
    <v>Alibaba Group Holding Limited (XHKG:9988)</v>
    <v>2</v>
    <v>3</v>
    <v>Finance</v>
    <v>4</v>
    <v>118.5</v>
    <v>67.8</v>
    <v>1.2729999999999999</v>
    <v>-1.6</v>
    <v>0</v>
    <v>-2.2856999999999999E-2</v>
    <v>0</v>
    <v>HKD</v>
    <v>Alibaba Group Holding Ltd provides technology infrastructure and marketing platforms. The Company operates through seven segments. China Commerce segment includes China retail commerce businesses such as Taobao, Tmall and Freshippo, among others, and wholesale business. International Commerce segment includes international retail and wholesale commerce businesses such as Lazada and AliExpress. Local Consumer Services segment includes location-based businesses such as Ele.me, Amap, Fliggy and others. Cainiao segment includes domestic and international one-stop-shop logistics services and supply chain management solutions. Cloud segment provides public and hybrid cloud services like Alibaba Cloud and DingTalk for domestic and foreign enterprises. Digital Media and Entertainment segment includes Youku, Quark and Alibaba Pictures, other content and distribution platforms and online games business. Innovation Initiatives and Others segment include Damo Academy, Tmall Genie and others.</v>
    <v>224955</v>
    <v>Hong Kong Stock Exchange</v>
    <v>XHKG</v>
    <v>XHKG</v>
    <v>969 West Wen Yi Road, Yu Hang District, HANGZHOU, ZHEJIANG, 311121 CN</v>
    <v>70</v>
    <v>Software &amp; IT Services</v>
    <v>Stock</v>
    <v>45307.338929258593</v>
    <v>329</v>
    <v>68.05</v>
    <v>1429068000000</v>
    <v>Alibaba Group Holding Limited</v>
    <v>Alibaba Group Holding Limited</v>
    <v>68.849999999999994</v>
    <v>9.92</v>
    <v>70</v>
    <v>68.400000000000006</v>
    <v>68.400000000000006</v>
    <v>20347390000</v>
    <v>9988</v>
    <v>Alibaba Group Holding Limited (XHKG:9988)</v>
    <v>42678068</v>
    <v>38648210</v>
    <v>1999</v>
  </rv>
  <rv s="2">
    <v>330</v>
  </rv>
  <rv s="3">
    <fb>75.599999999999994</fb>
    <v>6</v>
  </rv>
  <rv s="0">
    <v>https://www.bing.com/financeapi/forcetrigger?t=buqubh&amp;q=XHKG%3a9999&amp;form=skydnc</v>
    <v>Learn more on Bing</v>
  </rv>
  <rv s="1">
    <v>en-GB</v>
    <v>buqubh</v>
    <v>268435456</v>
    <v>1</v>
    <v>Powered by Refinitiv</v>
    <v>0</v>
    <v>NETEASE, INC. (XHKG:9999)</v>
    <v>2</v>
    <v>3</v>
    <v>Finance</v>
    <v>4</v>
    <v>185.7</v>
    <v>116.1</v>
    <v>1.1444000000000001</v>
    <v>-1.4</v>
    <v>0</v>
    <v>-9.9010000000000001E-3</v>
    <v>0</v>
    <v>HKD</v>
    <v>NetEase Inc is a China-based technology company. The Company operates through four business segments. The Online Game Service segment is engaged in developing and operating online game services that cover mobile games and personal computer (PC) games. The games include Westward Journey, Onmyoji series and others. The Youdao segment provides intelligent learning services. Its products and services include Online Courses, Youdao Dictionary, Youdao Dictionary Pen, Youdao Listening Treasure, Youdao Smart Learning Lamp, Youdao Translator King, Youdao Super Dictionary and others. The Cloud Music segment provides online music services and social entertainment services. Products offered by the Innovation and Others segment include Yanxuan, NetEase Live, advertising services, high-end email and other value-added services. The Company mainly operates its businesses in the domestic and overseas markets.</v>
    <v>31119</v>
    <v>Hong Kong Stock Exchange</v>
    <v>XHKG</v>
    <v>XHKG</v>
    <v>NetEase Building, No. 599 Wangshang Rd, Binjiang District, HANGZHOU, ZHEJIANG, 310052 CN</v>
    <v>142.19999999999999</v>
    <v>Software &amp; IT Services</v>
    <v>Stock</v>
    <v>45307.338929258593</v>
    <v>333</v>
    <v>138.69999999999999</v>
    <v>459328000000</v>
    <v>NETEASE, INC.</v>
    <v>NETEASE, INC.</v>
    <v>141.4</v>
    <v>15.69</v>
    <v>141.4</v>
    <v>140</v>
    <v>140</v>
    <v>3224760000</v>
    <v>9999</v>
    <v>NETEASE, INC. (XHKG:9999)</v>
    <v>6019776</v>
    <v>6583250</v>
    <v>1999</v>
  </rv>
  <rv s="2">
    <v>334</v>
  </rv>
  <rv s="3">
    <fb>140.6</fb>
    <v>6</v>
  </rv>
  <rv s="0">
    <v>https://en.wikipedia.org/wiki/Microsoft</v>
    <v>Wikipedia</v>
  </rv>
  <rv s="8">
    <v>269</v>
    <v>337</v>
  </rv>
  <rv s="9">
    <v>18</v>
    <v>https://www.bing.com/th?id=AMMS_e6e837c7bf3a77408619758b7447855a&amp;qlt=95</v>
    <v>338</v>
    <v>0</v>
    <v>https://www.bing.com/images/search?form=xlimg&amp;q=microsoft</v>
    <v>Image of MICROSOFT CORPORATION</v>
  </rv>
  <rv s="0">
    <v>https://www.bing.com/financeapi/forcetrigger?t=a1xzim&amp;q=XNAS%3aMSFT&amp;form=skydnc</v>
    <v>Learn more on Bing</v>
  </rv>
  <rv s="10">
    <v>en-GB</v>
    <v>a1xzim</v>
    <v>268435456</v>
    <v>1</v>
    <v>Powered by Refinitiv</v>
    <v>14</v>
    <v>MICROSOFT CORPORATION (XNAS:MSFT)</v>
    <v>16</v>
    <v>19</v>
    <v>Finance</v>
    <v>20</v>
    <v>394.03</v>
    <v>230.68</v>
    <v>0.89749999999999996</v>
    <v>1.8</v>
    <v>1.358E-3</v>
    <v>4.6340000000000001E-3</v>
    <v>0.53</v>
    <v>USD</v>
    <v>Microsoft Corporation is a technology company. The Company develops and supports software, services, devices, and solutions. The Company’s segments include Productivity and Business Processes, Intelligent Cloud, and More Personal Computing. The Productivity and Business Processes segment consists of products and services in its portfolio of productivity, communication, and information services. This segment primarily comprises: Office Commercial, Office Consumer, LinkedIn, and Dynamics business solutions. The Intelligent Cloud segment consists of server products and cloud services, including Azure and other cloud services, SQL Server, Windows Server, Visual Studio, System Center, and related Client Access Licenses (CALs), and Nuance and GitHub; and Enterprise Services, including enterprise support services, industry solutions and Nuance professional services. The More Personal Computing segment primarily comprises Windows, devices, gaming, and search and news advertising.</v>
    <v>221000</v>
    <v>Nasdaq Stock Market</v>
    <v>XNAS</v>
    <v>XNAS</v>
    <v>One Microsoft Way, REDMOND, WA, 98052-6399 US</v>
    <v>394.03</v>
    <v>339</v>
    <v>Software &amp; IT Services</v>
    <v>Stock</v>
    <v>45307.965285068749</v>
    <v>340</v>
    <v>387.62290000000002</v>
    <v>2900588890740</v>
    <v>MICROSOFT CORPORATION</v>
    <v>MICROSOFT CORPORATION</v>
    <v>393.66</v>
    <v>37.618899999999996</v>
    <v>388.47</v>
    <v>390.27</v>
    <v>390.8</v>
    <v>7432262000</v>
    <v>MSFT</v>
    <v>MICROSOFT CORPORATION (XNAS:MSFT)</v>
    <v>27164991</v>
    <v>24878755</v>
    <v>1993</v>
  </rv>
  <rv s="2">
    <v>341</v>
  </rv>
  <rv s="3">
    <fb>376.04</fb>
    <v>21</v>
  </rv>
  <rv s="0">
    <v>https://www.bing.com/financeapi/forcetrigger?t=a1mou2&amp;q=XNAS%3aAAPL&amp;form=skydnc</v>
    <v>Learn more on Bing</v>
  </rv>
  <rv s="1">
    <v>en-GB</v>
    <v>a1mou2</v>
    <v>268435456</v>
    <v>1</v>
    <v>Powered by Refinitiv</v>
    <v>0</v>
    <v>APPLE INC. (XNAS:AAPL)</v>
    <v>2</v>
    <v>22</v>
    <v>Finance</v>
    <v>20</v>
    <v>199.62</v>
    <v>133.77000000000001</v>
    <v>1.3172999999999999</v>
    <v>-2.29</v>
    <v>-1.8520000000000001E-3</v>
    <v>-1.2317E-2</v>
    <v>-0.34</v>
    <v>USD</v>
    <v>Apple Inc. designs, manufactures and markets smartphones, personal computers, tablets, wearables and accessories, and sells a variety of related services. The Company's product categories include iPhone, Mac, iPad, and Wearables, Home and Accessories. Its software platforms include iOS, iPadOS, macOS, watchOS and tvOS. Its services include advertising, AppleCare, cloud services, digital content and payment services. It operates various platforms, including the App Store, that allow customers to discover and download applications and digital content, such as books, music, video, games and podcasts. It also offers digital content through subscription-based services, including Apple Arcade, Apple Fitness+, Apple Music, Apple News+ and Apple TV+. The Company's products include iPhone 15 Pro, iPhone 15, iPhone 14, iPhone 13, MacBook Air, MacBook Pro, iMac, Mac mini, Mac Studio, Mac Pro, iPad Pro, iPad Air, iPad, iPad mini, Apple Watch Series 9, AirPods, AirPods Pro, AirPods Max and HomePod.</v>
    <v>161000</v>
    <v>Nasdaq Stock Market</v>
    <v>XNAS</v>
    <v>XNAS</v>
    <v>One Apple Park Way, CUPERTINO, CA, 95014 US</v>
    <v>184.26</v>
    <v>Computers, Phones &amp; Household Electronics</v>
    <v>Stock</v>
    <v>45307.965327441409</v>
    <v>344</v>
    <v>180.934</v>
    <v>2839268697000</v>
    <v>APPLE INC.</v>
    <v>APPLE INC.</v>
    <v>182.16</v>
    <v>30.3095</v>
    <v>185.92</v>
    <v>183.63</v>
    <v>183.29</v>
    <v>15461900000</v>
    <v>AAPL</v>
    <v>APPLE INC. (XNAS:AAPL)</v>
    <v>65561345</v>
    <v>55200816</v>
    <v>1977</v>
  </rv>
  <rv s="2">
    <v>345</v>
  </rv>
  <rv s="3">
    <fb>192.53</fb>
    <v>21</v>
  </rv>
  <rv s="0">
    <v>https://www.bing.com/financeapi/forcetrigger?t=a1u3p2&amp;q=XNAS%3aGOOG&amp;form=skydnc</v>
    <v>Learn more on Bing</v>
  </rv>
  <rv s="1">
    <v>en-GB</v>
    <v>a1u3p2</v>
    <v>268435456</v>
    <v>1</v>
    <v>Powered by Refinitiv</v>
    <v>0</v>
    <v>ALPHABET INC. (XNAS:GOOG)</v>
    <v>2</v>
    <v>22</v>
    <v>Finance</v>
    <v>20</v>
    <v>146.66</v>
    <v>88.86</v>
    <v>1.0579000000000001</v>
    <v>-0.16</v>
    <v>0</v>
    <v>-1.109E-3</v>
    <v>0</v>
    <v>USD</v>
    <v>Alphabet Inc. is a holding company. The Company's segments include Google Services, Google Cloud, and Other Bets. The Google Services segment includes products and services such as ads, Android, Chrome, hardware, Google Maps, Google Play, Search, and YouTube. The Google Cloud segment includes infrastructure and platform services, collaboration tools, and other services for enterprise customers. The Other Bets segment includes earlier stage technologies that are further afield from its core Google business, and it includes the sale of health technology and Internet services. Its Google Cloud provides enterprise-ready cloud services, including Google Cloud Platform and Google Workspace. Google Cloud Platform provides technology in cybersecurity; data, analytics, artificial intelligence (AI), machine learning and infrastructure. The Company's Google Workspace's secure communication and collaboration tools, which include apps, such as Gmail, Docs, Drive, Calendar, Meet, and others.</v>
    <v>182381</v>
    <v>Nasdaq Stock Market</v>
    <v>XNAS</v>
    <v>XNAS</v>
    <v>1600 Amphitheatre Parkway, MOUNTAIN VIEW, CA, 94043 US</v>
    <v>145.84</v>
    <v>Software &amp; IT Services</v>
    <v>Stock</v>
    <v>45307.958698135939</v>
    <v>348</v>
    <v>143.0564</v>
    <v>1794510000000</v>
    <v>ALPHABET INC.</v>
    <v>ALPHABET INC.</v>
    <v>143.43</v>
    <v>27.681799999999999</v>
    <v>144.24</v>
    <v>144.08000000000001</v>
    <v>144.08000000000001</v>
    <v>12516000000</v>
    <v>GOOG</v>
    <v>ALPHABET INC. (XNAS:GOOG)</v>
    <v>19190327</v>
    <v>22249628</v>
    <v>2015</v>
  </rv>
  <rv s="2">
    <v>349</v>
  </rv>
  <rv s="3">
    <fb>140.93</fb>
    <v>21</v>
  </rv>
  <rv s="0">
    <v>https://www.bing.com/financeapi/forcetrigger?t=a1u3rw&amp;q=XNAS%3aGOOGL&amp;form=skydnc</v>
    <v>Learn more on Bing</v>
  </rv>
  <rv s="1">
    <v>en-GB</v>
    <v>a1u3rw</v>
    <v>268435456</v>
    <v>1</v>
    <v>Powered by Refinitiv</v>
    <v>0</v>
    <v>ALPHABET INC. (XNAS:GOOGL)</v>
    <v>2</v>
    <v>22</v>
    <v>Finance</v>
    <v>20</v>
    <v>145.22</v>
    <v>88.575000000000003</v>
    <v>1.0579000000000001</v>
    <v>-0.16</v>
    <v>0</v>
    <v>-1.122E-3</v>
    <v>0</v>
    <v>USD</v>
    <v>Alphabet Inc. is a holding company. The Company's segments include Google Services, Google Cloud, and Other Bets. The Google Services segment includes products and services such as ads, Android, Chrome, hardware, Google Maps, Google Play, Search, and YouTube. The Google Cloud segment includes infrastructure and platform services, collaboration tools, and other services for enterprise customers. The Other Bets segment includes earlier stage technologies that are further afield from its core Google business, and it includes the sale of health technology and Internet services. Its Google Cloud provides enterprise-ready cloud services, including Google Cloud Platform and Google Workspace. Google Cloud Platform provides technology in cybersecurity; data, analytics, artificial intelligence (AI), machine learning and infrastructure. The Company's Google Workspace's secure communication and collaboration tools, which include apps, such as Gmail, Docs, Drive, Calendar, Meet, and others.</v>
    <v>182381</v>
    <v>Nasdaq Stock Market</v>
    <v>XNAS</v>
    <v>XNAS</v>
    <v>1600 Amphitheatre Parkway, MOUNTAIN VIEW, CA, 94043 US</v>
    <v>144.35</v>
    <v>Software &amp; IT Services</v>
    <v>Stock</v>
    <v>45307.963126388284</v>
    <v>352</v>
    <v>141.44999999999999</v>
    <v>1794510000000</v>
    <v>ALPHABET INC.</v>
    <v>ALPHABET INC.</v>
    <v>142</v>
    <v>27.361899999999999</v>
    <v>142.65</v>
    <v>142.49</v>
    <v>142.49</v>
    <v>12516000000</v>
    <v>GOOGL</v>
    <v>ALPHABET INC. (XNAS:GOOGL)</v>
    <v>22657372</v>
    <v>28351016</v>
    <v>2015</v>
  </rv>
  <rv s="2">
    <v>353</v>
  </rv>
  <rv s="3">
    <fb>139.69</fb>
    <v>21</v>
  </rv>
  <rv s="0">
    <v>https://www.bing.com/financeapi/forcetrigger?t=a1nhlh&amp;q=XNAS%3aAMZN&amp;form=skydnc</v>
    <v>Learn more on Bing</v>
  </rv>
  <rv s="1">
    <v>en-GB</v>
    <v>a1nhlh</v>
    <v>268435456</v>
    <v>1</v>
    <v>Powered by Refinitiv</v>
    <v>0</v>
    <v>AMAZON.COM, INC. (XNAS:AMZN)</v>
    <v>2</v>
    <v>22</v>
    <v>Finance</v>
    <v>20</v>
    <v>157.16999999999999</v>
    <v>88.12</v>
    <v>1.1416999999999999</v>
    <v>-1.46</v>
    <v>-9.1410000000000005E-4</v>
    <v>-9.443E-3</v>
    <v>-0.14000000000000001</v>
    <v>USD</v>
    <v>Amazon.com, Inc. provides a range of products and services to customers. The products offered through its stores include merchandise and content that it purchased for resale and products offered by third-party sellers. It manufactures and sells electronic devices, including Kindle, Fire tablet, Fire TV, Echo, and Ring, and it develops and produces media content. It also offers subscription services such as Amazon Prime, a membership program. Its segments include North America, International and Amazon Web Services (AWS). The AWS segment consists of global sales of compute, storage, database, and other services for start-ups, enterprises, government agencies, and academic institutions. It provides advertising services to sellers, vendors, publishers, authors, and others, through programs, such as sponsored advertisements, display, and video advertising. Customers access its offerings through websites, mobile applications, Alexa, devices, streaming, and physically visiting its stores.</v>
    <v>1500000</v>
    <v>Nasdaq Stock Market</v>
    <v>XNAS</v>
    <v>XNAS</v>
    <v>410 Terry Ave N, SEATTLE, WA, 98109 US</v>
    <v>154.99</v>
    <v>Diversified Retail</v>
    <v>Stock</v>
    <v>45307.965460624997</v>
    <v>356</v>
    <v>152.15</v>
    <v>1582760034800</v>
    <v>AMAZON.COM, INC.</v>
    <v>AMAZON.COM, INC.</v>
    <v>153.53</v>
    <v>80.722999999999999</v>
    <v>154.62</v>
    <v>153.16</v>
    <v>153.02000000000001</v>
    <v>10334030000</v>
    <v>AMZN</v>
    <v>AMAZON.COM, INC. (XNAS:AMZN)</v>
    <v>41301541</v>
    <v>47163245</v>
    <v>1996</v>
  </rv>
  <rv s="2">
    <v>357</v>
  </rv>
  <rv s="3">
    <fb>151.94</fb>
    <v>21</v>
  </rv>
  <rv s="0">
    <v>https://www.bing.com/financeapi/forcetrigger?t=a1yv52&amp;q=XNAS%3aNVDA&amp;form=skydnc</v>
    <v>Learn more on Bing</v>
  </rv>
  <rv s="1">
    <v>en-GB</v>
    <v>a1yv52</v>
    <v>268435456</v>
    <v>1</v>
    <v>Powered by Refinitiv</v>
    <v>0</v>
    <v>NVIDIA CORPORATION (XNAS:NVDA)</v>
    <v>2</v>
    <v>22</v>
    <v>Finance</v>
    <v>20</v>
    <v>568.34990000000005</v>
    <v>167.31</v>
    <v>1.6758</v>
    <v>16.72</v>
    <v>4.7530000000000003E-3</v>
    <v>3.0560999999999998E-2</v>
    <v>2.68</v>
    <v>USD</v>
    <v>NVIDIA Corporation accelerates computing to help solve the computational problems. The Company has two segments. The Compute &amp; Networking segment includes its data center accelerated computing platform; networking; automotive artificial intelligence (AI) cockpit, autonomous driving development agreements and autonomous vehicle solutions; electric vehicle computing platforms; Jetson for robotics and other embedded platforms; NVIDIA AI Enterprise and other software; and cryptocurrency mining processors (CMP). The Graphics segment includes GeForce GPUs for gaming and personal computers (PCs), the GeForce NOW game streaming service and related infrastructure, and solutions for gaming platforms; Quadro/NVIDIA RTX GPUs for enterprise workstation graphics; virtual GPU (vGPU), software for cloud-based visual and virtual computing; automotive platforms for infotainment systems; and omniverse enterprise software for building and operating metaverse and three-dimensional Internet applications.</v>
    <v>26196</v>
    <v>Nasdaq Stock Market</v>
    <v>XNAS</v>
    <v>XNAS</v>
    <v>2788 San Tomas Expressway, SANTA CLARA, CA, 95051 US</v>
    <v>568.34990000000005</v>
    <v>Semiconductors &amp; Semiconductor Equipment</v>
    <v>Stock</v>
    <v>45307.965394733597</v>
    <v>360</v>
    <v>549</v>
    <v>1392635400000</v>
    <v>NVIDIA CORPORATION</v>
    <v>NVIDIA CORPORATION</v>
    <v>550.17999999999995</v>
    <v>72.237700000000004</v>
    <v>547.1</v>
    <v>563.82000000000005</v>
    <v>566.5</v>
    <v>2470000000</v>
    <v>NVDA</v>
    <v>NVIDIA CORPORATION (XNAS:NVDA)</v>
    <v>44818872</v>
    <v>40822406</v>
    <v>1998</v>
  </rv>
  <rv s="2">
    <v>361</v>
  </rv>
  <rv s="3">
    <fb>495.22</fb>
    <v>21</v>
  </rv>
  <rv s="0">
    <v>https://www.bing.com/financeapi/forcetrigger?t=a1slm7&amp;q=XNAS%3aMETA&amp;form=skydnc</v>
    <v>Learn more on Bing</v>
  </rv>
  <rv s="1">
    <v>en-GB</v>
    <v>a1slm7</v>
    <v>268435456</v>
    <v>1</v>
    <v>Powered by Refinitiv</v>
    <v>0</v>
    <v>Meta Platforms, Inc. (XNAS:META)</v>
    <v>2</v>
    <v>22</v>
    <v>Finance</v>
    <v>20</v>
    <v>377.06</v>
    <v>132.13999999999999</v>
    <v>1.1498999999999999</v>
    <v>-7.03</v>
    <v>1.034E-3</v>
    <v>-1.8772E-2</v>
    <v>0.38</v>
    <v>USD</v>
    <v>Meta Platforms, Inc. builds technologies that help people connect, find communities, and grow businesses. The Company's products enable people to connect and share with friends and family through mobile devices, personal computers, virtual reality (VR) headsets, and wearables. The Company operates through two segments: Family of Apps (FoA) and Reality Labs (RL). FoA segment includes Facebook, Instagram, Messenger, WhatsApp, and other services. RL segment includes augmented and VR-related consumer hardware, software, and content. Facebook enables people to connect, share, discover and communicate with each other on mobile devices and personal computers. Instagram is a place where people can express themselves through photos, videos, and private messaging, and connect with and shop from their favorite businesses. Its RL products include Meta Quest virtual reality devices, as well as software and content available through the Meta Quest Store, which enable a range of social experiences.</v>
    <v>66185</v>
    <v>Nasdaq Stock Market</v>
    <v>XNAS</v>
    <v>XNAS</v>
    <v>1 Meta Way, MENLO PARK, CA, 94025 US</v>
    <v>375.61</v>
    <v>Software &amp; IT Services</v>
    <v>Stock</v>
    <v>45307.965149548436</v>
    <v>364</v>
    <v>367.23</v>
    <v>944321857980</v>
    <v>Meta Platforms, Inc.</v>
    <v>Meta Platforms, Inc.</v>
    <v>373.65</v>
    <v>33.072800000000001</v>
    <v>374.49</v>
    <v>367.46</v>
    <v>367.84</v>
    <v>2569863000</v>
    <v>META</v>
    <v>Meta Platforms, Inc. (XNAS:META)</v>
    <v>15292003</v>
    <v>16735861</v>
    <v>2004</v>
  </rv>
  <rv s="2">
    <v>365</v>
  </rv>
  <rv s="3">
    <fb>353.96</fb>
    <v>21</v>
  </rv>
  <rv s="0">
    <v>https://www.bing.com/financeapi/forcetrigger?t=a1otrw&amp;q=XNYS%3aBRK.B&amp;form=skydnc</v>
    <v>Learn more on Bing</v>
  </rv>
  <rv s="1">
    <v>en-GB</v>
    <v>a1otrw</v>
    <v>268435456</v>
    <v>1</v>
    <v>Powered by Refinitiv</v>
    <v>0</v>
    <v>BERKSHIRE HATHAWAY INC., (XNYS:BRK.B)</v>
    <v>2</v>
    <v>22</v>
    <v>Finance</v>
    <v>20</v>
    <v>373.34</v>
    <v>292.42</v>
    <v>0.88090000000000002</v>
    <v>-2.59</v>
    <v>1.3850000000000001E-4</v>
    <v>-7.1230000000000009E-3</v>
    <v>0.05</v>
    <v>USD</v>
    <v>Berkshire Hathaway Inc. (Berkshire) is a holding company owning subsidiaries engaged in various business activities. Berkshire’s various business activities include insurance businesses conducted on both a primary basis and a reinsurance basis. Its segments include Insurance, which consists of GEICO, Berkshire Hathaway Primary Group and Berkshire Hathaway Reinsurance Group; Railroad (BNSF), which includes operations of railroad systems in North America through Burlington Northern Santa Fe LLC; Berkshire Hathaway Energy, which includes regulated electric and gas utility; Manufacturing, which include manufacture of various products, including industrial, consumer and building products; McLane Company, which include wholesale distribution of groceries and non-food items; Service and retailing, which provide shared aircraft ownership programs, aviation pilot training, electronic components distribution and various retailing businesses, and Pilot Travel Centers (Pilot).</v>
    <v>383000</v>
    <v>New York Stock Exchange</v>
    <v>XNYS</v>
    <v>XNYS</v>
    <v>3555 Farnam St, OMAHA, NE, 68131 US</v>
    <v>363.6</v>
    <v>Consumer Goods Conglomerates</v>
    <v>Stock</v>
    <v>45307.959560346877</v>
    <v>368</v>
    <v>359.89</v>
    <v>791243900000</v>
    <v>BERKSHIRE HATHAWAY INC.,</v>
    <v>BERKSHIRE HATHAWAY INC.,</v>
    <v>362.94</v>
    <v>9.2009000000000007</v>
    <v>363.62</v>
    <v>361.03</v>
    <v>361.15</v>
    <v>1444000</v>
    <v>BRK.B</v>
    <v>BERKSHIRE HATHAWAY INC., (XNYS:BRK.B)</v>
    <v>3046425</v>
    <v>3526047</v>
    <v>1998</v>
  </rv>
  <rv s="2">
    <v>369</v>
  </rv>
  <rv s="3">
    <fb>356.66</fb>
    <v>21</v>
  </rv>
  <rv s="0">
    <v>https://www.bing.com/financeapi/forcetrigger?t=a24kar&amp;q=XNAS%3aTSLA&amp;form=skydnc</v>
    <v>Learn more on Bing</v>
  </rv>
  <rv s="1">
    <v>en-GB</v>
    <v>a24kar</v>
    <v>268435456</v>
    <v>1</v>
    <v>Powered by Refinitiv</v>
    <v>0</v>
    <v>TESLA, INC. (XNAS:TSLA)</v>
    <v>2</v>
    <v>22</v>
    <v>Finance</v>
    <v>20</v>
    <v>299.29000000000002</v>
    <v>124.3082</v>
    <v>2.4445000000000001</v>
    <v>1.02</v>
    <v>2.751E-3</v>
    <v>4.6600000000000001E-3</v>
    <v>0.60499999999999998</v>
    <v>USD</v>
    <v>Tesla, Inc. designs, develops, manufactures, sells and leases fully electric vehicles and energy generation and storage systems, and offer services related to its products. The Company's automotive segment includes the design, development, manufacturing, sales, and leasing of electric vehicles as well as sales of automotive regulatory credits. Additionally, the automotive segment is also comprised of services and other, which includes non-warranty after-sales vehicle services, sales of used vehicles, retail merchandise, sales by its acquired subsidiaries to third party customers, and vehicle insurance. Its energy generation and storage segment include the design, manufacture, installation, sales and leasing of solar energy generation and energy storage products and related services and sales of solar energy systems incentives. Its automotive products include Model 3, Model Y, Model S and Model X. Powerwall and Megapack are its lithium-ion battery energy storage products.</v>
    <v>127855</v>
    <v>Nasdaq Stock Market</v>
    <v>XNAS</v>
    <v>XNAS</v>
    <v>1 Tesla Road, AUSTIN, TX, 78725 US</v>
    <v>223.49</v>
    <v>Automobiles &amp; Auto Parts</v>
    <v>Stock</v>
    <v>45307.965500902341</v>
    <v>372</v>
    <v>212.18</v>
    <v>699076517110</v>
    <v>TESLA, INC.</v>
    <v>TESLA, INC.</v>
    <v>215.1</v>
    <v>70.534099999999995</v>
    <v>218.89</v>
    <v>219.91</v>
    <v>220.51499999999999</v>
    <v>3178921000</v>
    <v>TSLA</v>
    <v>TESLA, INC. (XNAS:TSLA)</v>
    <v>115181451</v>
    <v>109157849</v>
    <v>2003</v>
  </rv>
  <rv s="2">
    <v>373</v>
  </rv>
  <rv s="3">
    <fb>248.48</fb>
    <v>21</v>
  </rv>
  <rv s="0">
    <v>https://www.bing.com/financeapi/forcetrigger?t=a1wyu2&amp;q=XNYS%3aLLY&amp;form=skydnc</v>
    <v>Learn more on Bing</v>
  </rv>
  <rv s="1">
    <v>en-GB</v>
    <v>a1wyu2</v>
    <v>268435456</v>
    <v>1</v>
    <v>Powered by Refinitiv</v>
    <v>0</v>
    <v>ELI LILLY AND COMPANY (XNYS:LLY)</v>
    <v>2</v>
    <v>22</v>
    <v>Finance</v>
    <v>20</v>
    <v>647.73</v>
    <v>309.2</v>
    <v>0.30990000000000001</v>
    <v>-8.57</v>
    <v>1.2290000000000001E-3</v>
    <v>-1.333E-2</v>
    <v>0.78</v>
    <v>USD</v>
    <v>Eli Lilly and Company is engaged in drug manufacturing businesses. The Company discovers, develops, manufactures and markets products in the human pharmaceutical products segment. Its diabetes products include Basaglar, Humalog, Humulin, Jardiance, Mounjaro and Trulicity. Its oncology products consist of Alimta, Cyramza, Erbitux, Jaypirca, Retevmo, and others. Its immunology products include Olumiant, Taltz, oral IL-17 inhibitors and others. Its neuroscience products include Cymbalta, Emgality, and Zyprexa. Its other therapies consist of Bamlanivimab and etesevimab, Bebtelovimab and Forteo. It manufactures and distributes its products through facilities in the United States, including Puerto Rico, and other countries. The Company's subsidiary is POINT Biopharma Global Inc., which is a radiopharmaceutical company with a pipeline of clinical and preclinical stage radioligand therapies in development for the treatment of cancer. The Company's products are sold in over 110 countries.</v>
    <v>39000</v>
    <v>New York Stock Exchange</v>
    <v>XNYS</v>
    <v>XNYS</v>
    <v>Lilly Corporate Ctr, Drop Code 1094, Lilly Corporate Ctr, INDIANAPOLIS, IN, 46285-0001 US</v>
    <v>647.73</v>
    <v>Pharmaceuticals</v>
    <v>Stock</v>
    <v>45307.965291122659</v>
    <v>376</v>
    <v>633.66999999999996</v>
    <v>602193085755</v>
    <v>ELI LILLY AND COMPANY</v>
    <v>ELI LILLY AND COMPANY</v>
    <v>643.91</v>
    <v>116.31</v>
    <v>642.91999999999996</v>
    <v>634.35</v>
    <v>635.35</v>
    <v>949307300</v>
    <v>LLY</v>
    <v>ELI LILLY AND COMPANY (XNYS:LLY)</v>
    <v>2412223</v>
    <v>3050126</v>
    <v>1901</v>
  </rv>
  <rv s="2">
    <v>377</v>
  </rv>
  <rv s="3">
    <fb>582.91999999999996</fb>
    <v>21</v>
  </rv>
  <rv s="0">
    <v>https://www.bing.com/financeapi/forcetrigger?t=a256cw&amp;q=XNYS%3aV&amp;form=skydnc</v>
    <v>Learn more on Bing</v>
  </rv>
  <rv s="1">
    <v>en-GB</v>
    <v>a256cw</v>
    <v>268435456</v>
    <v>1</v>
    <v>Powered by Refinitiv</v>
    <v>0</v>
    <v>VISA INC. (XNYS:V)</v>
    <v>2</v>
    <v>22</v>
    <v>Finance</v>
    <v>20</v>
    <v>266.19</v>
    <v>208.76</v>
    <v>0.97260000000000002</v>
    <v>0.89</v>
    <v>2.5369999999999998E-3</v>
    <v>3.3689999999999996E-3</v>
    <v>0.67290000000000005</v>
    <v>USD</v>
    <v>Visa Inc. (Visa) is a global payments technology company. The Company provides digital payments across more than 200 countries and territories. The Company connects consumers, merchants, financial institutions, businesses, strategic partners and government entities through technologies. The Company operates through the payment services segment. The Company provides transaction processing services, including primarily authorization, clearing and settlement to its financial institution and merchant clients through VisaNet, its transaction processing network. Its core business solutions, including credit, debit, prepaid and cash access programs for individual, business and government account holders. It also provides value-added services to its clients, including issuing solutions, acceptance solutions, risk and identity solutions, open banking and advisory services. It also offers products and solutions that facilitate money movement for all participants in the ecosystem.</v>
    <v>28800</v>
    <v>New York Stock Exchange</v>
    <v>XNYS</v>
    <v>XNYS</v>
    <v>P.O. Box 8999, SAN FRANCISCO, CA, 94128-8999 US</v>
    <v>265.66000000000003</v>
    <v>Software &amp; IT Services</v>
    <v>Stock</v>
    <v>45307.965333471875</v>
    <v>380</v>
    <v>262.35000000000002</v>
    <v>532771130120</v>
    <v>VISA INC.</v>
    <v>VISA INC.</v>
    <v>263.52</v>
    <v>31.904599999999999</v>
    <v>264.17</v>
    <v>265.06</v>
    <v>265.91289999999998</v>
    <v>2010002000</v>
    <v>V</v>
    <v>VISA INC. (XNYS:V)</v>
    <v>6195264</v>
    <v>5450941</v>
    <v>2007</v>
  </rv>
  <rv s="2">
    <v>381</v>
  </rv>
  <rv s="3">
    <fb>260.35000000000002</fb>
    <v>21</v>
  </rv>
  <rv s="0">
    <v>https://www.bing.com/financeapi/forcetrigger?t=a1nz8m&amp;q=XNAS%3aAVGO&amp;form=skydnc</v>
    <v>Learn more on Bing</v>
  </rv>
  <rv s="1">
    <v>en-GB</v>
    <v>a1nz8m</v>
    <v>268435456</v>
    <v>1</v>
    <v>Powered by Refinitiv</v>
    <v>0</v>
    <v>Broadcom Inc. (XNAS:AVGO)</v>
    <v>2</v>
    <v>22</v>
    <v>Finance</v>
    <v>20</v>
    <v>1151.82</v>
    <v>559.11</v>
    <v>1.2654000000000001</v>
    <v>7.28</v>
    <v>1.8210000000000001E-3</v>
    <v>6.5719999999999997E-3</v>
    <v>2.0299999999999998</v>
    <v>USD</v>
    <v>Broadcom Inc. is a global technology company that designs, develops, and supplies a broad range of semiconductor, enterprise software and security solutions. The Company operates through two segments: semiconductor solutions and infrastructure software. The Company's semiconductor solutions segment includes all of its product lines and intellectual property (IP) licensing. It provides semiconductor solutions for managing the movement of data in data center, service provider and enterprise networking applications. Its infrastructure software segment includes its mainframe, distributed and cyber security solutions, and its fiber channel storage area networking (FC SAN) business. It provides a portfolio of software solutions that enables customers to plan, develop, automate, manage and secure applications across mainframe, distributed, mobile and cloud platforms. Its product portfolio serves markets, including cloud, data center, networking, broadband, wireless and enterprise software.</v>
    <v>20000</v>
    <v>Nasdaq Stock Market</v>
    <v>XNAS</v>
    <v>XNAS</v>
    <v>3421 Hillview Avenue, PALO ALTO, CA, 94304 US</v>
    <v>1126.2430999999999</v>
    <v>Semiconductors &amp; Semiconductor Equipment</v>
    <v>Stock</v>
    <v>45307.965196017969</v>
    <v>384</v>
    <v>1098.6300000000001</v>
    <v>521958043376</v>
    <v>Broadcom Inc.</v>
    <v>Broadcom Inc.</v>
    <v>1112.3399999999999</v>
    <v>33.6267</v>
    <v>1107.68</v>
    <v>1114.96</v>
    <v>1116.99</v>
    <v>468140600</v>
    <v>AVGO</v>
    <v>Broadcom Inc. (XNAS:AVGO)</v>
    <v>2613628</v>
    <v>4188900</v>
    <v>2018</v>
  </rv>
  <rv s="2">
    <v>385</v>
  </rv>
  <rv s="3">
    <fb>1116.25</fb>
    <v>21</v>
  </rv>
  <rv s="0">
    <v>https://www.bing.com/financeapi/forcetrigger?t=a1waa2&amp;q=XNYS%3aJPM&amp;form=skydnc</v>
    <v>Learn more on Bing</v>
  </rv>
  <rv s="1">
    <v>en-GB</v>
    <v>a1waa2</v>
    <v>268435456</v>
    <v>1</v>
    <v>Powered by Refinitiv</v>
    <v>0</v>
    <v>JPMORGAN CHASE &amp; CO. (XNYS:JPM)</v>
    <v>2</v>
    <v>22</v>
    <v>Finance</v>
    <v>20</v>
    <v>176.31</v>
    <v>123.11</v>
    <v>1.1223000000000001</v>
    <v>-1.1000000000000001</v>
    <v>-1.0119999999999999E-3</v>
    <v>-6.5069999999999998E-3</v>
    <v>-0.17</v>
    <v>USD</v>
    <v>JPMorgan Chase &amp; Co. is a financial holding company. It has four segments: Consumer &amp; Community Banking (CCB), Corporate &amp; Investment Bank (CIB), Commercial Banking (CB), and Asset &amp; Wealth Management (AWM). CCB segment offers products and services to consumers and small businesses through bank branches; ATMs; digital, including mobile and online; and telephone banking. CIB segment consists of banking and markets and securities services, offers a suite of investment banking, market-making, prime brokerage, lending, and treasury and securities products and services to a global client base of corporations, investors, financial institutions, merchants, government and municipal entities. CB segment provides financial solutions, including lending, payments, investment banking and asset management products across three primary client segments: middle market banking, corporate client banking and commercial real estate banking. AWM segment is engaged in investment and wealth management.</v>
    <v>308669</v>
    <v>New York Stock Exchange</v>
    <v>XNYS</v>
    <v>XNYS</v>
    <v>383 Madison Avenue, NEW YORK, NY, 10179 US</v>
    <v>168.09</v>
    <v>Banking Services</v>
    <v>Stock</v>
    <v>45307.96550116875</v>
    <v>388</v>
    <v>164.3</v>
    <v>485544793599</v>
    <v>JPMORGAN CHASE &amp; CO.</v>
    <v>JPMORGAN CHASE &amp; CO.</v>
    <v>164.87</v>
    <v>10.415900000000001</v>
    <v>169.05</v>
    <v>167.95</v>
    <v>167.82</v>
    <v>2891008000</v>
    <v>JPM</v>
    <v>JPMORGAN CHASE &amp; CO. (XNYS:JPM)</v>
    <v>17205443</v>
    <v>10071686</v>
    <v>1968</v>
  </rv>
  <rv s="2">
    <v>389</v>
  </rv>
  <rv s="3">
    <fb>170.1</fb>
    <v>21</v>
  </rv>
  <rv s="0">
    <v>https://www.bing.com/financeapi/forcetrigger?t=a24xlh&amp;q=XNYS%3aUNH&amp;form=skydnc</v>
    <v>Learn more on Bing</v>
  </rv>
  <rv s="1">
    <v>en-GB</v>
    <v>a24xlh</v>
    <v>268435456</v>
    <v>1</v>
    <v>Powered by Refinitiv</v>
    <v>0</v>
    <v>UNITEDHEALTH GROUP INCORPORATED (XNYS:UNH)</v>
    <v>2</v>
    <v>22</v>
    <v>Finance</v>
    <v>20</v>
    <v>554.70000000000005</v>
    <v>445.68</v>
    <v>0.55179999999999996</v>
    <v>-2.71</v>
    <v>-2.8889999999999997E-4</v>
    <v>-5.1959999999999992E-3</v>
    <v>-0.15</v>
    <v>USD</v>
    <v>UnitedHealth Group Incorporated is a diversified health care company that operates Optum and UnitedHealthcare platforms. Its segments include Optum Health, Optum Insight, Optum Rx and UnitedHealthcare. Optum Health segment is focused on care delivery, care management, wellness and consumer engagement, and health financial services. Optum Insight segment serves the needs of hospital systems, physicians, health plans, governments and life sciences companies. Optum Rx segment offers pharmacy care services and programs, including retail network contracting, home delivery, specialty and community health pharmacy services, purchasing and clinical capabilities, and develops programs in areas such as step therapy, formulary management, drug adherence and disease/drug therapy management. UnitedHealthcare includes the combined results of operations of UnitedHealthcare Employer &amp; Individual, UnitedHealthcare Medicare &amp; Retirement, UnitedHealthcare Community &amp; State and UnitedHealthcare Global.</v>
    <v>400000</v>
    <v>New York Stock Exchange</v>
    <v>XNYS</v>
    <v>XNYS</v>
    <v>9900 Bren Rd E, HOPKINS, MN, 55343-9664 US</v>
    <v>524.5</v>
    <v>Healthcare Providers &amp; Services</v>
    <v>Stock</v>
    <v>45307.955984328124</v>
    <v>392</v>
    <v>516.54999999999995</v>
    <v>479851245639</v>
    <v>UNITEDHEALTH GROUP INCORPORATED</v>
    <v>UNITEDHEALTH GROUP INCORPORATED</v>
    <v>523.71</v>
    <v>21.867899999999999</v>
    <v>521.51</v>
    <v>518.79999999999995</v>
    <v>519</v>
    <v>924925300</v>
    <v>UNH</v>
    <v>UNITEDHEALTH GROUP INCORPORATED (XNYS:UNH)</v>
    <v>3735916</v>
    <v>3172016</v>
    <v>2015</v>
  </rv>
  <rv s="2">
    <v>393</v>
  </rv>
  <rv s="3">
    <fb>526.47</fb>
    <v>21</v>
  </rv>
  <rv s="0">
    <v>https://www.bing.com/financeapi/forcetrigger?t=a25ya2&amp;q=XNYS%3aWMT&amp;form=skydnc</v>
    <v>Learn more on Bing</v>
  </rv>
  <rv s="1">
    <v>en-GB</v>
    <v>a25ya2</v>
    <v>268435456</v>
    <v>1</v>
    <v>Powered by Refinitiv</v>
    <v>0</v>
    <v>WALMART INC. (XNYS:WMT)</v>
    <v>2</v>
    <v>22</v>
    <v>Finance</v>
    <v>20</v>
    <v>169.94</v>
    <v>136.09</v>
    <v>0.48859999999999998</v>
    <v>0.49</v>
    <v>-1.359E-3</v>
    <v>3.0370000000000002E-3</v>
    <v>-0.22</v>
    <v>USD</v>
    <v>Walmart Inc. is a technology-powered omni-channel retailer. The Company provides the opportunity to shop in both retail stores and through e-commerce and to access its other service offerings. It offers an assortment of merchandise and services at everyday low prices (EDLP). It operates through three segments: Walmart U.S., Walmart International and Sam's Club. The Walmart U.S. segment is a mass merchandiser of consumer products, operating under the Walmart and Walmart Neighborhood Market brands, as well as walmart.com and other e-commerce brands. Walmart International segment includes various formats divided into two categories: retail and wholesale. These categories consist of many formats, including supercenters, supermarkets, hypermarkets, warehouse clubs (including Sam's Clubs) and cash &amp; carry, as well as e-commerce through walmart.com.mx, walmart.ca, flipkart.com, walmart.cn and other sites. Sam's Club segment is a membership-only warehouse club that also operates samsclub.com.</v>
    <v>2100000</v>
    <v>New York Stock Exchange</v>
    <v>XNYS</v>
    <v>XNYS</v>
    <v>702 SW 8th St, BENTONVILLE, AR, 72716-6209 US</v>
    <v>162.4</v>
    <v>Food &amp; Drug Retailing</v>
    <v>Stock</v>
    <v>45307.961714930469</v>
    <v>396</v>
    <v>161.22999999999999</v>
    <v>435630383540</v>
    <v>WALMART INC.</v>
    <v>WALMART INC.</v>
    <v>161.44</v>
    <v>26.780799999999999</v>
    <v>161.32</v>
    <v>161.81</v>
    <v>161.61000000000001</v>
    <v>2692234000</v>
    <v>WMT</v>
    <v>WALMART INC. (XNYS:WMT)</v>
    <v>5676948</v>
    <v>8091099</v>
    <v>1969</v>
  </rv>
  <rv s="2">
    <v>397</v>
  </rv>
  <rv s="3">
    <fb>157.65</fb>
    <v>21</v>
  </rv>
  <rv s="0">
    <v>https://www.bing.com/financeapi/forcetrigger?t=a1x8w7&amp;q=XNYS%3aMA&amp;form=skydnc</v>
    <v>Learn more on Bing</v>
  </rv>
  <rv s="1">
    <v>en-GB</v>
    <v>a1x8w7</v>
    <v>268435456</v>
    <v>1</v>
    <v>Powered by Refinitiv</v>
    <v>0</v>
    <v>MASTERCARD INCORPORATED. (XNYS:MA)</v>
    <v>2</v>
    <v>22</v>
    <v>Finance</v>
    <v>23</v>
    <v>431.79</v>
    <v>340.21</v>
    <v>1.081</v>
    <v>-0.75</v>
    <v>1.1626000000000001E-2</v>
    <v>-1.7480000000000002E-3</v>
    <v>4.9800000000000004</v>
    <v>USD</v>
    <v>Mastercard Incorporated is a technology company that connects consumers, financial institutions, merchants, governments and businesses across the world, enabling them to use electronic forms of payment. The Company allows users to make payments by creating a range of payment solutions and services using its brands, which include MasterCard, Maestro and Cirrus. The Company's services facilitate transactions on its core network among account holders, merchants, financial institutions, businesses, governments and other organizations in markets globally. Its products include consumer credit, consumer debit and prepaid, and commercial credit and debit. The Company offers additional payment capabilities that include automated clearing house (ACH) transactions (both batch and real-time account-based payments). The Company also offers other services, including cyber and intelligence solutions. The Company has connections across more than 210 countries and territories.</v>
    <v>29900</v>
    <v>New York Stock Exchange</v>
    <v>XNYS</v>
    <v>XNYS</v>
    <v>2000 Purchase St, PURCHASE, NY, 10577-2405 US</v>
    <v>429.73</v>
    <v>Software &amp; IT Services</v>
    <v>Stock</v>
    <v>45307.934379571096</v>
    <v>400</v>
    <v>426.52</v>
    <v>401696392435</v>
    <v>MASTERCARD INCORPORATED.</v>
    <v>MASTERCARD INCORPORATED.</v>
    <v>427.44</v>
    <v>37.365299999999998</v>
    <v>429.1</v>
    <v>428.35</v>
    <v>433.33</v>
    <v>937776100</v>
    <v>MA</v>
    <v>MASTERCARD INCORPORATED. (XNYS:MA)</v>
    <v>2397937</v>
    <v>2472685</v>
    <v>2001</v>
  </rv>
  <rv s="2">
    <v>401</v>
  </rv>
  <rv s="3">
    <fb>426.51</fb>
    <v>21</v>
  </rv>
  <rv s="0">
    <v>https://www.bing.com/financeapi/forcetrigger?t=a269ec&amp;q=XNYS%3aXOM&amp;form=skydnc</v>
    <v>Learn more on Bing</v>
  </rv>
  <rv s="1">
    <v>en-GB</v>
    <v>a269ec</v>
    <v>268435456</v>
    <v>1</v>
    <v>Powered by Refinitiv</v>
    <v>0</v>
    <v>EXXON MOBIL CORPORATION (XNYS:XOM)</v>
    <v>2</v>
    <v>22</v>
    <v>Finance</v>
    <v>20</v>
    <v>120.7</v>
    <v>97.48</v>
    <v>0.96050000000000002</v>
    <v>-2.29</v>
    <v>8.1890000000000001E-4</v>
    <v>-2.2911000000000001E-2</v>
    <v>0.08</v>
    <v>USD</v>
    <v>Exxon Mobil Corporation is an international energy and petrochemical company. The Company’s primary businesses include Upstream, Product Solutions and Low Carbon Solutions. Its Upstream division is engaged in exploring and developing oil and natural gas using technology. Its Product Solutions division is engaged in reducing greenhouse gas emissions and plastic waste by developing more sustainable products such as lower-emission fuels, chemical performance products and lubricants and plastics. Its Low Carbon Solutions segment is focused on commercializing lower-emission business opportunities in carbon capture and storage, hydrogen and lower-emission fuels. It owns and operates a carbon dioxide (CO2) pipeline network in the United States, adding more than 1,300 miles, including nearly 925 miles of CO2 pipelines in Louisiana, Texas and Mississippi. It also includes Gulf Coast and Rocky Mountain oil and natural gas operations. It also has over 15 onshore CO2 storage sites.</v>
    <v>62000</v>
    <v>New York Stock Exchange</v>
    <v>XNYS</v>
    <v>XNYS</v>
    <v>22777 SPRINGWOODS VILLAGE PARKWAY, SPRING, TX, 77389-1425 US</v>
    <v>100.01</v>
    <v>Oil &amp; Gas</v>
    <v>Stock</v>
    <v>45307.963951573438</v>
    <v>404</v>
    <v>97.53</v>
    <v>390324948840</v>
    <v>EXXON MOBIL CORPORATION</v>
    <v>EXXON MOBIL CORPORATION</v>
    <v>99.82</v>
    <v>9.9442000000000004</v>
    <v>99.95</v>
    <v>97.66</v>
    <v>97.77</v>
    <v>3996774000</v>
    <v>XOM</v>
    <v>EXXON MOBIL CORPORATION (XNYS:XOM)</v>
    <v>20224814</v>
    <v>21532265</v>
    <v>1882</v>
  </rv>
  <rv s="2">
    <v>405</v>
  </rv>
  <rv s="3">
    <fb>99.98</fb>
    <v>21</v>
  </rv>
  <rv s="0">
    <v>https://www.bing.com/financeapi/forcetrigger?t=a1w8ec&amp;q=XNYS%3aJNJ&amp;form=skydnc</v>
    <v>Learn more on Bing</v>
  </rv>
  <rv s="1">
    <v>en-GB</v>
    <v>a1w8ec</v>
    <v>268435456</v>
    <v>1</v>
    <v>Powered by Refinitiv</v>
    <v>0</v>
    <v>JOHNSON &amp; JOHNSON (XNYS:JNJ)</v>
    <v>2</v>
    <v>22</v>
    <v>Finance</v>
    <v>20</v>
    <v>175.97</v>
    <v>144.94999999999999</v>
    <v>0.53280000000000005</v>
    <v>-1.87</v>
    <v>8.7220000000000006E-4</v>
    <v>-1.1514999999999999E-2</v>
    <v>0.14000000000000001</v>
    <v>USD</v>
    <v>Johnson &amp; Johnson is a diversified healthcare products company. The Company is engaged in the research and development, manufacture and sale of a range of products in the healthcare field. It operates through two segments: Pharmaceutical and MedTech. Its primary focus is products related to human health and well-being. The Pharmaceutical segment is focused on six therapeutic areas: Immunology, Infectious Diseases, Neuroscience, Oncology, Cardiovascular and Metabolism and Pulmonary Hypertension. The MedTech segment includes a range of products used in the interventional solutions, orthopedics, surgery, and vision fields. Its geographic area includes the United States, Europe, Western Hemisphere (excluding the United States), and Africa, Asia and Pacific.</v>
    <v>152700</v>
    <v>New York Stock Exchange</v>
    <v>XNYS</v>
    <v>XNYS</v>
    <v>One Johnson &amp; Johnson Plaza, NEW BRUNSWICK, NJ, 08933 US</v>
    <v>162.25</v>
    <v>Pharmaceuticals</v>
    <v>Stock</v>
    <v>45307.957606515622</v>
    <v>408</v>
    <v>160.18</v>
    <v>386416425080</v>
    <v>JOHNSON &amp; JOHNSON</v>
    <v>JOHNSON &amp; JOHNSON</v>
    <v>161.57</v>
    <v>32.807699999999997</v>
    <v>162.38999999999999</v>
    <v>160.52000000000001</v>
    <v>160.66</v>
    <v>2407279000</v>
    <v>JNJ</v>
    <v>JOHNSON &amp; JOHNSON (XNYS:JNJ)</v>
    <v>6922428</v>
    <v>6836472</v>
    <v>1887</v>
  </rv>
  <rv s="2">
    <v>409</v>
  </rv>
  <rv s="3">
    <fb>156.74</fb>
    <v>21</v>
  </rv>
  <rv s="0">
    <v>https://www.bing.com/financeapi/forcetrigger?t=a1uj52&amp;q=XNYS%3aHD&amp;form=skydnc</v>
    <v>Learn more on Bing</v>
  </rv>
  <rv s="1">
    <v>en-GB</v>
    <v>a1uj52</v>
    <v>268435456</v>
    <v>1</v>
    <v>Powered by Refinitiv</v>
    <v>0</v>
    <v>THE HOME DEPOT, INC. (XNYS:HD)</v>
    <v>2</v>
    <v>22</v>
    <v>Finance</v>
    <v>20</v>
    <v>361</v>
    <v>274.26</v>
    <v>0.98040000000000005</v>
    <v>2.72</v>
    <v>-9.2069999999999999E-4</v>
    <v>7.6470000000000002E-3</v>
    <v>-0.33</v>
    <v>USD</v>
    <v>The Home Depot, Inc. is a home improvement retailer. It offers its customers an assortment of building materials, home improvement products, lawn and garden products, decor products, and facilities maintenance, repair and operations products and provides a number of services, including home improvement installation services and tool and equipment rental. It operates over 2,322 stores located throughout the United States, including the Commonwealth of Puerto Rico and the territories of the United States Virgin Islands and Guam; Canada, and Mexico. It serves two primary customer groups: do-it-yourself (DIY) Customers and Professional Customers (Pros). DIY Customers include homeowners who purchase products and complete their own projects and installations. Pros are primarily professional renovators/remodelers, general contractors, maintenance professionals, handymen, property managers, building service contractors and specialty tradespeople, such as electricians, plumbers and painters.</v>
    <v>471600</v>
    <v>New York Stock Exchange</v>
    <v>XNYS</v>
    <v>XNYS</v>
    <v>2455 Paces Ferry Road, ATLANTA, GA, 30339 US</v>
    <v>359.64499999999998</v>
    <v>Specialty Retailers</v>
    <v>Stock</v>
    <v>45307.958953923437</v>
    <v>412</v>
    <v>356.21</v>
    <v>356731686974</v>
    <v>THE HOME DEPOT, INC.</v>
    <v>THE HOME DEPOT, INC.</v>
    <v>358.06</v>
    <v>22.814699999999998</v>
    <v>355.71</v>
    <v>358.43</v>
    <v>358.1</v>
    <v>995261800</v>
    <v>HD</v>
    <v>THE HOME DEPOT, INC. (XNYS:HD)</v>
    <v>3669104</v>
    <v>3940063</v>
    <v>1978</v>
  </rv>
  <rv s="2">
    <v>413</v>
  </rv>
  <rv s="3">
    <fb>346.55</fb>
    <v>21</v>
  </rv>
  <rv s="0">
    <v>https://www.bing.com/financeapi/forcetrigger?t=a1zsjc&amp;q=XNYS%3aPG&amp;form=skydnc</v>
    <v>Learn more on Bing</v>
  </rv>
  <rv s="1">
    <v>en-GB</v>
    <v>a1zsjc</v>
    <v>268435456</v>
    <v>1</v>
    <v>Powered by Refinitiv</v>
    <v>0</v>
    <v>THE PROCTER &amp; GAMBLE COMPANY (XNYS:PG)</v>
    <v>2</v>
    <v>22</v>
    <v>Finance</v>
    <v>20</v>
    <v>158.38</v>
    <v>135.83000000000001</v>
    <v>0.432</v>
    <v>-0.82</v>
    <v>8.6790000000000001E-4</v>
    <v>-5.4450000000000002E-3</v>
    <v>0.13</v>
    <v>USD</v>
    <v>The Procter &amp; Gamble Company is focused on providing branded consumer packaged goods to consumers across the world. The Company’s segments include Beauty, Grooming, Health Care, Fabric &amp; Home Care and Baby, Feminine &amp; Family Care. The Company’s products are sold in approximately 180 countries and territories primarily through mass merchandisers, e-commerce, including social commerce channels, grocery stores, membership club stores, drug stores, department stores, distributors, wholesalers, specialty beauty stores, including airport duty-free stores), high-frequency stores, pharmacies, electronics stores and professional channels. It also sells direct to individual consumers. It has operations in approximately 70 countries. It offers products under brands, such as Head &amp; Shoulders, Herbal Essences, Pantene, Rejoice, Olay, Old Spice, Safeguard, Secret, SK-II, Braun, Gillette, Venus, Crest, Oral-B, Ariel, Downy, Gain, Tide, Always, Always Discreet, Tampax and others.</v>
    <v>107000</v>
    <v>New York Stock Exchange</v>
    <v>XNYS</v>
    <v>XNYS</v>
    <v>One Procter &amp; Gamble Plaza, CINCINNATI, OH, 45202 US</v>
    <v>151.5</v>
    <v>Personal &amp; Household Products &amp; Services</v>
    <v>Stock</v>
    <v>45307.964793078128</v>
    <v>416</v>
    <v>148.88</v>
    <v>353014385080</v>
    <v>THE PROCTER &amp; GAMBLE COMPANY</v>
    <v>THE PROCTER &amp; GAMBLE COMPANY</v>
    <v>150.15</v>
    <v>24.483799999999999</v>
    <v>150.6</v>
    <v>149.78</v>
    <v>149.91999999999999</v>
    <v>2356886000</v>
    <v>PG</v>
    <v>THE PROCTER &amp; GAMBLE COMPANY (XNYS:PG)</v>
    <v>8118441</v>
    <v>7114311</v>
    <v>1905</v>
  </rv>
  <rv s="2">
    <v>417</v>
  </rv>
  <rv s="3">
    <fb>146.54</fb>
    <v>21</v>
  </rv>
  <rv s="0">
    <v>https://www.bing.com/financeapi/forcetrigger?t=a1q6k2&amp;q=XNAS%3aCOST&amp;form=skydnc</v>
    <v>Learn more on Bing</v>
  </rv>
  <rv s="1">
    <v>en-GB</v>
    <v>a1q6k2</v>
    <v>268435456</v>
    <v>1</v>
    <v>Powered by Refinitiv</v>
    <v>0</v>
    <v>COSTCO WHOLESALE CORPORATION (XNAS:COST)</v>
    <v>2</v>
    <v>22</v>
    <v>Finance</v>
    <v>20</v>
    <v>686.51990000000001</v>
    <v>454.98340000000002</v>
    <v>0.76659999999999995</v>
    <v>-1.75</v>
    <v>-6.2359999999999998E-4</v>
    <v>-2.5609999999999999E-3</v>
    <v>-0.42499999999999999</v>
    <v>USD</v>
    <v>Costco Wholesale Corporation operates membership warehouses and e-commerce websites. The Company operates 861 warehouses, including 591 in the United States and Puerto Rico, 107 in Canada, 40 in Mexico, 33 in Japan, 29 in the United Kingdom, 18 in Korea, 15 in Australia, 14 in Taiwan, five in China, four in Spain, two in France, and one each in Iceland, New Zealand and Sweden. It also operates e-commerce sites in the United States, Canada, the United Kingdom, Mexico, Korea, Taiwan, Japan and Australia. It provides a wide selection of merchandise, convenience of specialty departments and exclusive member services. It operates through three segments: United States Operations, Canadian Operations, and Other International Operations. The Company offers merchandise categories (foods and sundries, non-foods, and fresh foods), warehouse ancillary (gasoline, pharmacy, optical, food court, hearing aids and tire installation) and other businesses (e-commerce, business centers, travel and other).</v>
    <v>316000</v>
    <v>Nasdaq Stock Market</v>
    <v>XNAS</v>
    <v>XNAS</v>
    <v>999 Lake Dr, ISSAQUAH, WA, 98027- US</v>
    <v>686.51990000000001</v>
    <v>Diversified Retail</v>
    <v>Stock</v>
    <v>45307.965386782031</v>
    <v>420</v>
    <v>678.16</v>
    <v>302396467316</v>
    <v>COSTCO WHOLESALE CORPORATION</v>
    <v>COSTCO WHOLESALE CORPORATION</v>
    <v>683.24</v>
    <v>46.593200000000003</v>
    <v>683.24</v>
    <v>681.49</v>
    <v>681.06500000000005</v>
    <v>443728400</v>
    <v>COST</v>
    <v>COSTCO WHOLESALE CORPORATION (XNAS:COST)</v>
    <v>1626284</v>
    <v>2661445</v>
    <v>1987</v>
  </rv>
  <rv s="2">
    <v>421</v>
  </rv>
  <rv s="3">
    <fb>660.08</fb>
    <v>21</v>
  </rv>
  <rv s="0">
    <v>https://www.bing.com/financeapi/forcetrigger?t=a1xxmw&amp;q=XNYS%3aMRK&amp;form=skydnc</v>
    <v>Learn more on Bing</v>
  </rv>
  <rv s="1">
    <v>en-GB</v>
    <v>a1xxmw</v>
    <v>268435456</v>
    <v>1</v>
    <v>Powered by Refinitiv</v>
    <v>0</v>
    <v>MERCK &amp; CO., INC. (XNYS:MRK)</v>
    <v>2</v>
    <v>22</v>
    <v>Finance</v>
    <v>20</v>
    <v>119.94</v>
    <v>99.14</v>
    <v>0.3821</v>
    <v>-0.14000000000000001</v>
    <v>-1.983E-3</v>
    <v>-1.1799999999999998E-3</v>
    <v>-0.23499999999999999</v>
    <v>USD</v>
    <v>Merck &amp; Co., Inc. is a global healthcare company. The Company offers health solutions through its prescription medicines, including biological therapies, vaccines and animal health products. The Company’s Pharmaceutical segment includes human health pharmaceutical and vaccine products. Its human health pharmaceutical products consist of therapeutic and preventive agents, generally sold by prescription for the treatment of human disorders. It sells human health pharmaceutical products to drug wholesalers and retailers, hospitals, government agencies and managed healthcare providers. The Company’s Animal Health segment develops, manufactures and markets a range of veterinary pharmaceutical and vaccine products as well as health management solutions for the prevention, treatment and control of disease in all livestock and companion animal species. The Company’s product MK-7240 is used for the treatment of immune-mediated diseases including ulcerative colitis, and Crohn’s disease.</v>
    <v>69000</v>
    <v>New York Stock Exchange</v>
    <v>XNYS</v>
    <v>XNYS</v>
    <v>2000 Galloping Hill Road, KENILWORTH, NJ, 07033 US</v>
    <v>119.34</v>
    <v>Pharmaceuticals</v>
    <v>Stock</v>
    <v>45307.963193089847</v>
    <v>424</v>
    <v>117.94</v>
    <v>300256385270</v>
    <v>MERCK &amp; CO., INC.</v>
    <v>MERCK &amp; CO., INC.</v>
    <v>118.49</v>
    <v>65.7346</v>
    <v>118.63</v>
    <v>118.49</v>
    <v>118.255</v>
    <v>2534023000</v>
    <v>MRK</v>
    <v>MERCK &amp; CO., INC. (XNYS:MRK)</v>
    <v>6832142</v>
    <v>8843932</v>
    <v>1970</v>
  </rv>
  <rv s="2">
    <v>425</v>
  </rv>
  <rv s="3">
    <fb>109.02</fb>
    <v>21</v>
  </rv>
  <rv s="0">
    <v>http://pt.wikipedia.org/wiki/Oracle_Corporation</v>
    <v>Wikipedia</v>
  </rv>
  <rv s="8">
    <v>269</v>
    <v>428</v>
  </rv>
  <rv s="9">
    <v>18</v>
    <v>https://www.bing.com/th?id=AMMS_672116c618c664d13b2515d6587ba357&amp;qlt=95</v>
    <v>429</v>
    <v>0</v>
    <v>https://www.bing.com/images/search?form=xlimg&amp;q=oracle+corporation</v>
    <v>Image of ORACLE CORPORATION</v>
  </rv>
  <rv s="0">
    <v>https://www.bing.com/financeapi/forcetrigger?t=a1zbec&amp;q=XNYS%3aORCL&amp;form=skydnc</v>
    <v>Learn more on Bing</v>
  </rv>
  <rv s="10">
    <v>en-GB</v>
    <v>a1zbec</v>
    <v>268435456</v>
    <v>1</v>
    <v>Powered by Refinitiv</v>
    <v>14</v>
    <v>ORACLE CORPORATION (XNYS:ORCL)</v>
    <v>16</v>
    <v>19</v>
    <v>Finance</v>
    <v>20</v>
    <v>127.54</v>
    <v>82.04</v>
    <v>1.0065999999999999</v>
    <v>0</v>
    <v>9.3839999999999996E-5</v>
    <v>0</v>
    <v>0.01</v>
    <v>USD</v>
    <v>Oracle Corporation provides products and services that address enterprise information technology (IT) environments. The Company’s businesses include cloud and license, hardware, and services. Its products and services include enterprise applications and infrastructure offerings that are delivered worldwide through a variety of flexible and interoperable IT deployment models. Its cloud and license business markets, sells, and delivers a spectrum of enterprise applications and infrastructure technologies through its cloud and license offerings. Its hardware business provides a selection of enterprise hardware products and hardware-related software products, including Oracle Engineered Systems, servers, storage, industry-specific hardware offerings, operating systems, virtualization, management and other hardware-related software, and related hardware support. Its services business provides consulting services and advanced customer service. It sells to customers all over the world.</v>
    <v>164000</v>
    <v>New York Stock Exchange</v>
    <v>XNYS</v>
    <v>XNYS</v>
    <v>2300 Oracle Way, AUSTIN, TX, 78741 US</v>
    <v>106.66</v>
    <v>430</v>
    <v>Software &amp; IT Services</v>
    <v>Stock</v>
    <v>45307.964018599218</v>
    <v>431</v>
    <v>105.42</v>
    <v>293035085200</v>
    <v>ORACLE CORPORATION</v>
    <v>ORACLE CORPORATION</v>
    <v>106.41</v>
    <v>29.4711</v>
    <v>106.6</v>
    <v>106.6</v>
    <v>106.58</v>
    <v>2748922000</v>
    <v>ORCL</v>
    <v>ORACLE CORPORATION (XNYS:ORCL)</v>
    <v>7546433</v>
    <v>12549632</v>
    <v>2005</v>
  </rv>
  <rv s="2">
    <v>432</v>
  </rv>
  <rv s="3">
    <fb>105.43</fb>
    <v>21</v>
  </rv>
  <rv s="0">
    <v>https://www.bing.com/financeapi/forcetrigger?t=a1mpqh&amp;q=XNYS%3aABBV&amp;form=skydnc</v>
    <v>Learn more on Bing</v>
  </rv>
  <rv s="1">
    <v>en-GB</v>
    <v>a1mpqh</v>
    <v>268435456</v>
    <v>1</v>
    <v>Powered by Refinitiv</v>
    <v>0</v>
    <v>ABBVIE INC. (XNYS:ABBV)</v>
    <v>2</v>
    <v>22</v>
    <v>Finance</v>
    <v>20</v>
    <v>166.2</v>
    <v>130.96010000000001</v>
    <v>0.53949999999999998</v>
    <v>-0.92500000000000004</v>
    <v>-4.9540000000000001E-4</v>
    <v>-5.6959999999999997E-3</v>
    <v>-0.08</v>
    <v>USD</v>
    <v>AbbVie Inc. is a diversified research-based biopharmaceutical company. The Company is engaged in the research and development, manufacturing, commercialization and sale of medicines and therapies. It offers products in therapeutic categories, including immunology products, which include Humira, Skyrizi and Rinvoq; oncology products, which include Imbruvica and Venclexta/Venclyxto; aesthetics products that include Botox Cosmetic, The Juvederm Collection of Fillers and others; neuroscience products, such as Botox Therapeutic, Vraylar, Duopa and Duodopa, and Ubrelvy; eye care products, which consists of Lumigan/Ganfort, Alphagan/Combigan and Restasis, and other key products, which include Mavyret/Maviret, Creon, Lupron, Linzess/Constella and Synthroid. Its products are sold to wholesalers, distributors, government agencies, health care facilities, and more. The Company, through Mitokinin, Inc., offers a lead compound, PINK1 activator, designed to address mitochondrial dysfunction.</v>
    <v>50000</v>
    <v>New York Stock Exchange</v>
    <v>XNYS</v>
    <v>XNYS</v>
    <v>1 N Waukegan Rd, NORTH CHICAGO, IL, 60064 US</v>
    <v>162.30000000000001</v>
    <v>Pharmaceuticals</v>
    <v>Stock</v>
    <v>45307.965251782029</v>
    <v>435</v>
    <v>161.02000000000001</v>
    <v>285090087075</v>
    <v>ABBVIE INC.</v>
    <v>ABBVIE INC.</v>
    <v>161.97999999999999</v>
    <v>44.552500000000002</v>
    <v>162.4</v>
    <v>161.47499999999999</v>
    <v>161.4</v>
    <v>1765537000</v>
    <v>ABBV</v>
    <v>ABBVIE INC. (XNYS:ABBV)</v>
    <v>4747651</v>
    <v>5784610</v>
    <v>2012</v>
  </rv>
  <rv s="2">
    <v>436</v>
  </rv>
  <rv s="3">
    <fb>154.97</fb>
    <v>21</v>
  </rv>
  <rv s="0">
    <v>http://es.wikipedia.org/wiki/Adobe_(empresa)</v>
    <v>Wikipedia</v>
  </rv>
  <rv s="8">
    <v>269</v>
    <v>439</v>
  </rv>
  <rv s="9">
    <v>18</v>
    <v>https://www.bing.com/th?id=AMMS_503c684ccc667ad525fe1d703881df2c&amp;qlt=95</v>
    <v>440</v>
    <v>0</v>
    <v>https://www.bing.com/images/search?form=xlimg&amp;q=adobe+systems</v>
    <v>Image of ADOBE INC.</v>
  </rv>
  <rv s="0">
    <v>https://www.bing.com/financeapi/forcetrigger?t=a1mv7w&amp;q=XNAS%3aADBE&amp;form=skydnc</v>
    <v>Learn more on Bing</v>
  </rv>
  <rv s="10">
    <v>en-GB</v>
    <v>a1mv7w</v>
    <v>268435456</v>
    <v>1</v>
    <v>Powered by Refinitiv</v>
    <v>14</v>
    <v>ADOBE INC. (XNAS:ADBE)</v>
    <v>16</v>
    <v>19</v>
    <v>Finance</v>
    <v>20</v>
    <v>633.89</v>
    <v>318.60000000000002</v>
    <v>1.3358000000000001</v>
    <v>1.1399999999999999</v>
    <v>-1.6230000000000001E-3</v>
    <v>1.9109999999999999E-3</v>
    <v>-0.97</v>
    <v>USD</v>
    <v>Adobe Inc. is a software company that offers a line of products and services used by professionals, communicators, businesses, and consumers for creating, managing, delivering, measuring, optimizing, engaging and transacting with content and experiences across various digital media formats. The Company’s segments include Digital Media, Digital Experience and Publishing and Advertising. Digital Media segment provides products, services and solutions that enable individuals, teams and enterprises to create, publish and promote their content anywhere. Digital Media segment is centered around Adobe Creative Cloud and Adobe Document Cloud. Digital Experience segment provides an integrated platform and set of applications and services through Adobe Experience Cloud that enable brands and businesses to create, manage, execute, measure, monetize and optimize customer experiences. The Publishing and Advertising segment consists of products and services that address diverse market opportunities.</v>
    <v>29239</v>
    <v>Nasdaq Stock Market</v>
    <v>XNAS</v>
    <v>XNAS</v>
    <v>345 PARK AVE, SAN JOSE, CA, 95110-2704 US</v>
    <v>597.76</v>
    <v>441</v>
    <v>Software &amp; IT Services</v>
    <v>Stock</v>
    <v>45307.964823818751</v>
    <v>442</v>
    <v>588.34</v>
    <v>272123703999</v>
    <v>ADOBE INC.</v>
    <v>ADOBE INC.</v>
    <v>592.83000000000004</v>
    <v>50.4711</v>
    <v>596.54</v>
    <v>597.67999999999995</v>
    <v>596.71</v>
    <v>455300000</v>
    <v>ADBE</v>
    <v>ADOBE INC. (XNAS:ADBE)</v>
    <v>2125476</v>
    <v>3246838</v>
    <v>1997</v>
  </rv>
  <rv s="2">
    <v>443</v>
  </rv>
  <rv s="3">
    <fb>596.6</fb>
    <v>21</v>
  </rv>
  <rv s="0">
    <v>https://www.bing.com/financeapi/forcetrigger?t=a1qlz2&amp;q=XNYS%3aCVX&amp;form=skydnc</v>
    <v>Learn more on Bing</v>
  </rv>
  <rv s="1">
    <v>en-GB</v>
    <v>a1qlz2</v>
    <v>268435456</v>
    <v>1</v>
    <v>Powered by Refinitiv</v>
    <v>0</v>
    <v>CHEVRON CORPORATION (XNYS:CVX)</v>
    <v>2</v>
    <v>22</v>
    <v>Finance</v>
    <v>20</v>
    <v>187.81</v>
    <v>140.72</v>
    <v>1.1259999999999999</v>
    <v>-3.6</v>
    <v>9.7429999999999999E-4</v>
    <v>-2.4445000000000001E-2</v>
    <v>0.14000000000000001</v>
    <v>USD</v>
    <v>Chevron Corporation is an integrated energy company. The Company produces crude oil and natural gas; manufactures transportation fuels, lubricants, petrochemicals and additives, and develops technologies that enhance its business and the industry. Its Upstream operations consist of exploring for, developing, producing and transporting crude oil and natural gas; liquefaction, transportation and regasification associated with liquefied natural gas (LNG); transporting crude oil by international oil export pipelines; processing, transporting, storage and marketing of natural gas, and a gas-to-liquids plant. Its Downstream segment is engaged in refining crude oil into petroleum products; marketing crude oil, refined products, and lubricants; manufacturing and marketing of renewable fuels, and others. Its projects include Gorgon, Wheatstone, Jack/St. Malo, Tengiz Expansion, Big Foot, Permian Basin and Angola LNG. It also has approximately 275,000 net acres in the Denver-Julesburg (DJ) Basin.</v>
    <v>43846</v>
    <v>New York Stock Exchange</v>
    <v>XNYS</v>
    <v>XNYS</v>
    <v>6001 Bollinger Canyon Rd, SAN RAMON, CA, 94583 US</v>
    <v>146.58000000000001</v>
    <v>Oil &amp; Gas</v>
    <v>Stock</v>
    <v>45307.962882881249</v>
    <v>446</v>
    <v>143.58000000000001</v>
    <v>270393836159</v>
    <v>CHEVRON CORPORATION</v>
    <v>CHEVRON CORPORATION</v>
    <v>146.51499999999999</v>
    <v>10.948399999999999</v>
    <v>147.27000000000001</v>
    <v>143.66999999999999</v>
    <v>143.83000000000001</v>
    <v>1882048000</v>
    <v>CVX</v>
    <v>CHEVRON CORPORATION (XNYS:CVX)</v>
    <v>9378776</v>
    <v>10181521</v>
    <v>1926</v>
  </rv>
  <rv s="2">
    <v>447</v>
  </rv>
  <rv s="3">
    <fb>149.16</fb>
    <v>21</v>
  </rv>
  <rv s="0">
    <v>https://www.bing.com/financeapi/forcetrigger?t=a1qc1h&amp;q=XNYS%3aCRM&amp;form=skydnc</v>
    <v>Learn more on Bing</v>
  </rv>
  <rv s="1">
    <v>en-GB</v>
    <v>a1qc1h</v>
    <v>268435456</v>
    <v>1</v>
    <v>Powered by Refinitiv</v>
    <v>0</v>
    <v>SALESFORCE, INC. (XNYS:CRM)</v>
    <v>2</v>
    <v>22</v>
    <v>Finance</v>
    <v>20</v>
    <v>275.24</v>
    <v>143.16</v>
    <v>1.2768999999999999</v>
    <v>-2.85</v>
    <v>2.9349999999999997E-3</v>
    <v>-1.0481000000000001E-2</v>
    <v>0.79</v>
    <v>USD</v>
    <v>Salesforce, Inc. is a provider of customer relationship management (CRM) technology. The Company's Customer 360 platform spans sales, service, marketing, commerce, collaboration, integration, artificial intelligence, analytics, automation, and others. It connects customer data across systems, applications and devices to create a complete view of customers. The Company also enables third parties to use its platform and developer tools to create additional functionality and applications that run on its platform. Its customers use its sales offering to store data, monitor leads and progress, forecast opportunities, gain insights through analytics and relationship intelligence and deliver quotes, contracts and invoices. Its service offering helps to connect its service agents with customers across any touchpoint. It helps customers to resolve routine issues with predictions and recommendations. It sells to businesses worldwide, primarily on a subscription basis.</v>
    <v>79390</v>
    <v>New York Stock Exchange</v>
    <v>XNYS</v>
    <v>XNYS</v>
    <v>SALESFORCE TOWER, 415 MISSION STREET 3RD FL, SAN FRANCISCO, CA, 94105 US</v>
    <v>271.565</v>
    <v>Software &amp; IT Services</v>
    <v>Stock</v>
    <v>45307.961179200778</v>
    <v>450</v>
    <v>267.72000000000003</v>
    <v>260469439999</v>
    <v>SALESFORCE, INC.</v>
    <v>SALESFORCE, INC.</v>
    <v>269.7</v>
    <v>103.21769999999999</v>
    <v>271.93</v>
    <v>269.08</v>
    <v>269.98</v>
    <v>968000000</v>
    <v>CRM</v>
    <v>SALESFORCE, INC. (XNYS:CRM)</v>
    <v>5858081</v>
    <v>5403827</v>
    <v>1999</v>
  </rv>
  <rv s="2">
    <v>451</v>
  </rv>
  <rv s="3">
    <fb>263.14</fb>
    <v>21</v>
  </rv>
  <rv s="0">
    <v>https://www.bing.com/financeapi/forcetrigger?t=a1wljc&amp;q=XNYS%3aKO&amp;form=skydnc</v>
    <v>Learn more on Bing</v>
  </rv>
  <rv s="1">
    <v>en-GB</v>
    <v>a1wljc</v>
    <v>268435456</v>
    <v>1</v>
    <v>Powered by Refinitiv</v>
    <v>0</v>
    <v>THE COCA-COLA COMPANY (XNYS:KO)</v>
    <v>2</v>
    <v>22</v>
    <v>Finance</v>
    <v>20</v>
    <v>64.989999999999995</v>
    <v>51.55</v>
    <v>0.58660000000000001</v>
    <v>-0.4</v>
    <v>6.6680000000000005E-4</v>
    <v>-6.6239999999999997E-3</v>
    <v>0.04</v>
    <v>USD</v>
    <v>The Coca-Cola Company is a beverage company. The Company's segments include Europe, Middle East and Africa; Latin America; North America; Asia Pacific; Global Ventures; and Bottling Investments. It owns or licenses and markets various beverage brands, which are grouped into categories, such as Coca-Cola; sparkling flavors; water, sports, coffee and tea; juice, dairy and plant-based beverages; and emerging beverages. It owns and markets six nonalcoholic sparkling soft drink brands, such as Coca-Cola, Sprite, Fanta, Diet Coke /Coca-Cola Light, and Coca-Cola Zero Sugar. Its water, sports, coffee and tea brands include quarius, Ayataka, BODYARMOR, Ciel, Costa, dogadan, Dasani, FUZE TEA, Georgia, glaceau smartwater, glaceau vitaminwater, Gold Peak, Powerade and others. The Company’s juice, dairy and plant-based beverages brands include AdeS, Del Valle, fairlife, innocent, Minute Maid, Minute Maid Pulpy and Simply. The Company products are available to consumers in more than 200 countries.</v>
    <v>82500</v>
    <v>New York Stock Exchange</v>
    <v>XNYS</v>
    <v>XNYS</v>
    <v>1 Coca Cola Plz NW, ATLANTA, GA, 30313-2420 US</v>
    <v>60.43</v>
    <v>Beverages</v>
    <v>Stock</v>
    <v>45307.965128483593</v>
    <v>454</v>
    <v>59.85</v>
    <v>259361605860</v>
    <v>THE COCA-COLA COMPANY</v>
    <v>THE COCA-COLA COMPANY</v>
    <v>60.39</v>
    <v>24.3431</v>
    <v>60.39</v>
    <v>59.99</v>
    <v>60.03</v>
    <v>4323414000</v>
    <v>KO</v>
    <v>THE COCA-COLA COMPANY (XNYS:KO)</v>
    <v>11813942</v>
    <v>14888508</v>
    <v>1919</v>
  </rv>
  <rv s="2">
    <v>455</v>
  </rv>
  <rv s="3">
    <fb>58.93</fb>
    <v>21</v>
  </rv>
  <rv s="0">
    <v>https://www.bing.com/financeapi/forcetrigger?t=a1ndww&amp;q=XNAS%3aAMD&amp;form=skydnc</v>
    <v>Learn more on Bing</v>
  </rv>
  <rv s="1">
    <v>en-GB</v>
    <v>a1ndww</v>
    <v>268435456</v>
    <v>1</v>
    <v>Powered by Refinitiv</v>
    <v>0</v>
    <v>ADVANCED MICRO DEVICES, INC. (XNAS:AMD)</v>
    <v>2</v>
    <v>22</v>
    <v>Finance</v>
    <v>20</v>
    <v>159.715</v>
    <v>67.265000000000001</v>
    <v>1.6288</v>
    <v>12.18</v>
    <v>9.8270000000000007E-3</v>
    <v>8.3106000000000013E-2</v>
    <v>1.56</v>
    <v>USD</v>
    <v>Advanced Micro Devices, Inc. is a global semiconductor company. The Company operates through four segments: Data Center, Client, Gaming, and Embedded. The Data Center segment includes server central processing units (CPUs) and graphics processing units (GPUs), data processing units (DPUs), field programmable gate arrays (FPGAs) and adaptive system-on-a-chip (SoC) products for data centers. The Client segment includes CPUs, accelerated processing units (APUs) that integrate microprocessors and GPUs (APUs), and chipsets for desktop and notebook personal computers. The Gaming segment includes discrete GPUs, semi-custom SoC products and development services. The Embedded segment, which primarily includes embedded CPUs and GPUs, FPGAs, and adaptive SoC products. The Company’s CPUs for desktop platforms include the AMD Ryzen and AMD Athlon series processors. Its mobile APUs include AMD Ryzen and AMD Athlon mobile processors for the commercial and consumer markets.</v>
    <v>25000</v>
    <v>Nasdaq Stock Market</v>
    <v>XNAS</v>
    <v>XNAS</v>
    <v>2485 Augustine Drive, SANTA CLARA, CA, 95054 US</v>
    <v>159.715</v>
    <v>Semiconductors &amp; Semiconductor Equipment</v>
    <v>Stock</v>
    <v>45307.965523402345</v>
    <v>458</v>
    <v>149.97999999999999</v>
    <v>256444311260</v>
    <v>ADVANCED MICRO DEVICES, INC.</v>
    <v>ADVANCED MICRO DEVICES, INC.</v>
    <v>150.36000000000001</v>
    <v>1155.5619999999999</v>
    <v>146.56</v>
    <v>158.74</v>
    <v>160.30000000000001</v>
    <v>1615499000</v>
    <v>AMD</v>
    <v>ADVANCED MICRO DEVICES, INC. (XNAS:AMD)</v>
    <v>112408126</v>
    <v>66652099</v>
    <v>1969</v>
  </rv>
  <rv s="2">
    <v>459</v>
  </rv>
  <rv s="3">
    <fb>147.41</fb>
    <v>21</v>
  </rv>
  <rv s="0">
    <v>https://www.bing.com/financeapi/forcetrigger?t=a1o4sm&amp;q=XNYS%3aBAC&amp;form=skydnc</v>
    <v>Learn more on Bing</v>
  </rv>
  <rv s="1">
    <v>en-GB</v>
    <v>a1o4sm</v>
    <v>268435456</v>
    <v>1</v>
    <v>Powered by Refinitiv</v>
    <v>0</v>
    <v>BANK OF AMERICA CORPORATION (XNYS:BAC)</v>
    <v>2</v>
    <v>22</v>
    <v>Finance</v>
    <v>20</v>
    <v>37</v>
    <v>24.96</v>
    <v>1.3996999999999999</v>
    <v>-0.68</v>
    <v>-1.557E-3</v>
    <v>-2.0732E-2</v>
    <v>-0.05</v>
    <v>USD</v>
    <v>Bank of America Corporation is a bank holding company and a financial holding company. Its segments include Consumer Banking, Global Wealth &amp; Investment Management (GWIM), Global Banking and Global Markets. Consumer Banking segment offers a range of credit, banking and investment products and services to consumers and small businesses. The GWIM includes two businesses: Merrill Wealth Management, which provides tailored solutions to meet clients' needs through a full set of investment management, brokerage, banking and retirement products and Bank of America Private Bank, which provides comprehensive wealth management solutions. Global Banking segment provides a range of lending-related products and services, integrated working capital management and treasury solutions, and underwriting and advisory services. Global Markets segment offers sales and trading services and research services to institutional clients across fixed-income, credit, currency, commodity, and equity businesses.</v>
    <v>213000</v>
    <v>New York Stock Exchange</v>
    <v>XNYS</v>
    <v>XNYS</v>
    <v>Bank Of America Corporate Center, 100 N Tryon St, CHARLOTTE, NC, 28255 US</v>
    <v>32.51</v>
    <v>Banking Services</v>
    <v>Stock</v>
    <v>45307.965359872658</v>
    <v>462</v>
    <v>31.823899999999998</v>
    <v>254189071839</v>
    <v>BANK OF AMERICA CORPORATION</v>
    <v>BANK OF AMERICA CORPORATION</v>
    <v>32.409999999999997</v>
    <v>10.6715</v>
    <v>32.799999999999997</v>
    <v>32.119999999999997</v>
    <v>32.07</v>
    <v>7913732000</v>
    <v>BAC</v>
    <v>BANK OF AMERICA CORPORATION (XNYS:BAC)</v>
    <v>58406456</v>
    <v>43744810</v>
    <v>1998</v>
  </rv>
  <rv s="2">
    <v>463</v>
  </rv>
  <rv s="3">
    <fb>33.67</fb>
    <v>21</v>
  </rv>
  <rv s="0">
    <v>https://www.bing.com/financeapi/forcetrigger?t=a1mthw&amp;q=XNYS%3aACN&amp;form=skydnc</v>
    <v>Learn more on Bing</v>
  </rv>
  <rv s="1">
    <v>en-GB</v>
    <v>a1mthw</v>
    <v>268435456</v>
    <v>1</v>
    <v>Powered by Refinitiv</v>
    <v>0</v>
    <v>ACCENTURE PUBLIC LIMITED COMPANY (XNYS:ACN)</v>
    <v>2</v>
    <v>22</v>
    <v>Finance</v>
    <v>23</v>
    <v>357.65499999999997</v>
    <v>242.8</v>
    <v>1.2042999999999999</v>
    <v>-1.77</v>
    <v>-2.8200000000000001E-5</v>
    <v>-4.9670000000000001E-3</v>
    <v>-0.01</v>
    <v>USD</v>
    <v>Accenture plc is a global professional services company. The Company is engaged in providing a range of services and solutions across strategy and consulting, technology, operations, Industry X and Accenture Song. Its services include application services, artificial intelligence, automation, business process outsourcing, business strategy, change management, cloud, customer experience, data and analytics, ecosystem partners, finance consulting, Industry X, infrastructure, marketing, operating models, security, supply chain management, technology consulting, technology innovation and zero-based budgeting (ZBB). It specializes in the SAP business technology platform that designs digital products and experiences for enterprise customers, including custom portals and Web solutions and mobile applications. It is also engaged in providing clients with quantitative and qualitative risk management and compliance services. It offers advisory and management services for infrastructure projects.</v>
    <v>733000</v>
    <v>New York Stock Exchange</v>
    <v>XNYS</v>
    <v>XNYS</v>
    <v>1 Grand Canal Square, Grand Canal Harbour, Dublin 2, DUBLIN, DUBLIN IE</v>
    <v>356.48</v>
    <v>Software &amp; IT Services</v>
    <v>Stock</v>
    <v>45307.930993610935</v>
    <v>466</v>
    <v>351.11</v>
    <v>236318317440</v>
    <v>ACCENTURE PUBLIC LIMITED COMPANY</v>
    <v>ACCENTURE PUBLIC LIMITED COMPANY</v>
    <v>352.36500000000001</v>
    <v>33.017800000000001</v>
    <v>356.33</v>
    <v>354.56</v>
    <v>354.55</v>
    <v>666511500</v>
    <v>ACN</v>
    <v>ACCENTURE PUBLIC LIMITED COMPANY (XNYS:ACN)</v>
    <v>2097548</v>
    <v>2223606</v>
    <v>2009</v>
  </rv>
  <rv s="2">
    <v>467</v>
  </rv>
  <rv s="3">
    <fb>350.91</fb>
    <v>21</v>
  </rv>
  <rv s="0">
    <v>https://www.bing.com/financeapi/forcetrigger?t=axyhnm&amp;q=XNAS%3aPEP&amp;form=skydnc</v>
    <v>Learn more on Bing</v>
  </rv>
  <rv s="1">
    <v>en-GB</v>
    <v>axyhnm</v>
    <v>268435456</v>
    <v>1</v>
    <v>Powered by Refinitiv</v>
    <v>0</v>
    <v>PEPSICO, INC. (XNAS:PEP)</v>
    <v>2</v>
    <v>22</v>
    <v>Finance</v>
    <v>20</v>
    <v>196.88</v>
    <v>155.83000000000001</v>
    <v>0.54810000000000003</v>
    <v>-1.1000000000000001</v>
    <v>1.384E-3</v>
    <v>-6.5759999999999994E-3</v>
    <v>0.23</v>
    <v>USD</v>
    <v>PepsiCo, Inc. is a beverage and convenient food company. The Company's segments include Frito-Lay North America, which includes its food businesses in the United States and Canada; Quaker Foods North America, which includes its food businesses, such as cereal, rice, pasta and other branded food, in the United States and Canada; PepsiCo Beverages North America, which includes its beverage businesses in the United States and Canada; Latin America, which includes its beverage and convenient food businesses in Latin America; Europe, which includes its beverage and convenient food businesses in Europe; Africa, Middle East and South Asia (AMESA), which includes all of its beverage and convenient food businesses in Africa, the Middle East and South Asia; and Asia Pacific, Australia and New Zealand and China Region (APAC), which includes all of its beverage and convenient food businesses in Asia Pacific, Australia and New Zealand, and China region. Its brands include Lays, Doritos and Cheetos.</v>
    <v>315000</v>
    <v>Nasdaq Stock Market</v>
    <v>XNAS</v>
    <v>XNAS</v>
    <v>700 ANDERSON HILL RD, PURCHASE, NY, 10577 US</v>
    <v>167.52</v>
    <v>Beverages</v>
    <v>Stock</v>
    <v>45307.962641214843</v>
    <v>470</v>
    <v>165.19</v>
    <v>228461150879</v>
    <v>PEPSICO, INC.</v>
    <v>PEPSICO, INC.</v>
    <v>167.27</v>
    <v>27.8736</v>
    <v>167.27</v>
    <v>166.17</v>
    <v>166.4</v>
    <v>1374864000</v>
    <v>PEP</v>
    <v>PEPSICO, INC. (XNAS:PEP)</v>
    <v>4576584</v>
    <v>5414809</v>
    <v>1986</v>
  </rv>
  <rv s="2">
    <v>471</v>
  </rv>
  <rv s="3">
    <fb>169.84</fb>
    <v>21</v>
  </rv>
  <rv s="0">
    <v>http://en.wikipedia.org/wiki/McDonald's</v>
    <v>Wikipedia</v>
  </rv>
  <rv s="8">
    <v>269</v>
    <v>474</v>
  </rv>
  <rv s="9">
    <v>18</v>
    <v>https://www.bing.com/th?id=AMMS_7d8255243964a8970376f8dd41121106&amp;qlt=95</v>
    <v>475</v>
    <v>0</v>
    <v>https://www.bing.com/images/search?form=xlimg&amp;q=mcdonald%27s</v>
    <v>Image of MCDONALD'S CORPORATION</v>
  </rv>
  <rv s="0">
    <v>https://www.bing.com/financeapi/forcetrigger?t=a1xdec&amp;q=XNYS%3aMCD&amp;form=skydnc</v>
    <v>Learn more on Bing</v>
  </rv>
  <rv s="10">
    <v>en-GB</v>
    <v>a1xdec</v>
    <v>268435456</v>
    <v>1</v>
    <v>Powered by Refinitiv</v>
    <v>14</v>
    <v>MCDONALD'S CORPORATION (XNYS:MCD)</v>
    <v>16</v>
    <v>19</v>
    <v>Finance</v>
    <v>23</v>
    <v>299.35000000000002</v>
    <v>245.73</v>
    <v>0.73</v>
    <v>-2.38</v>
    <v>4.8099999999999998E-4</v>
    <v>-8.1100000000000009E-3</v>
    <v>0.14000000000000001</v>
    <v>USD</v>
    <v>McDonald's Corporation operates and franchises McDonald's restaurants. The Company's restaurants serve a locally relevant menu of food and beverages. Its restaurants are owned and operated by independent local business owners. Its segments include the United States, International Operated Markets and International Developmental Licensed Markets &amp; Corporate. Its International Operated Markets segment includes its operations in markets, such as Australia, Canada, France, Germany, Italy, the Netherlands, Spain and the United Kingdom. Its International Developmental Licensed Markets &amp; Corporate segment includes markets in over 80 countries, as well as corporate activities. Its digital offerings include drive thru, takeaway, delivery, curbside pick-up and dine-in. Its menu includes hamburgers and cheeseburgers, the Big Mac, the Quarter Pounder with Cheese, the Filet-O-Fish, the McChicken and other chicken sandwiches, Chicken McNuggets, World Famous Fries, salads and others.</v>
    <v>150000</v>
    <v>New York Stock Exchange</v>
    <v>XNYS</v>
    <v>XNYS</v>
    <v>110 N Carpenter St, CHICAGO, IL, 60607-2104 US</v>
    <v>294.25</v>
    <v>476</v>
    <v>Hotels &amp; Entertainment Services</v>
    <v>Stock</v>
    <v>45307.954882048434</v>
    <v>477</v>
    <v>289.98</v>
    <v>211139802779</v>
    <v>MCDONALD'S CORPORATION</v>
    <v>MCDONALD'S CORPORATION</v>
    <v>293.47000000000003</v>
    <v>25.857600000000001</v>
    <v>293.47000000000003</v>
    <v>291.08999999999997</v>
    <v>291.23</v>
    <v>725342000</v>
    <v>MCD</v>
    <v>MCDONALD'S CORPORATION (XNYS:MCD)</v>
    <v>2858671</v>
    <v>2873019</v>
    <v>1964</v>
  </rv>
  <rv s="2">
    <v>478</v>
  </rv>
  <rv s="3">
    <fb>296.51</fb>
    <v>21</v>
  </rv>
  <rv s="0">
    <v>https://www.bing.com/financeapi/forcetrigger?t=a1ygoc&amp;q=XNAS%3aNFLX&amp;form=skydnc</v>
    <v>Learn more on Bing</v>
  </rv>
  <rv s="1">
    <v>en-GB</v>
    <v>a1ygoc</v>
    <v>268435456</v>
    <v>1</v>
    <v>Powered by Refinitiv</v>
    <v>0</v>
    <v>NETFLIX, INC. (XNAS:NFLX)</v>
    <v>2</v>
    <v>22</v>
    <v>Finance</v>
    <v>20</v>
    <v>503.41</v>
    <v>285.33010000000002</v>
    <v>1.2152000000000001</v>
    <v>-10.92</v>
    <v>2.3270000000000001E-3</v>
    <v>-2.2187999999999999E-2</v>
    <v>1.1200000000000001</v>
    <v>USD</v>
    <v>Netflix, Inc. is an entertainment services company. The Company has paid memberships in over 190 countries with television (TV) series, films and games across a variety of genres and languages. Its members can play, pause and resume to watch, as much as they want, anytime, anywhere, and can change their plans at any time. It offers a variety of streaming membership plans, the price of which varies by country, and the features of the plan. The pricing of its plans ranges from United States dollar equivalent of approximately $1 to $26 per month. It offers members the ability to receive streaming content through a host of Internet-connected devices, including TVs, digital video players, TV set-top boxes, and mobile devices. The Company has agreements with various cable, satellite and telecommunications operators to make its service available through the TV set-top boxes of these service providers. The Company acquires, licenses, and produces content, including original programming.</v>
    <v>12800</v>
    <v>Nasdaq Stock Market</v>
    <v>XNAS</v>
    <v>XNAS</v>
    <v>121 Albright Way, LOS GATOS, CA, 95032 US</v>
    <v>494.15</v>
    <v>Software &amp; IT Services</v>
    <v>Stock</v>
    <v>45307.96549430547</v>
    <v>481</v>
    <v>478.02</v>
    <v>210628978828</v>
    <v>NETFLIX, INC.</v>
    <v>NETFLIX, INC.</v>
    <v>490</v>
    <v>53.425800000000002</v>
    <v>492.16</v>
    <v>481.24</v>
    <v>482.36</v>
    <v>437679700</v>
    <v>NFLX</v>
    <v>NETFLIX, INC. (XNAS:NFLX)</v>
    <v>4673914</v>
    <v>4106682</v>
    <v>1997</v>
  </rv>
  <rv s="2">
    <v>482</v>
  </rv>
  <rv s="3">
    <fb>486.88</fb>
    <v>21</v>
  </rv>
  <rv s="0">
    <v>https://www.bing.com/financeapi/forcetrigger?t=a24bsm&amp;q=XNYS%3aTMO&amp;form=skydnc</v>
    <v>Learn more on Bing</v>
  </rv>
  <rv s="1">
    <v>en-GB</v>
    <v>a24bsm</v>
    <v>268435456</v>
    <v>1</v>
    <v>Powered by Refinitiv</v>
    <v>0</v>
    <v>THERMO FISHER SCIENTIFIC INC. (XNYS:TMO)</v>
    <v>2</v>
    <v>22</v>
    <v>Finance</v>
    <v>23</v>
    <v>609.85</v>
    <v>415.6</v>
    <v>0.79979999999999996</v>
    <v>-2.3199999999999998</v>
    <v>1.9225000000000003E-2</v>
    <v>-4.2620000000000002E-3</v>
    <v>10.42</v>
    <v>USD</v>
    <v>Thermo Fisher Scientific Inc. is engaged in serving science. The Company’s Life Sciences Solutions segment provides a portfolio of reagents, instruments and consumables used in biological and medical research, discovery and production of new drugs and vaccines, as well as diagnosis of infection and disease. The Analytical Instruments segment provides an offering of instruments and the supporting consumables, software and services that are used for a range of applications. The Specialty Diagnostics segment offers a range of diagnostic test kits, reagents, culture media, instruments, and associated products to serve customers in healthcare, clinical, pharmaceutical, industrial and food safety laboratories. The Laboratory Products and Biopharma Services segment offers virtually everything needed for the laboratory. Its brands include Thermo Scientific, Applied Biosystems, and others. It also provides regulatory-grade, real-world evidence for approved medical treatments and therapies.</v>
    <v>130000</v>
    <v>New York Stock Exchange</v>
    <v>XNYS</v>
    <v>XNYS</v>
    <v>168 Third Avenue, WALTHAM, MA, 02451 US</v>
    <v>550.84</v>
    <v>Healthcare Equipment &amp; Supplies</v>
    <v>Stock</v>
    <v>45307.943355000003</v>
    <v>485</v>
    <v>541.18499999999995</v>
    <v>209413786600</v>
    <v>THERMO FISHER SCIENTIFIC INC.</v>
    <v>THERMO FISHER SCIENTIFIC INC.</v>
    <v>543.51</v>
    <v>35.645400000000002</v>
    <v>544.32000000000005</v>
    <v>542</v>
    <v>552.41999999999996</v>
    <v>386372300</v>
    <v>TMO</v>
    <v>THERMO FISHER SCIENTIFIC INC. (XNYS:TMO)</v>
    <v>1838939</v>
    <v>1890983</v>
    <v>1960</v>
  </rv>
  <rv s="2">
    <v>486</v>
  </rv>
  <rv s="3">
    <fb>530.79</fb>
    <v>21</v>
  </rv>
  <rv s="0">
    <v>https://www.bing.com/financeapi/forcetrigger?t=a1qe5r&amp;q=XNAS%3aCSCO&amp;form=skydnc</v>
    <v>Learn more on Bing</v>
  </rv>
  <rv s="1">
    <v>en-GB</v>
    <v>a1qe5r</v>
    <v>268435456</v>
    <v>1</v>
    <v>Powered by Refinitiv</v>
    <v>0</v>
    <v>CISCO SYSTEMS, INC. (XNAS:CSCO)</v>
    <v>2</v>
    <v>22</v>
    <v>Finance</v>
    <v>20</v>
    <v>58.185000000000002</v>
    <v>45.555</v>
    <v>0.88080000000000003</v>
    <v>0.25</v>
    <v>-1.3800000000000002E-3</v>
    <v>4.9659999999999999E-3</v>
    <v>-6.9800000000000001E-2</v>
    <v>USD</v>
    <v>Cisco Systems, Inc. designs and sells a range of technologies that power the Internet. It is integrating its platforms across networking, security, collaboration, applications and the cloud. Its segments include the Americas; Europe, Middle East, and Africa (EMEA), and Asia Pacific, Japan, and China (APJC). Its product categories include Secure, Agile Networks; Internet for the Future; Collaboration; End-to-End Security; Optimized Application Experiences, and Other Products. Secure, Agile Networks consists of its core networking technologies of switching, enterprise routing, wireless, and compute products. Internet for the Future consists of its routed optical networking, public fifth generation (5G), silicon, and optics solutions. Collaboration consists of its meetings, collaboration devices, calling, contact center and communication platform as a service (CPaaS) offering. End-to-End Security consists of cloud and application security, industrial security and other offering.</v>
    <v>84900</v>
    <v>Nasdaq Stock Market</v>
    <v>XNAS</v>
    <v>XNAS</v>
    <v>170 West Tasman Dr, SAN JOSE, CA, 95134-1706 US</v>
    <v>50.59</v>
    <v>Communications &amp; Networking</v>
    <v>Stock</v>
    <v>45307.959848633596</v>
    <v>489</v>
    <v>50.07</v>
    <v>205571250840</v>
    <v>CISCO SYSTEMS, INC.</v>
    <v>CISCO SYSTEMS, INC.</v>
    <v>50.25</v>
    <v>15.191000000000001</v>
    <v>50.34</v>
    <v>50.59</v>
    <v>50.520200000000003</v>
    <v>4063476000</v>
    <v>CSCO</v>
    <v>CISCO SYSTEMS, INC. (XNAS:CSCO)</v>
    <v>17013719</v>
    <v>19064839</v>
    <v>2021</v>
  </rv>
  <rv s="2">
    <v>490</v>
  </rv>
  <rv s="3">
    <fb>50.52</fb>
    <v>21</v>
  </rv>
  <rv s="0">
    <v>https://www.bing.com/financeapi/forcetrigger?t=a1vmf2&amp;q=XNAS%3aINTC&amp;form=skydnc</v>
    <v>Learn more on Bing</v>
  </rv>
  <rv s="11">
    <v>en-GB</v>
    <v>a1vmf2</v>
    <v>268435456</v>
    <v>1</v>
    <v>Powered by Refinitiv</v>
    <v>24</v>
    <v>INTEL CORPORATION (XNAS:INTC)</v>
    <v>2</v>
    <v>25</v>
    <v>Finance</v>
    <v>20</v>
    <v>51.28</v>
    <v>24.73</v>
    <v>1.0256000000000001</v>
    <v>-0.06</v>
    <v>2.1229999999999999E-3</v>
    <v>-1.273E-3</v>
    <v>9.9900000000000003E-2</v>
    <v>USD</v>
    <v>Intel Corporation is engaged in designing and manufacturing products and technologies. The Company's segments include Client Computing Group (CCG), Data Center and AI (DCAI), Network and Edge (NEX), Mobileye, Accelerated Computing Systems and Graphics (AXG), and Intel Foundry Services (IFS). The CCG segment is focused on long-term operating system, system architecture, hardware, and application integration that enable PC experiences. Its DCAI segment offers workload-optimized solutions to cloud service providers and enterprise customers, along with silicon devices for communications service providers. Its NEX segment helps networks and edge compute systems from inflexible fixed-function hardware to general-purpose compute, acceleration, and networking devices running cloud-native software on programmable hardware. The Mobileye segment provides driving assistance and self-driving solutions. AXG segment delivers products and technologies to its customers to solve computational problems.</v>
    <v>131900</v>
    <v>Nasdaq Stock Market</v>
    <v>XNAS</v>
    <v>XNAS</v>
    <v>RNB-4-151, 2200 MISSION COLLEGE BLVD, SANTA CLARA, CA, 95054 US</v>
    <v>47.22</v>
    <v>Semiconductors &amp; Semiconductor Equipment</v>
    <v>Stock</v>
    <v>45307.965142048437</v>
    <v>493</v>
    <v>46.38</v>
    <v>198404960000</v>
    <v>INTEL CORPORATION</v>
    <v>INTEL CORPORATION</v>
    <v>46.98</v>
    <v>47.12</v>
    <v>47.06</v>
    <v>47.1599</v>
    <v>4216000000</v>
    <v>INTC</v>
    <v>INTEL CORPORATION (XNAS:INTC)</v>
    <v>43700634</v>
    <v>39930698</v>
    <v>1989</v>
  </rv>
  <rv s="2">
    <v>494</v>
  </rv>
  <rv s="3">
    <fb>50.25</fb>
    <v>21</v>
  </rv>
  <rv s="0">
    <v>https://www.bing.com/financeapi/forcetrigger?t=a1mrar&amp;q=XNYS%3aABT&amp;form=skydnc</v>
    <v>Learn more on Bing</v>
  </rv>
  <rv s="1">
    <v>en-GB</v>
    <v>a1mrar</v>
    <v>268435456</v>
    <v>1</v>
    <v>Powered by Refinitiv</v>
    <v>0</v>
    <v>ABBOTT LABORATORIES (XNYS:ABT)</v>
    <v>2</v>
    <v>22</v>
    <v>Finance</v>
    <v>20</v>
    <v>115.83</v>
    <v>89.674000000000007</v>
    <v>0.7429</v>
    <v>-0.16</v>
    <v>-4.3949999999999996E-3</v>
    <v>-1.4039999999999999E-3</v>
    <v>-0.5</v>
    <v>USD</v>
    <v>Abbott Laboratories is a global healthcare company. The Company’s portfolio of technologies spans the spectrum of healthcare, with businesses and products in diagnostics, medical devices, nutritional and branded generic medicines. Its segments include Established Pharmaceutical Products, Diagnostic Products, Nutritional Products, and Medical Devices. The Established Pharmaceutical Products segment is engaged in the international sales of a broad line of branded generic pharmaceutical products. The Diagnostic Products segment is engaged in the worldwide sales of diagnostic systems and tests for blood banks, hospitals, commercial laboratories, and alternate-care testing sites. The Nutritional Products segment is involved in the worldwide sales of a broad line of adult and pediatric nutritional products. The Medical Devices segment includes the worldwide sales of rhythm management, electrophysiology, heart failure, vascular, structural heart, neuromodulation, and diabetes care products.</v>
    <v>115000</v>
    <v>New York Stock Exchange</v>
    <v>XNYS</v>
    <v>XNYS</v>
    <v>100 Abbott Park Rd, ABBOTT PARK, IL, 60064-3500 US</v>
    <v>114.07</v>
    <v>Healthcare Equipment &amp; Supplies</v>
    <v>Stock</v>
    <v>45307.961432036718</v>
    <v>497</v>
    <v>112.914</v>
    <v>197494071840</v>
    <v>ABBOTT LABORATORIES</v>
    <v>ABBOTT LABORATORIES</v>
    <v>113.51</v>
    <v>38.632100000000001</v>
    <v>113.92</v>
    <v>113.76</v>
    <v>113.26</v>
    <v>1736059000</v>
    <v>ABT</v>
    <v>ABBOTT LABORATORIES (XNYS:ABT)</v>
    <v>5874823</v>
    <v>4810987</v>
    <v>1900</v>
  </rv>
  <rv s="2">
    <v>498</v>
  </rv>
  <rv s="3">
    <fb>110.07</fb>
    <v>21</v>
  </rv>
  <rv s="0">
    <v>https://www.bing.com/financeapi/forcetrigger?t=bnmq52&amp;q=XNYS%3aLIN&amp;form=skydnc</v>
    <v>Learn more on Bing</v>
  </rv>
  <rv s="1">
    <v>en-GB</v>
    <v>bnmq52</v>
    <v>268435456</v>
    <v>1</v>
    <v>Powered by Refinitiv</v>
    <v>0</v>
    <v>LINDE PUBLIC LIMITED COMPANY (XNAS:LIN)</v>
    <v>2</v>
    <v>22</v>
    <v>Finance</v>
    <v>23</v>
    <v>434.21</v>
    <v>318.88</v>
    <v>0.93169999999999997</v>
    <v>-2.27</v>
    <v>-7.3769999999999993E-5</v>
    <v>-5.5510000000000004E-3</v>
    <v>-0.03</v>
    <v>USD</v>
    <v>Linde PLC is an industrial gas and engineering company. The Company designs, engineers, and builds equipment that produces industrial gases and offers its customers a range of gas production and processing services, such as olefin plants, natural gas plants, air separation plants, hydrogen and synthesis gas plants and other types of plants. The Company’s operations consist of two core product lines: industrial gases and engineering. Its industrial gases operations are managed on a geographic basis, which represents three of the Company's segments: Americas, EMEA (Europe/Middle East/Africa), and APAC (Asia/South Pacific) and Engineering business, which designs and manufactures equipment for air separation and other industrial gas applications. Its primary products in its industrial gases business are atmospheric gases, such as oxygen, nitrogen, argon, and rare gases and process gases, such as carbon dioxide, helium, hydrogen, electronic gases, specialty gases, and acetylene.</v>
    <v>66442</v>
    <v>Nasdaq Stock Market</v>
    <v>XNAS</v>
    <v>XNAS</v>
    <v>Forge, 43 Church Street West, WOKING, SURREY, GU21 6HT GB</v>
    <v>410.61</v>
    <v>Chemicals</v>
    <v>Stock</v>
    <v>45307.92731086797</v>
    <v>501</v>
    <v>406</v>
    <v>197180721825</v>
    <v>LINDE PUBLIC LIMITED COMPANY</v>
    <v>LINDE PUBLIC LIMITED COMPANY</v>
    <v>407.48</v>
    <v>33.790500000000002</v>
    <v>408.92</v>
    <v>406.65</v>
    <v>406.62</v>
    <v>484890500</v>
    <v>LIN</v>
    <v>LINDE PUBLIC LIMITED COMPANY (XNAS:LIN)</v>
    <v>1464720</v>
    <v>1741228</v>
    <v>2017</v>
  </rv>
  <rv s="2">
    <v>502</v>
  </rv>
  <rv s="3">
    <fb>410.71</fb>
    <v>21</v>
  </rv>
  <rv s="0">
    <v>https://www.bing.com/financeapi/forcetrigger?t=a24c52&amp;q=XNAS%3aTMUS&amp;form=skydnc</v>
    <v>Learn more on Bing</v>
  </rv>
  <rv s="1">
    <v>en-GB</v>
    <v>a24c52</v>
    <v>268435456</v>
    <v>1</v>
    <v>Powered by Refinitiv</v>
    <v>0</v>
    <v>T-MOBILE US, INC. (XNAS:TMUS)</v>
    <v>2</v>
    <v>22</v>
    <v>Finance</v>
    <v>20</v>
    <v>164.499</v>
    <v>124.9199</v>
    <v>0.49459999999999998</v>
    <v>0.54</v>
    <v>4.5989999999999998E-3</v>
    <v>3.3219999999999999E-3</v>
    <v>0.75</v>
    <v>USD</v>
    <v>T-Mobile US, Inc. is a provider of mobile communications services, including voice, messaging and data, under its flagship brands, T-Mobile and Metro by T-Mobile, in the United States, Puerto Rico and the United States Virgin Islands. The Company provides mobile communications services primarily using its fourth generation (4G) long term evolution network and its fifth generation (5G) technology network. It also offers a selection of wireless devices, including handsets, tablets and other mobile communication devices, and accessories for sale, as well as financing through equipment installment plans and leasing through JUMP! On Demand. The Company’s primary service plan offers signature Magenta plan, which includes, among other benefits, unlimited talk, text and smartphone data on its network, 5G access at no extra cost. Customers can also choose additional features, such as unlimited premium data with its Ultra Capacity 5G service, for an additional cost on its Magenta Max plan.</v>
    <v>71000</v>
    <v>Nasdaq Stock Market</v>
    <v>XNAS</v>
    <v>XNAS</v>
    <v>12920 SE 38th St, BELLEVUE, WA, 98006 US</v>
    <v>163.24</v>
    <v>Telecommunications Services</v>
    <v>Stock</v>
    <v>45307.962234154686</v>
    <v>505</v>
    <v>160.1</v>
    <v>188597943000</v>
    <v>T-MOBILE US, INC.</v>
    <v>T-MOBILE US, INC.</v>
    <v>161.82</v>
    <v>24.239000000000001</v>
    <v>162.54</v>
    <v>163.08000000000001</v>
    <v>163.83000000000001</v>
    <v>1156475000</v>
    <v>TMUS</v>
    <v>T-MOBILE US, INC. (XNAS:TMUS)</v>
    <v>4839769</v>
    <v>4337068</v>
    <v>2004</v>
  </rv>
  <rv s="2">
    <v>506</v>
  </rv>
  <rv s="3">
    <fb>160.33000000000001</fb>
    <v>21</v>
  </rv>
  <rv s="0">
    <v>https://www.bing.com/financeapi/forcetrigger?t=a1pwqh&amp;q=XNAS%3aCMCSA&amp;form=skydnc</v>
    <v>Learn more on Bing</v>
  </rv>
  <rv s="1">
    <v>en-GB</v>
    <v>a1pwqh</v>
    <v>268435456</v>
    <v>1</v>
    <v>Powered by Refinitiv</v>
    <v>0</v>
    <v>COMCAST CORPORATION (XNAS:CMCSA)</v>
    <v>2</v>
    <v>22</v>
    <v>Finance</v>
    <v>23</v>
    <v>47.454999999999998</v>
    <v>34.630000000000003</v>
    <v>1.0134000000000001</v>
    <v>0.1</v>
    <v>-9.2829999999999996E-4</v>
    <v>2.3259999999999999E-3</v>
    <v>-0.04</v>
    <v>USD</v>
    <v>Comcast Corporation is a global media and technology company. The Company provides broadband, wireless, and video through Xfinity, Comcast Business, and Sky; produce, distribute, and stream entertainment, sports, and news through brands, including NBC, Telemundo, Universal, Peacock, and Sky; and brings theme parks and attractions to life through Universal Destinations and Experiences. The Company operates through two primary businesses, namely Connectivity &amp; Platforms and Content &amp; Experiences. The Connectivity &amp; Platforms segment contains its broadband and wireless connectivity businesses operated under the Xfinity and Comcast brands in the United States and under the Sky brand in certain territories in Europe. The Content &amp; Experiences segment contains its media and entertainment businesses that develop, produce, and distribute entertainment, news and information, sports, and other content for global audiences and that own and operate theme parks in the United States and Asia.</v>
    <v>186000</v>
    <v>Nasdaq Stock Market</v>
    <v>XNAS</v>
    <v>XNAS</v>
    <v>1 Comcast Ctr, PHILADELPHIA, PA, 19103-2838 US</v>
    <v>43.225000000000001</v>
    <v>Telecommunications Services</v>
    <v>Stock</v>
    <v>45307.953475890623</v>
    <v>509</v>
    <v>42.74</v>
    <v>173440697200</v>
    <v>COMCAST CORPORATION</v>
    <v>COMCAST CORPORATION</v>
    <v>42.96</v>
    <v>11.9171</v>
    <v>42.99</v>
    <v>43.09</v>
    <v>43.05</v>
    <v>4025080000</v>
    <v>CMCSA</v>
    <v>COMCAST CORPORATION (XNAS:CMCSA)</v>
    <v>17182525</v>
    <v>17635679</v>
    <v>2001</v>
  </rv>
  <rv s="2">
    <v>510</v>
  </rv>
  <rv s="3">
    <fb>43.85</fb>
    <v>21</v>
  </rv>
  <rv s="0">
    <v>http://en.wikipedia.org/wiki/The_Walt_Disney_Company</v>
    <v>Wikipedia</v>
  </rv>
  <rv s="8">
    <v>269</v>
    <v>513</v>
  </rv>
  <rv s="9">
    <v>18</v>
    <v>https://www.bing.com/th?id=AMMS_0aa288ba528f6f45e3de87d97e250136&amp;qlt=95</v>
    <v>514</v>
    <v>0</v>
    <v>https://www.bing.com/images/search?form=xlimg&amp;q=the+walt+disney+company</v>
    <v>Image of THE WALT DISNEY COMPANY</v>
  </rv>
  <rv s="0">
    <v>https://www.bing.com/financeapi/forcetrigger?t=a1r2z2&amp;q=XNYS%3aDIS&amp;form=skydnc</v>
    <v>Learn more on Bing</v>
  </rv>
  <rv s="10">
    <v>en-GB</v>
    <v>a1r2z2</v>
    <v>268435456</v>
    <v>1</v>
    <v>Powered by Refinitiv</v>
    <v>14</v>
    <v>THE WALT DISNEY COMPANY (XNYS:DIS)</v>
    <v>16</v>
    <v>19</v>
    <v>Finance</v>
    <v>20</v>
    <v>118.18</v>
    <v>78.730900000000005</v>
    <v>1.3825000000000001</v>
    <v>2.69</v>
    <v>-3.2239999999999998E-4</v>
    <v>2.9773000000000001E-2</v>
    <v>-0.03</v>
    <v>USD</v>
    <v>The Walt Disney Company is a diversified entertainment company that operates in three segments: Entertainment, Sports and Experiences. The Entertainment segment encompasses the Company's non-sports focused global film, television and direct-to-consumer (DTC) video streaming content production and distribution activities. Its line of business includes Linear Networks, DTC, and Content Sales/Licensing. The Sports segment encompasses the Company's sports-focused global television and DTC video streaming content production and distribution activities. Its line of business includes ESPN and Star. Experiences segment includes Parks and Experiences and Consumer Products. Parks and Experiences consists of Walt Disney World Resort in Florida, Disneyland Resort in California, Disney Cruise Line, Disney Vacation Club, and Disneyland Paris, among others. Consumer Products includes licensing of its trade names, characters, visual, literary and other IP. It also includes sale of branded merchandise.</v>
    <v>225000</v>
    <v>New York Stock Exchange</v>
    <v>XNYS</v>
    <v>XNYS</v>
    <v>500 S Buena Vista St, BURBANK, CA, 91521-0001 US</v>
    <v>93.09</v>
    <v>515</v>
    <v>Media &amp; Publishing</v>
    <v>Stock</v>
    <v>45307.964891955467</v>
    <v>516</v>
    <v>89.454999999999998</v>
    <v>170292600640</v>
    <v>THE WALT DISNEY COMPANY</v>
    <v>THE WALT DISNEY COMPANY</v>
    <v>90.29</v>
    <v>70.216200000000001</v>
    <v>90.35</v>
    <v>93.04</v>
    <v>93.02</v>
    <v>1830316000</v>
    <v>DIS</v>
    <v>THE WALT DISNEY COMPANY (XNYS:DIS)</v>
    <v>16759556</v>
    <v>11078856</v>
    <v>2018</v>
  </rv>
  <rv s="2">
    <v>517</v>
  </rv>
  <rv s="3">
    <fb>90.29</fb>
    <v>21</v>
  </rv>
  <rv s="0">
    <v>https://www.bing.com/financeapi/forcetrigger?t=a25tgh&amp;q=XNYS%3aWFC&amp;form=skydnc</v>
    <v>Learn more on Bing</v>
  </rv>
  <rv s="1">
    <v>en-GB</v>
    <v>a25tgh</v>
    <v>268435456</v>
    <v>1</v>
    <v>Powered by Refinitiv</v>
    <v>0</v>
    <v>WELLS FARGO &amp; COMPANY (XNYS:WFC)</v>
    <v>2</v>
    <v>22</v>
    <v>Finance</v>
    <v>20</v>
    <v>50.77</v>
    <v>35.25</v>
    <v>1.1833</v>
    <v>-0.57999999999999996</v>
    <v>2.349E-3</v>
    <v>-1.2236E-2</v>
    <v>0.11</v>
    <v>USD</v>
    <v>Wells Fargo &amp; Company is a financial services company. The Company provides a diversified set of banking, investment and mortgage products and services, as well as consumer and commercial finance, through banking locations and offices, the Internet (www.wellsfargo.com) and other distribution channels to individuals, businesses and institutions in states, the District of Columbia and in countries outside the United States. The Company provides consumer financial products and services, including checking and savings accounts, credit and debit cards, and auto, mortgage and home equity, and small business lending. In addition, the Company offers financial planning, private banking, investment management, and fiduciary services. The Company also provides financial solutions to businesses through products and services including traditional commercial loans and lines of credit, letters of credit, asset-based lending, trade financing, treasury management, and investment banking services.</v>
    <v>227363</v>
    <v>New York Stock Exchange</v>
    <v>XNYS</v>
    <v>XNYS</v>
    <v>420 Montgomery St, SAN FRANCISCO, CA, 94104-1207 US</v>
    <v>47.06</v>
    <v>Banking Services</v>
    <v>Stock</v>
    <v>45307.965438784377</v>
    <v>520</v>
    <v>46.22</v>
    <v>170033384800</v>
    <v>WELLS FARGO &amp; COMPANY</v>
    <v>WELLS FARGO &amp; COMPANY</v>
    <v>46.77</v>
    <v>9.8339999999999996</v>
    <v>47.4</v>
    <v>46.82</v>
    <v>46.93</v>
    <v>3631640000</v>
    <v>WFC</v>
    <v>WELLS FARGO &amp; COMPANY (XNYS:WFC)</v>
    <v>25203084</v>
    <v>19100045</v>
    <v>1929</v>
  </rv>
  <rv s="2">
    <v>521</v>
  </rv>
  <rv s="3">
    <fb>49.22</fb>
    <v>21</v>
  </rv>
  <rv s="0">
    <v>https://www.bing.com/financeapi/forcetrigger?t=a1vmtc&amp;q=XNAS%3aINTU&amp;form=skydnc</v>
    <v>Learn more on Bing</v>
  </rv>
  <rv s="1">
    <v>en-GB</v>
    <v>a1vmtc</v>
    <v>268435456</v>
    <v>1</v>
    <v>Powered by Refinitiv</v>
    <v>0</v>
    <v>INTUIT INC. (XNAS:INTU)</v>
    <v>2</v>
    <v>22</v>
    <v>Finance</v>
    <v>20</v>
    <v>631.07000000000005</v>
    <v>378.22</v>
    <v>1.2337</v>
    <v>-7.97</v>
    <v>5.2329999999999998E-3</v>
    <v>-1.3027E-2</v>
    <v>3.16</v>
    <v>USD</v>
    <v>Intuit Inc. is a global financial technology platform that helps consumers and small businesses prosper by delivering financial management, compliance, and marketing products and services. The Company operates through four segments: Small Business &amp; Self-Employed, Consumer, Credit Karma and ProTax. The Small Business &amp; Self-Employed segment serves small businesses and the self-employed around the world, and the accounting professionals who assist and advise them. Its offerings include QuickBooks financial and business management online services and desktop software, payroll solutions, time tracking, merchant payment processing solutions, and financing for small businesses. The Consumer segment serves consumers and includes do-it-yourself and assisted TurboTax income tax preparation products and services. Credit Karma segment serves consumers with a personal finance platform that provides personalized recommendations of credit card, home, auto and personal loans, and insurance products.</v>
    <v>18200</v>
    <v>Nasdaq Stock Market</v>
    <v>XNAS</v>
    <v>XNAS</v>
    <v>2700 Coast Avenue, MOUNTAIN VIEW, CA, 94043 US</v>
    <v>612.96</v>
    <v>Financial Technology (Fintech) &amp; Infrastructure</v>
    <v>Stock</v>
    <v>45307.9608935875</v>
    <v>524</v>
    <v>601.22</v>
    <v>169033754880</v>
    <v>INTUIT INC.</v>
    <v>INTUIT INC.</v>
    <v>607.75</v>
    <v>66.963099999999997</v>
    <v>611.79999999999995</v>
    <v>603.83000000000004</v>
    <v>606.99</v>
    <v>279936000</v>
    <v>INTU</v>
    <v>INTUIT INC. (XNAS:INTU)</v>
    <v>1433113</v>
    <v>1310915</v>
    <v>1993</v>
  </rv>
  <rv s="2">
    <v>525</v>
  </rv>
  <rv s="3">
    <fb>625.03</fb>
    <v>21</v>
  </rv>
  <rv s="0">
    <v>https://www.bing.com/financeapi/forcetrigger?t=a1r1r7&amp;q=XNYS%3aDHR&amp;form=skydnc</v>
    <v>Learn more on Bing</v>
  </rv>
  <rv s="1">
    <v>en-GB</v>
    <v>a1r1r7</v>
    <v>268435456</v>
    <v>1</v>
    <v>Powered by Refinitiv</v>
    <v>0</v>
    <v>DANAHER CORPORATION (XNYS:DHR)</v>
    <v>2</v>
    <v>22</v>
    <v>Finance</v>
    <v>23</v>
    <v>247.5865</v>
    <v>182.09</v>
    <v>0.85240000000000005</v>
    <v>1.51</v>
    <v>3.9690000000000005E-4</v>
    <v>6.7039999999999999E-3</v>
    <v>0.09</v>
    <v>USD</v>
    <v>Danaher Corporation designs, manufactures and markets professional, medical, industrial, and commercial products and services. The Company’s Biotechnology segment includes the bioprocessing and discovery and medical businesses and offers a range of tools, consumables and services that are used by customers to advance and accelerate the research, development, manufacture and delivery of biological medicines. Its Life Sciences segment offers a range of instruments and consumables that are used by customers to study the basic building blocks of life, including deoxyribonucleic acid (DNA)and ribonucleic acid (RNA), nucleic acid, proteins, metabolites and cells, in order to understand the causes of disease, identify new therapies, and test and manufacture new drugs, and vaccines. Its Diagnostics segment offers clinical instruments, reagents, consumables, software that hospitals, physicians’ offices, reference laboratories and other critical care settings use to diagnose disease.</v>
    <v>79000</v>
    <v>New York Stock Exchange</v>
    <v>XNYS</v>
    <v>XNYS</v>
    <v>2200 Pennsylvania Ave NW Ste 800W, WASHINGTON, DC, 20037-1701 US</v>
    <v>229.59</v>
    <v>Healthcare Equipment &amp; Supplies</v>
    <v>Stock</v>
    <v>45307.936158113283</v>
    <v>528</v>
    <v>224.81</v>
    <v>167551719925</v>
    <v>DANAHER CORPORATION</v>
    <v>DANAHER CORPORATION</v>
    <v>225</v>
    <v>28.3828</v>
    <v>225.24</v>
    <v>226.75</v>
    <v>226.84</v>
    <v>738927100</v>
    <v>DHR</v>
    <v>DANAHER CORPORATION (XNYS:DHR)</v>
    <v>3267406</v>
    <v>2915169</v>
    <v>1986</v>
  </rv>
  <rv s="2">
    <v>529</v>
  </rv>
  <rv s="3">
    <fb>231.34</fb>
    <v>21</v>
  </rv>
  <rv s="0">
    <v>https://www.bing.com/financeapi/forcetrigger?t=a25obh&amp;q=XNYS%3aVZ&amp;form=skydnc</v>
    <v>Learn more on Bing</v>
  </rv>
  <rv s="1">
    <v>en-GB</v>
    <v>a25obh</v>
    <v>268435456</v>
    <v>1</v>
    <v>Powered by Refinitiv</v>
    <v>0</v>
    <v>VERIZON COMMUNICATIONS INC. (XNYS:VZ)</v>
    <v>2</v>
    <v>22</v>
    <v>Finance</v>
    <v>20</v>
    <v>42.49</v>
    <v>30.135000000000002</v>
    <v>0.3982</v>
    <v>0.74</v>
    <v>-1.5269999999999998E-5</v>
    <v>1.9191E-2</v>
    <v>-5.9999999999999995E-4</v>
    <v>USD</v>
    <v>Verizon Communications Inc. is a holding company. The Company, through its subsidiaries, provides communications, information and entertainment products and services to consumers, businesses, and governmental agencies. Its reportable segments are Verizon Consumer Group and Verizon Business Group. Its Consumer segment provides wireless and wireline communications services. Its wireless services are provided across wireless networks in the United States (U.S.) under the Verizon brand. Its wireline services are provided in nine states in the Mid-Atlantic and Northeastern U.S., as well as Washington D.C., over its fiber-optic network under the Fios brand and over a traditional copper-based network. Its Business segment provides wireless and wireline communications services and products, including data, video and conferencing services, security and managed network services, local and long-distance voice services and network access to deliver various Internet of Things services and products.</v>
    <v>117100</v>
    <v>New York Stock Exchange</v>
    <v>XNYS</v>
    <v>XNYS</v>
    <v>1095 Avenue Of The Americas, NEW YORK, NY, 10036 US</v>
    <v>39.35</v>
    <v>Telecommunications Services</v>
    <v>Stock</v>
    <v>45307.965489837501</v>
    <v>532</v>
    <v>38.35</v>
    <v>165221208600</v>
    <v>VERIZON COMMUNICATIONS INC.</v>
    <v>VERIZON COMMUNICATIONS INC.</v>
    <v>38.58</v>
    <v>7.7713000000000001</v>
    <v>38.56</v>
    <v>39.299999999999997</v>
    <v>39.289400000000001</v>
    <v>4204102000</v>
    <v>VZ</v>
    <v>VERIZON COMMUNICATIONS INC. (XNYS:VZ)</v>
    <v>31036428</v>
    <v>22035409</v>
    <v>1983</v>
  </rv>
  <rv s="2">
    <v>533</v>
  </rv>
  <rv s="3">
    <fb>37.700000000000003</fb>
    <v>21</v>
  </rv>
  <rv s="0">
    <v>http://en.wikipedia.org/wiki/Amgen</v>
    <v>Wikipedia</v>
  </rv>
  <rv s="8">
    <v>269</v>
    <v>536</v>
  </rv>
  <rv s="9">
    <v>18</v>
    <v>https://www.bing.com/th?id=AMMS_7651d2e878d4df4bb82a200be2db03e3&amp;qlt=95</v>
    <v>537</v>
    <v>0</v>
    <v>https://www.bing.com/images/search?form=xlimg&amp;q=amgen</v>
    <v>Image of AMGEN INC.</v>
  </rv>
  <rv s="0">
    <v>https://www.bing.com/financeapi/forcetrigger?t=a1nec7&amp;q=XNAS%3aAMGN&amp;form=skydnc</v>
    <v>Learn more on Bing</v>
  </rv>
  <rv s="10">
    <v>en-GB</v>
    <v>a1nec7</v>
    <v>268435456</v>
    <v>1</v>
    <v>Powered by Refinitiv</v>
    <v>14</v>
    <v>AMGEN INC. (XNAS:AMGN)</v>
    <v>16</v>
    <v>19</v>
    <v>Finance</v>
    <v>20</v>
    <v>311.05</v>
    <v>211.71</v>
    <v>0.61250000000000004</v>
    <v>-3.03</v>
    <v>3.1630000000000004E-3</v>
    <v>-9.8849999999999997E-3</v>
    <v>0.96</v>
    <v>USD</v>
    <v>Amgen Inc. is a biotechnology company. The Company discovers, develops, manufactures and delivers various human therapeutics. It operates in human therapeutics segment. The Company’s marketed products portfolio includes Aranesp, ENBREL, Prolia (denosumab), Neulasta (pegfilgrastim), Otezla, XGEVA, Aranesp (darbepoetin alfa), KYPROLIS, Repatha (evolocumab), Nplate (romiplostim), Vectibix (panitumumab), MVASI (bevacizumab-awwb), Parsabiv (etelcalcetide), EPOGEN (epoetin alfa), KANJINTI (trastuzumab-anns), BLINCYTO (blinatumomab), Aimovig (erenumab-aooe), EVENITY (romosozumab-aqqg), AMGEVITATM (adalimumab), Sensipar/Mimpara (cinacalcet), NEUPOGEN (filgrastim), IMLYGIC (talimogene laherparepvec), Corlanor (ivabradine) and AVSOLA (infliximab-axxq), Evenity, LumaKras, Nplate, XGeva, and others. The Company focuses on human therapeutics for the treatment of serious illness. It also offers TEPEZZA (teprotumumab-trbw), KRYSTEXXA (pegloticase) and UPLIZNA (inebilizumab-cdon).</v>
    <v>25200</v>
    <v>Nasdaq Stock Market</v>
    <v>XNAS</v>
    <v>XNAS</v>
    <v>One Amgen Center Drive, THOUSAND OAKS, CA, 91320-1799 US</v>
    <v>308</v>
    <v>538</v>
    <v>Pharmaceuticals</v>
    <v>Stock</v>
    <v>45307.962701700781</v>
    <v>539</v>
    <v>301.18</v>
    <v>162415819440</v>
    <v>AMGEN INC.</v>
    <v>AMGEN INC.</v>
    <v>306.51</v>
    <v>21.787800000000001</v>
    <v>306.51</v>
    <v>303.48</v>
    <v>304.44</v>
    <v>535178000</v>
    <v>AMGN</v>
    <v>AMGEN INC. (XNAS:AMGN)</v>
    <v>1995729</v>
    <v>2583992</v>
    <v>1986</v>
  </rv>
  <rv s="2">
    <v>540</v>
  </rv>
  <rv s="3">
    <fb>288.02</fb>
    <v>21</v>
  </rv>
  <rv s="0">
    <v>https://www.bing.com/financeapi/forcetrigger?t=a1zqnm&amp;q=XNYS%3aPFE&amp;form=skydnc</v>
    <v>Learn more on Bing</v>
  </rv>
  <rv s="1">
    <v>en-GB</v>
    <v>a1zqnm</v>
    <v>268435456</v>
    <v>1</v>
    <v>Powered by Refinitiv</v>
    <v>0</v>
    <v>PFIZER INC. (XNYS:PFE)</v>
    <v>2</v>
    <v>22</v>
    <v>Finance</v>
    <v>20</v>
    <v>46.74</v>
    <v>25.76</v>
    <v>0.60409999999999997</v>
    <v>-0.39</v>
    <v>-5.2970000000000003E-4</v>
    <v>-1.3589E-2</v>
    <v>-1.4999999999999999E-2</v>
    <v>USD</v>
    <v>Pfizer Inc. is a research-based biopharmaceutical company. The Company is engaged in the discovery, development, manufacture, marketing, sale and distribution of biopharmaceutical products around the world. The Company operates through two segments: Biopharma and PC1. Biopharma is engaged in the science-based biopharmaceutical business. PC1 is its global contract development and manufacturing organization and supplier of specialty active pharmaceutical ingredients. The Company’s primary care products include Eliquis, Nurtec ODT/Vydura and the Premarin family; the Prevnar family, Nimenrix, FSME/IMMUN-TicoVac and Trumenba; Comirnaty, and Paxlovid. Its specialty care products include Xeljanz, Enbrel (outside the United States and Canada), Inflectra, Eucrisa/Staquis and Cibinqo; the Vyndaqel family, Oxbryta, BeneFIX and Genotropin, and Sulperazon, Medrol, Zavicefta, Zithromax, Vfend and Panzyga. Its oncology products include Ibrance, Xtandi, Inlyta, Retacrit, Lorbrena and Braftovi.</v>
    <v>83000</v>
    <v>New York Stock Exchange</v>
    <v>XNYS</v>
    <v>XNYS</v>
    <v>66 HUDSON BOULEVARD EAST, NEW YORK, NY, 10001-2192 US</v>
    <v>28.72</v>
    <v>Pharmaceuticals</v>
    <v>Stock</v>
    <v>45307.96495857578</v>
    <v>543</v>
    <v>28.22</v>
    <v>159849952030</v>
    <v>PFIZER INC.</v>
    <v>PFIZER INC.</v>
    <v>28.6</v>
    <v>15.7668</v>
    <v>28.7</v>
    <v>28.31</v>
    <v>28.305</v>
    <v>5646413000</v>
    <v>PFE</v>
    <v>PFIZER INC. (XNYS:PFE)</v>
    <v>38728988</v>
    <v>52892148</v>
    <v>1942</v>
  </rv>
  <rv s="2">
    <v>544</v>
  </rv>
  <rv s="3">
    <fb>28.79</fb>
    <v>21</v>
  </rv>
  <rv s="0">
    <v>http://en.wikipedia.org/wiki/Qualcomm</v>
    <v>Wikipedia</v>
  </rv>
  <rv s="8">
    <v>269</v>
    <v>547</v>
  </rv>
  <rv s="9">
    <v>18</v>
    <v>https://www.bing.com/th?id=AMMS_2b1c176dae370ecc0d55a1517537f595&amp;qlt=95</v>
    <v>548</v>
    <v>0</v>
    <v>https://www.bing.com/images/search?form=xlimg&amp;q=qualcomm</v>
    <v>Image of QUALCOMM INCORPORATED</v>
  </rv>
  <rv s="0">
    <v>https://www.bing.com/financeapi/forcetrigger?t=a21k2w&amp;q=XNAS%3aQCOM&amp;form=skydnc</v>
    <v>Learn more on Bing</v>
  </rv>
  <rv s="10">
    <v>en-GB</v>
    <v>a21k2w</v>
    <v>268435456</v>
    <v>1</v>
    <v>Powered by Refinitiv</v>
    <v>14</v>
    <v>QUALCOMM INCORPORATED (XNAS:QCOM)</v>
    <v>16</v>
    <v>19</v>
    <v>Finance</v>
    <v>20</v>
    <v>146.88999999999999</v>
    <v>101.47</v>
    <v>1.4234</v>
    <v>0.92</v>
    <v>9.2119999999999995E-4</v>
    <v>6.5620000000000001E-3</v>
    <v>0.13</v>
    <v>USD</v>
    <v>Qualcomm Incorporated is engaged in the development and commercialization of foundational technologies for the wireless industry. The Company’s segments Qualcomm CDMA Technologies (QCT), Qualcomm Technology Licensing (QTL) and Qualcomm Strategic Initiatives (QSI). QCT segment develops and supplies integrated circuits and system software based on third generation/fourth generation/fifth generation (3G/4G/5G) and other technologies for use in wireless voice and data communications, networking, computing, multimedia and global positioning system (GPS) products. QTL Segment grants licenses or otherwise provides rights to use portions of its intellectual property portfolio, which, among other rights, includes certain patent rights essential to and/or useful in the manufacture, sale and/or use of certain wireless products, including, without limitation, products implementing CDMA2000, WCDMA, LTE and/or OFDMA-based 5G standards and their derivatives. QSI Segment makes strategic investments.</v>
    <v>50000</v>
    <v>Nasdaq Stock Market</v>
    <v>XNAS</v>
    <v>XNAS</v>
    <v>5775 Morehouse Dr, SAN DIEGO, CA, 92121 US</v>
    <v>141.22999999999999</v>
    <v>549</v>
    <v>Semiconductors &amp; Semiconductor Equipment</v>
    <v>Stock</v>
    <v>45307.959990103904</v>
    <v>550</v>
    <v>137.97999999999999</v>
    <v>157066560000</v>
    <v>QUALCOMM INCORPORATED</v>
    <v>QUALCOMM INCORPORATED</v>
    <v>140</v>
    <v>21.517600000000002</v>
    <v>140.19999999999999</v>
    <v>141.12</v>
    <v>141.25</v>
    <v>1113000000</v>
    <v>QCOM</v>
    <v>QUALCOMM INCORPORATED (XNAS:QCOM)</v>
    <v>7479942</v>
    <v>7747915</v>
    <v>1991</v>
  </rv>
  <rv s="2">
    <v>551</v>
  </rv>
  <rv s="3">
    <fb>144.63</fb>
    <v>21</v>
  </rv>
  <rv s="0">
    <v>https://www.bing.com/financeapi/forcetrigger?t=a1yjxm&amp;q=XNYS%3aNKE&amp;form=skydnc</v>
    <v>Learn more on Bing</v>
  </rv>
  <rv s="1">
    <v>en-GB</v>
    <v>a1yjxm</v>
    <v>268435456</v>
    <v>1</v>
    <v>Powered by Refinitiv</v>
    <v>0</v>
    <v>NIKE, INC. (XNYS:NKE)</v>
    <v>2</v>
    <v>22</v>
    <v>Finance</v>
    <v>20</v>
    <v>131.31</v>
    <v>88.66</v>
    <v>1.1134999999999999</v>
    <v>-3.35</v>
    <v>1.2780000000000001E-3</v>
    <v>-3.1886999999999999E-2</v>
    <v>0.13</v>
    <v>USD</v>
    <v>NIKE, Inc. is engaged in the designing, marketing and distributing of athletic footwear, apparel, equipment and accessories and services for sports and fitness activities. The Company's operating segments include North America; Europe, Middle East &amp; Africa (EMEA); Greater China; and Asia Pacific &amp; Latin America (APLA). It sells a line of equipment and accessories under the NIKE Brand name, including bags, socks, sport balls, eyewear, timepieces, digital devices, bats, gloves, protective equipment and other equipment designed for sports activities. It also designs products specifically for the Jordan Brand and Converse. The Jordan Brand designs, distributes and licenses athletic and casual footwear, apparel and accessories predominantly focused on basketball performance and culture using the Jumpman trademark. The Company also designs, distributes and licenses casual sneakers, apparel and accessories under the Chuck Taylor, All Star, One Star, Star Chevron and Jack Purcell trademarks.</v>
    <v>83700</v>
    <v>New York Stock Exchange</v>
    <v>XNYS</v>
    <v>XNYS</v>
    <v>One Bowerman Dr, BEAVERTON, OR, 97005-6453 US</v>
    <v>104.2199</v>
    <v>Textiles &amp; Apparel</v>
    <v>Stock</v>
    <v>45307.961047441408</v>
    <v>554</v>
    <v>101.36</v>
    <v>154103058620</v>
    <v>NIKE, INC.</v>
    <v>NIKE, INC.</v>
    <v>103.94</v>
    <v>30.674499999999998</v>
    <v>105.06</v>
    <v>101.71</v>
    <v>101.85</v>
    <v>1515122000</v>
    <v>NKE</v>
    <v>NIKE, INC. (XNYS:NKE)</v>
    <v>10529410</v>
    <v>10627603</v>
    <v>1969</v>
  </rv>
  <rv s="2">
    <v>555</v>
  </rv>
  <rv s="3">
    <fb>108.57</fb>
    <v>21</v>
  </rv>
  <rv s="0">
    <v>http://en.wikipedia.org/wiki/IBM</v>
    <v>Wikipedia</v>
  </rv>
  <rv s="8">
    <v>269</v>
    <v>558</v>
  </rv>
  <rv s="9">
    <v>18</v>
    <v>https://www.bing.com/th?id=AMMS_41da901be1b295dc42c72dadb9c0f67d&amp;qlt=95</v>
    <v>559</v>
    <v>0</v>
    <v>https://www.bing.com/images/search?form=xlimg&amp;q=ibm</v>
    <v>Image of INTERNATIONAL BUSINESS MACHINES CORPORATION</v>
  </rv>
  <rv s="0">
    <v>https://www.bing.com/financeapi/forcetrigger?t=a1v6nm&amp;q=XNYS%3aIBM&amp;form=skydnc</v>
    <v>Learn more on Bing</v>
  </rv>
  <rv s="10">
    <v>en-GB</v>
    <v>a1v6nm</v>
    <v>268435456</v>
    <v>1</v>
    <v>Powered by Refinitiv</v>
    <v>14</v>
    <v>INTERNATIONAL BUSINESS MACHINES CORPORATION (XNYS:IBM)</v>
    <v>16</v>
    <v>19</v>
    <v>Finance</v>
    <v>23</v>
    <v>167.25</v>
    <v>120.55</v>
    <v>0.70669999999999999</v>
    <v>1.1599999999999999</v>
    <v>3.6240000000000003E-4</v>
    <v>6.9959999999999996E-3</v>
    <v>6.0499999999999998E-2</v>
    <v>USD</v>
    <v>International Business Machines Corporation (IBM) is a provider of hybrid cloud and artificial intelligence (AI), and business services. It provides integrated solutions and products that use data, information technology in industries and business processes. Its segments include Software, Consulting, Infrastructure and Financing. Software segment comprises two business areas: Hybrid Platform &amp; Solutions, which includes software to help clients operate, manage and optimize their IT resources and business processes within hybrid, multi-cloud environments, and transaction processing, which includes software that supports clients’ mission-critical, on-premises workloads in industries such as banking, airlines and retail. Consulting segment is engaged in business transformation, technology consulting and application operations. Infrastructure segment is engaged in hybrid infrastructure and infrastructure support. Financing segment is engaged in client financing and commercial financing.</v>
    <v>311300</v>
    <v>New York Stock Exchange</v>
    <v>XNYS</v>
    <v>XNYS</v>
    <v>1 New Orchard Rd, ARMONK, NY, 10504 US</v>
    <v>167.25</v>
    <v>560</v>
    <v>Software &amp; IT Services</v>
    <v>Stock</v>
    <v>45307.953711191403</v>
    <v>561</v>
    <v>165.34</v>
    <v>152454281456</v>
    <v>INTERNATIONAL BUSINESS MACHINES CORPORATION</v>
    <v>INTERNATIONAL BUSINESS MACHINES CORPORATION</v>
    <v>165.8</v>
    <v>22.143799999999999</v>
    <v>165.8</v>
    <v>166.96</v>
    <v>167.0205</v>
    <v>913118600</v>
    <v>IBM</v>
    <v>INTERNATIONAL BUSINESS MACHINES CORPORATION (XNYS:IBM)</v>
    <v>4868115</v>
    <v>4081497</v>
    <v>1911</v>
  </rv>
  <rv s="2">
    <v>562</v>
  </rv>
  <rv s="3">
    <fb>163.55000000000001</fb>
    <v>21</v>
  </rv>
  <rv s="0">
    <v>https://www.bing.com/financeapi/forcetrigger?t=a1yoa2&amp;q=XNYS%3aNOW&amp;form=skydnc</v>
    <v>Learn more on Bing</v>
  </rv>
  <rv s="1">
    <v>en-GB</v>
    <v>a1yoa2</v>
    <v>268435456</v>
    <v>1</v>
    <v>Powered by Refinitiv</v>
    <v>0</v>
    <v>SERVICENOW, INC. (XNYS:NOW)</v>
    <v>2</v>
    <v>22</v>
    <v>Finance</v>
    <v>20</v>
    <v>734.3</v>
    <v>405.37200000000001</v>
    <v>0.98860000000000003</v>
    <v>-1.58</v>
    <v>2.323E-3</v>
    <v>-2.1670000000000001E-3</v>
    <v>1.69</v>
    <v>USD</v>
    <v>ServiceNow, Inc. is a digital workflow company. The Company helps global enterprises across industries, universities and governments to digitize their workflows. Its technology platform, Now Platform, enables workflows to connect systems, silos, departments and processes with digital workflows. It categorizes workflow applications into four primary areas, such as technology, customer and industry, employee and creator. Its technology workflows give IT departments the ability to plan, build, operate, and service across the entire technology lifecycle. Its customer and industry workflows help organizations reimagine the customer experience and customer loyalty. Its employee workflows help customers simplify how their employees get the services they need, creating a familiar, to get work done from wherever an employee may be at home, in the workplace or in the field. Its creator workflows enable its customers to create, test, and deploy their own applications on the Now Platform.</v>
    <v>20433</v>
    <v>New York Stock Exchange</v>
    <v>XNYS</v>
    <v>XNYS</v>
    <v>2225 Lawson Ln, SANTA CLARA, CA, 95054-3311 US</v>
    <v>734</v>
    <v>Software &amp; IT Services</v>
    <v>Stock</v>
    <v>45307.964278668747</v>
    <v>565</v>
    <v>725.01</v>
    <v>149158000000</v>
    <v>SERVICENOW, INC.</v>
    <v>SERVICENOW, INC.</v>
    <v>730</v>
    <v>94.374200000000002</v>
    <v>729.18</v>
    <v>727.6</v>
    <v>729.25</v>
    <v>205000000</v>
    <v>NOW</v>
    <v>SERVICENOW, INC. (XNYS:NOW)</v>
    <v>935133</v>
    <v>1022259</v>
    <v>2012</v>
  </rv>
  <rv s="2">
    <v>566</v>
  </rv>
  <rv s="3">
    <fb>706.49</fb>
    <v>21</v>
  </rv>
  <rv s="0">
    <v>https://www.bing.com/financeapi/forcetrigger?t=a24p1h&amp;q=XNAS%3aTXN&amp;form=skydnc</v>
    <v>Learn more on Bing</v>
  </rv>
  <rv s="1">
    <v>en-GB</v>
    <v>a24p1h</v>
    <v>268435456</v>
    <v>1</v>
    <v>Powered by Refinitiv</v>
    <v>0</v>
    <v>TEXAS INSTRUMENTS INCORPORATED (XNAS:TXN)</v>
    <v>2</v>
    <v>22</v>
    <v>Finance</v>
    <v>23</v>
    <v>188.12</v>
    <v>139.47999999999999</v>
    <v>1.0369999999999999</v>
    <v>-0.99</v>
    <v>0</v>
    <v>-6.0049999999999999E-3</v>
    <v>0</v>
    <v>USD</v>
    <v>Texas Instruments Incorporated designs, makes and sells semiconductors to electronics designers and manufacturers across the world. The Company operates through two segments: Analog and Embedded Processing. The Company's Analog segment product lines include Power and Signal Chain. Power includes products that help customers manage power in electronic systems. Its broad portfolio is designed to manage power requirements across different voltage levels, including battery-management solutions, direct current (DC)/DC switching regulators, alternating current (AC)/DC and isolated controllers and converters, power switches, linear regulators, voltage references and lighting products. Signal Chain includes products that sense, condition, and measure signals to allow information to be transferred or converted for further processing and control. The Embedded Processing segment includes microcontrollers, digital signal processors (DSPs), and applications processors.</v>
    <v>33000</v>
    <v>Nasdaq Stock Market</v>
    <v>XNAS</v>
    <v>XNAS</v>
    <v>12500 T I Blvd, DALLAS, TX, 75243-0592 US</v>
    <v>165.48</v>
    <v>Semiconductors &amp; Semiconductor Equipment</v>
    <v>Stock</v>
    <v>45307.952037117968</v>
    <v>569</v>
    <v>162.60079999999999</v>
    <v>148836487908</v>
    <v>TEXAS INSTRUMENTS INCORPORATED</v>
    <v>TEXAS INSTRUMENTS INCORPORATED</v>
    <v>164.4</v>
    <v>21.382400000000001</v>
    <v>164.87</v>
    <v>163.88</v>
    <v>163.88</v>
    <v>908204100</v>
    <v>TXN</v>
    <v>TEXAS INSTRUMENTS INCORPORATED (XNAS:TXN)</v>
    <v>6682804</v>
    <v>5494173</v>
    <v>1938</v>
  </rv>
  <rv s="2">
    <v>570</v>
  </rv>
  <rv s="3">
    <fb>170.46</fb>
    <v>21</v>
  </rv>
  <rv s="0">
    <v>https://www.bing.com/financeapi/forcetrigger?t=a1zzmw&amp;q=XNYS%3aPM&amp;form=skydnc</v>
    <v>Learn more on Bing</v>
  </rv>
  <rv s="1">
    <v>en-GB</v>
    <v>a1zzmw</v>
    <v>268435456</v>
    <v>1</v>
    <v>Powered by Refinitiv</v>
    <v>0</v>
    <v>Philip Morris International Inc. (XNYS:PM)</v>
    <v>2</v>
    <v>22</v>
    <v>Finance</v>
    <v>20</v>
    <v>105.62</v>
    <v>87.23</v>
    <v>0.65480000000000005</v>
    <v>-0.8</v>
    <v>-1.0580000000000001E-4</v>
    <v>-8.397E-3</v>
    <v>-0.01</v>
    <v>USD</v>
    <v>Philip Morris International Inc. (PMI) is an international tobacco company. PMI delivers a smoke-free future and is evolving its portfolio for the long term to include products outside of the tobacco and nicotine sector. PMI's product portfolio primarily consists of cigarettes and smoke-free products. PMI develops smoke-free products for adults who would otherwise continue to smoke. This includes the building of scientific assessment capabilities in the areas of pre-clinical systems toxicology, clinical and behavioral research, as well as post-market studies. PMI, through Swedish Match AB, creates a smoke-free champion led by its IQOS and ZYN brands. The United States Food and Drug Administration has authorized versions of PMI’s IQOS Platform 1 devices and consumables and Swedish Match’s General snus as Modified Risk Tobacco Products. PMI's smoke-free products are available for sale in 78 markets and purchased by approximately 18.5 million adults around the world.</v>
    <v>79800</v>
    <v>New York Stock Exchange</v>
    <v>XNYS</v>
    <v>XNYS</v>
    <v>677 Washington Blvd, Ste. 1100, STAMFORD, CT, 06901 US</v>
    <v>95.16</v>
    <v>Food &amp; Tobacco</v>
    <v>Stock</v>
    <v>45307.963241435158</v>
    <v>573</v>
    <v>94.16</v>
    <v>146655794820</v>
    <v>Philip Morris International Inc.</v>
    <v>Philip Morris International Inc.</v>
    <v>95.16</v>
    <v>18.514600000000002</v>
    <v>95.27</v>
    <v>94.47</v>
    <v>94.5</v>
    <v>1552406000</v>
    <v>PM</v>
    <v>Philip Morris International Inc. (XNYS:PM)</v>
    <v>3304417</v>
    <v>5060162</v>
    <v>2007</v>
  </rv>
  <rv s="2">
    <v>574</v>
  </rv>
  <rv s="3">
    <fb>94.08</fb>
    <v>21</v>
  </rv>
  <rv s="0">
    <v>https://www.bing.com/financeapi/forcetrigger?t=a1p7zr&amp;q=XNYS%3aCAT&amp;form=skydnc</v>
    <v>Learn more on Bing</v>
  </rv>
  <rv s="1">
    <v>en-GB</v>
    <v>a1p7zr</v>
    <v>268435456</v>
    <v>1</v>
    <v>Powered by Refinitiv</v>
    <v>0</v>
    <v>CATERPILLAR INC. (XNYS:CAT)</v>
    <v>2</v>
    <v>22</v>
    <v>Finance</v>
    <v>20</v>
    <v>299.2</v>
    <v>204.04</v>
    <v>1.1407</v>
    <v>-3.25</v>
    <v>1.6359999999999999E-3</v>
    <v>-1.1191E-2</v>
    <v>0.47</v>
    <v>USD</v>
    <v>Caterpillar Inc. is a manufacturer of construction and mining equipment, diesel and natural gas engines, industrial gas turbines and diesel-electric locomotives. The Company operates through its three primary segments: Construction Industries, Resource Industries and Energy &amp; Transportation. It also provides financing and related services through its Financial Products segment. Its Construction Industries is engaged in supporting customers using machinery in infrastructure, forestry and building construction. Its Resource Industries is engaged in supporting customers using machinery in mining, heavy construction, and quarry and aggregates. Its Energy &amp; Transportation, which supports customers in oil and gas, power generation, marine, rail and industrial applications, including Caterpillar machines. Its All Other operating segment, which includes activities, such as product management and development, manufacturing of filters and fluids, undercarriage, ground-engaging tools, and others.</v>
    <v>109100</v>
    <v>New York Stock Exchange</v>
    <v>XNYS</v>
    <v>XNYS</v>
    <v>5205 N. O'connor Boulevard, Suite 100, IRVING, TX, 75039 US</v>
    <v>290.20499999999998</v>
    <v>Machinery, Equipment &amp; Components</v>
    <v>Stock</v>
    <v>45307.95718146953</v>
    <v>577</v>
    <v>285.60000000000002</v>
    <v>146188762452</v>
    <v>CATERPILLAR INC.</v>
    <v>CATERPILLAR INC.</v>
    <v>288.88</v>
    <v>16.453199999999999</v>
    <v>290.41000000000003</v>
    <v>287.16000000000003</v>
    <v>287.7</v>
    <v>509084700</v>
    <v>CAT</v>
    <v>CATERPILLAR INC. (XNYS:CAT)</v>
    <v>3139605</v>
    <v>2972437</v>
    <v>1986</v>
  </rv>
  <rv s="2">
    <v>578</v>
  </rv>
  <rv s="3">
    <fb>295.67</fb>
    <v>21</v>
  </rv>
  <rv s="0">
    <v>https://www.bing.com/financeapi/forcetrigger?t=a1p2ar&amp;q=XNYS%3aBX&amp;form=skydnc</v>
    <v>Learn more on Bing</v>
  </rv>
  <rv s="1">
    <v>en-GB</v>
    <v>a1p2ar</v>
    <v>268435456</v>
    <v>1</v>
    <v>Powered by Refinitiv</v>
    <v>0</v>
    <v>Blackstone Inc (XNYS:BX)</v>
    <v>2</v>
    <v>22</v>
    <v>Finance</v>
    <v>23</v>
    <v>133.53</v>
    <v>76.19</v>
    <v>1.5147999999999999</v>
    <v>-1.0900000000000001</v>
    <v>5.4969999999999993E-3</v>
    <v>-9.1339999999999998E-3</v>
    <v>0.65</v>
    <v>USD</v>
    <v>Blackstone Inc. is an investment firm. The Company’s asset management business includes investment vehicles, which is focused on real estate, private equity, infrastructure, life sciences, growth equity, credit, real assets, and secondary funds. The Company operates through four segments: Real Estate, Private Equity, Credit &amp; Insurance, and Hedge Fund Solutions. Its Blackstone Real Estate Partners (BREP) business makes investments in logistics, office, rental housing, hospitality, and retail properties, as well as in a variety of real estate operating companies. The Private Equity segment includes Blackstone Capital Partners, Blackstone Energy Transition Partners, Blackstone Capital Partners Asia, and Blackstone Core Equity Partners. The Credit &amp; Insurance segment includes Blackstone Credit and Blackstone Insurance Solutions (BIS). The Hedge Fund Solutions segment includes Blackstone Alternative Asset Management and GP Stakes businesses.</v>
    <v>4695</v>
    <v>New York Stock Exchange</v>
    <v>XNYS</v>
    <v>XNYS</v>
    <v>345 Park Ave, NEW YORK, NY, 10154 US</v>
    <v>118.79</v>
    <v>Investment Banking &amp; Investment Services</v>
    <v>Stock</v>
    <v>45307.936148657034</v>
    <v>581</v>
    <v>116.61</v>
    <v>144484353750</v>
    <v>Blackstone Inc</v>
    <v>Blackstone Inc</v>
    <v>118.36</v>
    <v>50.107100000000003</v>
    <v>119.34</v>
    <v>118.25</v>
    <v>118.9</v>
    <v>1221855000</v>
    <v>BX</v>
    <v>Blackstone Inc (XNYS:BX)</v>
    <v>3007477</v>
    <v>4051396</v>
    <v>2007</v>
  </rv>
  <rv s="2">
    <v>582</v>
  </rv>
  <rv s="3">
    <fb>130.91999999999999</fb>
    <v>21</v>
  </rv>
  <rv s="0">
    <v>https://www.bing.com/financeapi/forcetrigger?t=a24xww&amp;q=XNYS%3aUNP&amp;form=skydnc</v>
    <v>Learn more on Bing</v>
  </rv>
  <rv s="1">
    <v>en-GB</v>
    <v>a24xww</v>
    <v>268435456</v>
    <v>1</v>
    <v>Powered by Refinitiv</v>
    <v>0</v>
    <v>UNION PACIFIC CORPORATION (XNYS:UNP)</v>
    <v>2</v>
    <v>22</v>
    <v>Finance</v>
    <v>20</v>
    <v>246.99</v>
    <v>183.69</v>
    <v>1.0843</v>
    <v>-1.59</v>
    <v>4.2339999999999998E-5</v>
    <v>-6.6890000000000005E-3</v>
    <v>0.01</v>
    <v>USD</v>
    <v>Union Pacific Corporation is a railroad operating company in the United States. The Company operates through its principal operating company, Union Pacific Railroad Company (UPRR). It connects 23 states in the western two-thirds of the country and maintains coordinated schedules with other rail carriers to move freight to and from the Atlantic Coast, the Pacific Coast, the Southeast, the Southwest, Canada, and Mexico. Its Railroad's diversified business mix includes Bulk, Industrial, and Premium. Its Bulk shipments consist of grain and grain products, fertilizer, food and refrigerated, and coal and renewables. Its Industrial shipments consist of several categories, including construction, industrial chemicals, plastics, forest products, specialized products, metals and ores, petroleum, liquid petroleum gases (LPG), soda ash, and sand. Its Premium shipments include finished automobiles, automotive parts, and merchandise in intermodal containers, both domestic and international.</v>
    <v>31800</v>
    <v>New York Stock Exchange</v>
    <v>XNYS</v>
    <v>XNYS</v>
    <v>1400 Douglas Street, OMAHA, NE, 68179 US</v>
    <v>238.25</v>
    <v>Freight &amp; Logistics Services</v>
    <v>Stock</v>
    <v>45307.955144339845</v>
    <v>585</v>
    <v>235.29</v>
    <v>143938161700</v>
    <v>UNION PACIFIC CORPORATION</v>
    <v>UNION PACIFIC CORPORATION</v>
    <v>237.8</v>
    <v>22.825600000000001</v>
    <v>237.71</v>
    <v>236.12</v>
    <v>236.22</v>
    <v>609597500</v>
    <v>UNP</v>
    <v>UNION PACIFIC CORPORATION (XNYS:UNP)</v>
    <v>2578440</v>
    <v>2439040</v>
    <v>1969</v>
  </rv>
  <rv s="2">
    <v>586</v>
  </rv>
  <rv s="3">
    <fb>245.62</fb>
    <v>21</v>
  </rv>
  <rv s="0">
    <v>https://www.bing.com/financeapi/forcetrigger?t=a1xyjc&amp;q=XNYS%3aMS&amp;form=skydnc</v>
    <v>Learn more on Bing</v>
  </rv>
  <rv s="1">
    <v>en-GB</v>
    <v>a1xyjc</v>
    <v>268435456</v>
    <v>1</v>
    <v>Powered by Refinitiv</v>
    <v>0</v>
    <v>MORGAN STANLEY (XNYS:MS)</v>
    <v>2</v>
    <v>22</v>
    <v>Finance</v>
    <v>20</v>
    <v>100.99</v>
    <v>69.42</v>
    <v>1.4338</v>
    <v>-3.77</v>
    <v>-2.3259999999999999E-4</v>
    <v>-4.2028999999999997E-2</v>
    <v>-0.02</v>
    <v>USD</v>
    <v>Morgan Stanley is a global financial services company. The Company, through its subsidiaries, provides a range of investment banking, securities, wealth management and investment management services. Its segments include Institutional Securities, Wealth Management and Investment Management. Its Institutional Securities segment provides investment banking, sales and trading, and other services to corporations, governments, financial institutions and high net worth clients. Its Wealth Management segment provides financial services and solutions to individual investors and small-to-medium sized businesses and institutions covering: brokerage and investment advisory services; financial and wealth planning services; workplace services, including stock plan administration; residential real estate loans and other lending products; banking; and retirement plan services. Its Investment Management segment provides a range of investment strategies and products to a diverse group of clients.</v>
    <v>81000</v>
    <v>New York Stock Exchange</v>
    <v>XNYS</v>
    <v>XNYS</v>
    <v>1585 Broadway, NEW YORK, NY, 10036 US</v>
    <v>88.16</v>
    <v>Investment Banking &amp; Investment Services</v>
    <v>Stock</v>
    <v>45307.964809062498</v>
    <v>589</v>
    <v>84.8</v>
    <v>141037940160</v>
    <v>MORGAN STANLEY</v>
    <v>MORGAN STANLEY</v>
    <v>86.74</v>
    <v>17.290400000000002</v>
    <v>89.7</v>
    <v>85.93</v>
    <v>85.95</v>
    <v>1641312000</v>
    <v>MS</v>
    <v>MORGAN STANLEY (XNYS:MS)</v>
    <v>20358807</v>
    <v>8029361</v>
    <v>1981</v>
  </rv>
  <rv s="2">
    <v>590</v>
  </rv>
  <rv s="3">
    <fb>93.25</fb>
    <v>21</v>
  </rv>
  <rv s="0">
    <v>https://www.bing.com/financeapi/forcetrigger?t=a1tr1h&amp;q=XNYS%3aGE&amp;form=skydnc</v>
    <v>Learn more on Bing</v>
  </rv>
  <rv s="1">
    <v>en-GB</v>
    <v>a1tr1h</v>
    <v>268435456</v>
    <v>1</v>
    <v>Powered by Refinitiv</v>
    <v>0</v>
    <v>GENERAL ELECTRIC COMPANY (XNYS:GE)</v>
    <v>2</v>
    <v>22</v>
    <v>Finance</v>
    <v>23</v>
    <v>130.80000000000001</v>
    <v>75.67</v>
    <v>1.2734000000000001</v>
    <v>-1.82</v>
    <v>1.328E-3</v>
    <v>-1.4023000000000001E-2</v>
    <v>0.17</v>
    <v>USD</v>
    <v>General Electric Company (GE) is a high-tech industrial company. The Company operates through three segments: Aerospace, Renewable Energy, and Power. Its Aerospace segment designs and produces commercial and military aircraft engines, integrated engine components, electric power, and mechanical aircraft systems. This segment also provides aftermarket services to support its products. Under Renewable Energy segment, its portfolio of business units includes onshore and offshore wind, blade manufacturing, grid solutions, hydro, storage, hybrid renewables and digital services offerings. Under Power segment its products and technologies harness resources, such as oil, gas, fossil, diesel and nuclear to produce electric power and include gas and steam turbines, full balance of plant, upgrade and service solutions, as well as data-leveraging software. Its Power segment is organized into gas power, steam power and power conversion, nuclear and other.</v>
    <v>172000</v>
    <v>New York Stock Exchange</v>
    <v>XNYS</v>
    <v>XNYS</v>
    <v>One Financial Center, Suite 3700, BOSTON, MA, 02111 US</v>
    <v>129.85</v>
    <v>Consumer Goods Conglomerates</v>
    <v>Stock</v>
    <v>45307.953135856253</v>
    <v>593</v>
    <v>127.24</v>
    <v>139280756420</v>
    <v>GENERAL ELECTRIC COMPANY</v>
    <v>GENERAL ELECTRIC COMPANY</v>
    <v>129.19999999999999</v>
    <v>15.1919</v>
    <v>129.79</v>
    <v>127.97</v>
    <v>128.13999999999999</v>
    <v>1088386000</v>
    <v>GE</v>
    <v>GENERAL ELECTRIC COMPANY (XNYS:GE)</v>
    <v>5038475</v>
    <v>4306298</v>
    <v>1892</v>
  </rv>
  <rv s="2">
    <v>594</v>
  </rv>
  <rv s="3">
    <fb>127.63</fb>
    <v>21</v>
  </rv>
  <rv s="0">
    <v>https://www.bing.com/financeapi/forcetrigger?t=a23d9c&amp;q=XNYS%3aSPGI&amp;form=skydnc</v>
    <v>Learn more on Bing</v>
  </rv>
  <rv s="1">
    <v>en-GB</v>
    <v>a23d9c</v>
    <v>268435456</v>
    <v>1</v>
    <v>Powered by Refinitiv</v>
    <v>0</v>
    <v>S&amp;P Global Inc. (XNYS:SPGI)</v>
    <v>2</v>
    <v>22</v>
    <v>Finance</v>
    <v>23</v>
    <v>443.72</v>
    <v>321.14499999999998</v>
    <v>1.18</v>
    <v>-0.45</v>
    <v>0</v>
    <v>-1.0299999999999999E-3</v>
    <v>0</v>
    <v>USD</v>
    <v>S&amp;P Global Inc. is a provider of credit ratings, benchmarks, analytics and workflow solutions in the global capital, commodity and automotive markets. The Company operates through five segments: S&amp;P Global Market Intelligence (Market Intelligence), S&amp;P Global Ratings (Ratings), S&amp;P Global Commodity Insights (Commodity Insights), S&amp;P Global Mobility (Mobility), and S&amp;P Dow Jones Indices (Indices). Its Market Intelligence business lines include desktop, data and advisory solutions, enterprise solutions and credit risk solutions. Its Ratings segment is a provider of credit ratings, research and analytics to investors and other market participants. Its Commodity Insights is a provider of information and benchmark prices for the commodity and energy markets. Its Mobility provides insights, forecasts and advisory services to the automotive value chain. Its Indices is an index provider maintaining a variety of valuation and index benchmarks for investment advisors and wealth managers.</v>
    <v>39950</v>
    <v>New York Stock Exchange</v>
    <v>XNYS</v>
    <v>XNYS</v>
    <v>55 Water St, NEW YORK, NY, 10041-0004 US</v>
    <v>438.22</v>
    <v>Professional &amp; Commercial Services</v>
    <v>Stock</v>
    <v>45307.953130370312</v>
    <v>597</v>
    <v>432.87</v>
    <v>138299040000</v>
    <v>S&amp;P Global Inc.</v>
    <v>S&amp;P Global Inc.</v>
    <v>433.44</v>
    <v>56.577300000000001</v>
    <v>437</v>
    <v>436.55</v>
    <v>436.55</v>
    <v>316800000</v>
    <v>SPGI</v>
    <v>S&amp;P Global Inc. (XNYS:SPGI)</v>
    <v>1127789</v>
    <v>1096836</v>
    <v>1925</v>
  </rv>
  <rv s="2">
    <v>598</v>
  </rv>
  <rv s="3">
    <fb>440.52</fb>
    <v>21</v>
  </rv>
  <rv s="0">
    <v>https://www.bing.com/financeapi/forcetrigger?t=a1o2lh&amp;q=XNYS%3aAXP&amp;form=skydnc</v>
    <v>Learn more on Bing</v>
  </rv>
  <rv s="1">
    <v>en-GB</v>
    <v>a1o2lh</v>
    <v>268435456</v>
    <v>1</v>
    <v>Powered by Refinitiv</v>
    <v>0</v>
    <v>AMERICAN EXPRESS COMPANY (XNYS:AXP)</v>
    <v>2</v>
    <v>22</v>
    <v>Finance</v>
    <v>20</v>
    <v>189.51</v>
    <v>140.91</v>
    <v>1.2251000000000001</v>
    <v>-1.0900000000000001</v>
    <v>2.0280000000000003E-3</v>
    <v>-5.9880000000000003E-3</v>
    <v>0.36699999999999999</v>
    <v>USD</v>
    <v>American Express Company is a globally integrated payments company. The Company provides its customers with access to products, insights, and experiences that builds business. It operates under four segments: U.S. Consumer Services (USCS), Commercial Services (CS), International Card Services (ICS), and Global Merchant and Network Services (GMNS). USCS offers travel and lifestyle services as well as banking and non-card financing products. CS offers payment and expense management, banking and non-card financing products. CS also issues corporate cards and provides services to select global corporate clients. ICS also provides services to international customers, including travel and lifestyle services, and manages certain international joint ventures and its loyalty coalition businesses. GMNS provides multi-channel marketing programs and capabilities, services and data analytics. It provides credit and charge cards to consumers, small businesses, mid-sized companies and corporations.</v>
    <v>77300</v>
    <v>New York Stock Exchange</v>
    <v>XNYS</v>
    <v>XNYS</v>
    <v>200 Vesey Street, NEW YORK, NY, 10285 US</v>
    <v>181.15</v>
    <v>Banking Services</v>
    <v>Stock</v>
    <v>45307.963201284372</v>
    <v>601</v>
    <v>178.82</v>
    <v>132660800000</v>
    <v>AMERICAN EXPRESS COMPANY</v>
    <v>AMERICAN EXPRESS COMPANY</v>
    <v>181.01</v>
    <v>17.082100000000001</v>
    <v>182.04</v>
    <v>180.95</v>
    <v>181.33699999999999</v>
    <v>728745600</v>
    <v>AXP</v>
    <v>AMERICAN EXPRESS COMPANY (XNYS:AXP)</v>
    <v>4142881</v>
    <v>2990965</v>
    <v>1965</v>
  </rv>
  <rv s="2">
    <v>602</v>
  </rv>
  <rv s="3">
    <fb>187.34</fb>
    <v>21</v>
  </rv>
  <rv s="0">
    <v>https://www.bing.com/financeapi/forcetrigger?t=a24ynm&amp;q=XNYS%3aUPS&amp;form=skydnc</v>
    <v>Learn more on Bing</v>
  </rv>
  <rv s="1">
    <v>en-GB</v>
    <v>a24ynm</v>
    <v>268435456</v>
    <v>1</v>
    <v>Powered by Refinitiv</v>
    <v>0</v>
    <v>UNITED PARCEL SERVICE, INC. (XNYS:UPS)</v>
    <v>2</v>
    <v>22</v>
    <v>Finance</v>
    <v>20</v>
    <v>197.8</v>
    <v>133.68</v>
    <v>1.0557000000000001</v>
    <v>-2.97</v>
    <v>-1.609E-3</v>
    <v>-1.8761E-2</v>
    <v>-0.25</v>
    <v>USD</v>
    <v>United Parcel Service, Inc. is a package delivery company and a provider of global supply chain management solutions. Its segments include U.S. Domestic Package and International Package. Its U.S. Domestic Package and International Package are together referred to as its global small package operations. Its global small package operations provide delivery services for express letters, documents, packages and palletized freight via air and ground services. The U.S. Domestic Package segment offers small package delivery services in the United States and offers a spectrum of United States domestic guaranteed air and ground package transportation services. The International Package segment consists of its small package operations in Europe, Asia Pacific, Canada, Latin America and Indian sub-continent, Middle East and Africa (ISMEA). Its other businesses include Supply Chain Solutions, which consists of its forwarding, truckload brokerage, logistics and distribution, and other businesses.</v>
    <v>536000</v>
    <v>New York Stock Exchange</v>
    <v>XNYS</v>
    <v>XNYS</v>
    <v>55 Glenlake Parkway Ne, ATLANTA, GA, 30328 US</v>
    <v>158.16999999999999</v>
    <v>Freight &amp; Logistics Services</v>
    <v>Stock</v>
    <v>45307.964663275001</v>
    <v>605</v>
    <v>155.13999999999999</v>
    <v>132338122704</v>
    <v>UNITED PARCEL SERVICE, INC.</v>
    <v>UNITED PARCEL SERVICE, INC.</v>
    <v>158.16999999999999</v>
    <v>16.0227</v>
    <v>158.31</v>
    <v>155.34</v>
    <v>155.08000000000001</v>
    <v>851925600</v>
    <v>UPS</v>
    <v>UNITED PARCEL SERVICE, INC. (XNYS:UPS)</v>
    <v>5330104</v>
    <v>3568489</v>
    <v>1999</v>
  </rv>
  <rv s="2">
    <v>606</v>
  </rv>
  <rv s="3">
    <fb>157.22999999999999</fb>
    <v>21</v>
  </rv>
  <rv s="0">
    <v>https://www.bing.com/financeapi/forcetrigger?t=a1o4ec&amp;q=XNYS%3aBA&amp;form=skydnc</v>
    <v>Learn more on Bing</v>
  </rv>
  <rv s="11">
    <v>en-GB</v>
    <v>a1o4ec</v>
    <v>268435456</v>
    <v>1</v>
    <v>Powered by Refinitiv</v>
    <v>24</v>
    <v>THE BOEING COMPANY (XNYS:BA)</v>
    <v>2</v>
    <v>25</v>
    <v>Finance</v>
    <v>20</v>
    <v>267.54000000000002</v>
    <v>176.25</v>
    <v>1.5719000000000001</v>
    <v>-17.190000000000001</v>
    <v>-1.446E-3</v>
    <v>-7.8962000000000004E-2</v>
    <v>-0.28999999999999998</v>
    <v>USD</v>
    <v>The Boeing Company is an aerospace company. The Company's segments include Commercial Airplanes (BCA), Defense, Space &amp; Security (BDS), Global Services (BGS) and Boeing Capital (BCC). Its BCA segment develops, produces and markets commercial jet aircraft to the commercial airline industry worldwide. Its commercial jet aircraft in production include the 737 narrow-body model and the 767, 777 and 787 wide-body models. Its BDS segment is engaged in the research, development, production and modification of manned and unmanned military aircraft and weapons systems. Its BGS segment offers aerospace platforms and systems with a range of products and services, including supply chain and logistics management, engineering, maintenance and modifications, upgrades and conversions, spare parts, pilot and others. Its BCC segment's portfolio consists of equipment under operating leases, sales-type/finance leases, notes and other receivables, assets held for sale or re-lease and investments.</v>
    <v>156000</v>
    <v>New York Stock Exchange</v>
    <v>XNYS</v>
    <v>XNYS</v>
    <v>929 Long Bridge Drive, ARLINGTON, VA, 22202 US</v>
    <v>210.98</v>
    <v>Aerospace &amp; Defense</v>
    <v>Stock</v>
    <v>45307.965140335153</v>
    <v>609</v>
    <v>199.5</v>
    <v>131703500000</v>
    <v>THE BOEING COMPANY</v>
    <v>THE BOEING COMPANY</v>
    <v>210.07</v>
    <v>217.7</v>
    <v>200.51</v>
    <v>200.23</v>
    <v>604976800</v>
    <v>BA</v>
    <v>THE BOEING COMPANY (XNYS:BA)</v>
    <v>35247990</v>
    <v>8766963</v>
    <v>1934</v>
  </rv>
  <rv s="2">
    <v>610</v>
  </rv>
  <rv s="3">
    <fb>260.66000000000003</fb>
    <v>21</v>
  </rv>
  <rv s="0">
    <v>https://www.bing.com/financeapi/forcetrigger?t=bptw77&amp;q=XNYS%3aUBER&amp;form=skydnc</v>
    <v>Learn more on Bing</v>
  </rv>
  <rv s="1">
    <v>en-GB</v>
    <v>bptw77</v>
    <v>268435456</v>
    <v>1</v>
    <v>Powered by Refinitiv</v>
    <v>0</v>
    <v>UBER TECHNOLOGIES, INC. (XNYS:UBER)</v>
    <v>2</v>
    <v>22</v>
    <v>Finance</v>
    <v>20</v>
    <v>64.92</v>
    <v>27.01</v>
    <v>1.3297000000000001</v>
    <v>0.435</v>
    <v>-7.8549999999999985E-5</v>
    <v>6.8830000000000002E-3</v>
    <v>-5.0000000000000001E-3</v>
    <v>USD</v>
    <v>Uber Technologies, Inc. develops and operates technology applications supporting a variety of offerings on its platform. The Company connects consumers with providers of ride services, merchants, and food delivery services as well as public transportation networks. Its segments include Mobility, Delivery, and Freight. Mobility refers to products that connect consumers with Mobility drivers who provide rides in a variety of vehicles, such as cars, auto rickshaws, motorbikes, minibuses, or taxis. Mobility also includes activity related to its financial partnership’s offerings. Delivery offering allows consumers to search for and discover local restaurants, order meal, and either pick-up at the restaurant or have the meal delivered and, in certain markets, also includes offerings for grocery, alcohol and convenience store delivery as well as other goods. The Freight segment connects carriers with shippers on its platform, gives carriers upfront, and enables to book a shipment.</v>
    <v>32800</v>
    <v>New York Stock Exchange</v>
    <v>XNYS</v>
    <v>XNYS</v>
    <v>1725 3Rd Street, SAN FRANCISCO, CA, 94158 US</v>
    <v>64</v>
    <v>Software &amp; IT Services</v>
    <v>Stock</v>
    <v>45307.964128599218</v>
    <v>613</v>
    <v>62.92</v>
    <v>130951793830</v>
    <v>UBER TECHNOLOGIES, INC.</v>
    <v>UBER TECHNOLOGIES, INC.</v>
    <v>63</v>
    <v>123.2594</v>
    <v>63.2</v>
    <v>63.634999999999998</v>
    <v>63.645000000000003</v>
    <v>2057858000</v>
    <v>UBER</v>
    <v>UBER TECHNOLOGIES, INC. (XNYS:UBER)</v>
    <v>19506855</v>
    <v>40155286</v>
    <v>2010</v>
  </rv>
  <rv s="2">
    <v>614</v>
  </rv>
  <rv s="3">
    <fb>61.57</fb>
    <v>21</v>
  </rv>
  <rv s="0">
    <v>https://www.bing.com/financeapi/forcetrigger?t=a1ut3m&amp;q=XNAS%3aHON&amp;form=skydnc</v>
    <v>Learn more on Bing</v>
  </rv>
  <rv s="1">
    <v>en-GB</v>
    <v>a1ut3m</v>
    <v>268435456</v>
    <v>1</v>
    <v>Powered by Refinitiv</v>
    <v>0</v>
    <v>HONEYWELL INTERNATIONAL INC. (XNAS:HON)</v>
    <v>2</v>
    <v>22</v>
    <v>Finance</v>
    <v>23</v>
    <v>217.02</v>
    <v>174.88</v>
    <v>1.0474000000000001</v>
    <v>-3.33</v>
    <v>3.9950000000000003E-3</v>
    <v>-1.6559000000000001E-2</v>
    <v>0.79</v>
    <v>USD</v>
    <v>Honeywell International Inc. is a software-industrial company that provides technology solutions. The Company operates through four segments: Aerospace, Honeywell Building Technologies, Performance Materials and Technologies, and Safety and Productivity Solutions. The Aerospace segment supplies products, software and services for aircrafts that it sells to original equipment manufacturers (OEM) and other customers in various end markets. The Honeywell Building Technologies segment offers products, software, solutions and technologies that enable building owners and occupants to ensure their facilities are safe, energy efficient, sustainable and productive. The Performance Materials and Technologies segment is engaged in developing and manufacturing performance chemicals and materials, process technologies and automation solutions. The Safety and Productivity Solutions segment provides products and software that improve productivity, workplace safety, and asset performance to customers.</v>
    <v>97000</v>
    <v>Nasdaq Stock Market</v>
    <v>XNAS</v>
    <v>XNAS</v>
    <v>855 S. Mint Street, CHARLOTTE, NC, 28202 US</v>
    <v>201.125</v>
    <v>Consumer Goods Conglomerates</v>
    <v>Stock</v>
    <v>45307.942278992967</v>
    <v>617</v>
    <v>197.51</v>
    <v>130379991162</v>
    <v>HONEYWELL INTERNATIONAL INC.</v>
    <v>HONEYWELL INTERNATIONAL INC.</v>
    <v>200.68</v>
    <v>24.9312</v>
    <v>201.1</v>
    <v>197.77</v>
    <v>198.56</v>
    <v>659250600</v>
    <v>HON</v>
    <v>HONEYWELL INTERNATIONAL INC. (XNAS:HON)</v>
    <v>3500350</v>
    <v>3009666</v>
    <v>1999</v>
  </rv>
  <rv s="2">
    <v>618</v>
  </rv>
  <rv s="3">
    <fb>209.71</fb>
    <v>21</v>
  </rv>
  <rv s="0">
    <v>https://www.bing.com/financeapi/forcetrigger?t=a1q5nm&amp;q=XNYS%3aCOP&amp;form=skydnc</v>
    <v>Learn more on Bing</v>
  </rv>
  <rv s="1">
    <v>en-GB</v>
    <v>a1q5nm</v>
    <v>268435456</v>
    <v>1</v>
    <v>Powered by Refinitiv</v>
    <v>0</v>
    <v>CONOCOPHILLIPS (XNYS:COP)</v>
    <v>2</v>
    <v>22</v>
    <v>Finance</v>
    <v>20</v>
    <v>127.35</v>
    <v>91.533799999999999</v>
    <v>1.2589999999999999</v>
    <v>-3.09</v>
    <v>4.9709999999999997E-3</v>
    <v>-2.7663000000000004E-2</v>
    <v>0.54</v>
    <v>USD</v>
    <v>ConocoPhillips is an exploration and production company. The Company operates through six segments: Alaska, Lower 48, Canada, Europe, Middle East and North Africa, Asia Pacific, and Other International. The Alaska segment primarily explores for, produces, transports and markets crude oil, natural gas and natural gas liquids (NGLs). The Lower 48 segment consists of operations located in the 48 contiguous United States and the Gulf of Mexico. Its Canada segments consist of the Surmont oil sands developments in Alberta and British Columbia. The Europe, Middle East and North Africa segment consists of operations principally located in the Norwegian sector of the North Sea; the Norwegian Sea; Qatar; Libya; and commercial and terminal operations in the United Kingdom. The Other International segment includes interests in Colombia, as well as contingencies associated with prior operations in other countries.</v>
    <v>9800</v>
    <v>New York Stock Exchange</v>
    <v>XNYS</v>
    <v>XNYS</v>
    <v>925 N. Eldridge Parkway, HOUSTON, TX, 77079-2703 US</v>
    <v>111.74</v>
    <v>Oil &amp; Gas</v>
    <v>Stock</v>
    <v>45307.964712476562</v>
    <v>621</v>
    <v>108.34</v>
    <v>128964382880</v>
    <v>CONOCOPHILLIPS</v>
    <v>CONOCOPHILLIPS</v>
    <v>111.5</v>
    <v>12.1899</v>
    <v>111.7</v>
    <v>108.61</v>
    <v>109.18</v>
    <v>1187408000</v>
    <v>COP</v>
    <v>CONOCOPHILLIPS (XNYS:COP)</v>
    <v>6677263</v>
    <v>6649449</v>
    <v>2001</v>
  </rv>
  <rv s="2">
    <v>622</v>
  </rv>
  <rv s="3">
    <fb>116.07</fb>
    <v>21</v>
  </rv>
  <rv s="0">
    <v>https://www.bing.com/financeapi/forcetrigger?t=a1nda2&amp;q=XNAS%3aAMAT&amp;form=skydnc</v>
    <v>Learn more on Bing</v>
  </rv>
  <rv s="1">
    <v>en-GB</v>
    <v>a1nda2</v>
    <v>268435456</v>
    <v>1</v>
    <v>Powered by Refinitiv</v>
    <v>0</v>
    <v>APPLIED MATERIALS, INC. (XNAS:AMAT)</v>
    <v>2</v>
    <v>22</v>
    <v>Finance</v>
    <v>23</v>
    <v>165.01</v>
    <v>106.09</v>
    <v>1.5563</v>
    <v>2.5099999999999998</v>
    <v>2.6009999999999998E-4</v>
    <v>1.6594999999999999E-2</v>
    <v>0.04</v>
    <v>USD</v>
    <v>Applied Materials, Inc. provides manufacturing equipment, services and software to the semiconductor, display, and related industries. The Company operates through three segments: Semiconductor Systems, Applied Global Services, and Display and Adjacent Markets. Its Semiconductor Systems segment primarily consists of capital equipment used to fabricate semiconductor chips. Its Applied Global Services segment provides integrated solutions to optimize equipment and fab performance and productivity, including spares, upgrades, services, certain remanufactured old equipment and factory automation software for semiconductor, display and solar products. Its Display and Adjacent Markets segment includes products for manufacturing liquid crystal and organic light-emitting diode (OLED) displays, and other display technologies for televisions, monitors, laptops, personal computers, electronic tablets, smart phones, and other consumer-oriented devices and equipment upgrades.</v>
    <v>34000</v>
    <v>Nasdaq Stock Market</v>
    <v>XNAS</v>
    <v>XNAS</v>
    <v>3050 Bowers Ave, SANTA CLARA, CA, 95054-3299 US</v>
    <v>154.24</v>
    <v>Semiconductors &amp; Semiconductor Equipment</v>
    <v>Stock</v>
    <v>45307.951902719535</v>
    <v>625</v>
    <v>149.84</v>
    <v>127784877296</v>
    <v>APPLIED MATERIALS, INC.</v>
    <v>APPLIED MATERIALS, INC.</v>
    <v>151.30000000000001</v>
    <v>18.644200000000001</v>
    <v>151.25</v>
    <v>153.76</v>
    <v>153.80000000000001</v>
    <v>831067100</v>
    <v>AMAT</v>
    <v>APPLIED MATERIALS, INC. (XNAS:AMAT)</v>
    <v>6526452</v>
    <v>5295157</v>
    <v>1987</v>
  </rv>
  <rv s="2">
    <v>626</v>
  </rv>
  <rv s="3">
    <fb>162.07</fb>
    <v>21</v>
  </rv>
  <rv s="0">
    <v>https://www.bing.com/financeapi/forcetrigger?t=a1vt77&amp;q=XNAS%3aISRG&amp;form=skydnc</v>
    <v>Learn more on Bing</v>
  </rv>
  <rv s="1">
    <v>en-GB</v>
    <v>a1vt77</v>
    <v>268435456</v>
    <v>1</v>
    <v>Powered by Refinitiv</v>
    <v>0</v>
    <v>INTUITIVE SURGICAL, INC. (XNAS:ISRG)</v>
    <v>2</v>
    <v>22</v>
    <v>Finance</v>
    <v>20</v>
    <v>366.86</v>
    <v>222.65</v>
    <v>1.3660000000000001</v>
    <v>-1.38</v>
    <v>-3.6980000000000003E-3</v>
    <v>-3.7940000000000001E-3</v>
    <v>-1.34</v>
    <v>USD</v>
    <v>Intuitive Surgical, Inc. develops, manufactures, and markets the da Vinci surgical system and the Ion endoluminal system. The Company's products and related services enable physicians and healthcare providers to access minimally invasive care. The systems consist of a surgeon console or consoles, a patient-side cart, a vision system, and instruments and accessories. Its da Vinci products consist of five categories, such as da Vinci surgical systems, da Vinci instruments and accessories, da Vinci Stapling, da Vinci Energy, and da Vinci Vision, including Firefly Fluorescence imaging systems and da Vinci Endoscopes. It also provides a suite of systems, learning, and services offerings. Its Ion endoluminal system extends its commercial offerings beyond surgery into diagnostic procedures, enabling minimally invasive biopsies in the lung. Its services include readiness support, maintenance support, perioperative consulting, customer hospital analytics, and market consulting optimization.</v>
    <v>12120</v>
    <v>Nasdaq Stock Market</v>
    <v>XNAS</v>
    <v>XNAS</v>
    <v>1020 Kifer Road, SUNNYVALE, CA, 94086 US</v>
    <v>364.48</v>
    <v>Healthcare Equipment &amp; Supplies</v>
    <v>Stock</v>
    <v>45307.96227789297</v>
    <v>629</v>
    <v>359.39499999999998</v>
    <v>127566102828</v>
    <v>INTUITIVE SURGICAL, INC.</v>
    <v>INTUITIVE SURGICAL, INC.</v>
    <v>363.39</v>
    <v>85.647099999999995</v>
    <v>363.71</v>
    <v>362.33</v>
    <v>360.99</v>
    <v>352071600</v>
    <v>ISRG</v>
    <v>INTUITIVE SURGICAL, INC. (XNAS:ISRG)</v>
    <v>1494847</v>
    <v>1692324</v>
    <v>1995</v>
  </rv>
  <rv s="2">
    <v>630</v>
  </rv>
  <rv s="3">
    <fb>337.36</fb>
    <v>21</v>
  </rv>
  <rv s="0">
    <v>https://www.bing.com/financeapi/forcetrigger?t=a1x2ur&amp;q=XNYS%3aLOW&amp;form=skydnc</v>
    <v>Learn more on Bing</v>
  </rv>
  <rv s="1">
    <v>en-GB</v>
    <v>a1x2ur</v>
    <v>268435456</v>
    <v>1</v>
    <v>Powered by Refinitiv</v>
    <v>0</v>
    <v>LOWE'S COMPANIES, INC. (XNYS:LOW)</v>
    <v>2</v>
    <v>22</v>
    <v>Finance</v>
    <v>23</v>
    <v>237.20500000000001</v>
    <v>181.85</v>
    <v>1.1124000000000001</v>
    <v>1.52</v>
    <v>-1.7240000000000001E-3</v>
    <v>6.9430000000000004E-3</v>
    <v>-0.38</v>
    <v>USD</v>
    <v>Lowe's Companies, Inc. is a home improvement retailer. The Company operates home improvement and hardware stores. It offers a range of products in departments, including appliances, bathroom, building supplies, cleaning and pet supplies, doors and windows, electrical, flooring and rugs, hardware, heating and cooling, home decor and furniture, kitchen, lawn and garden, lighting and ceiling fans, molding and millwork, outdoor living and patio, paint, plumbing, smart home, security, wireless fidelity (Wi-Fi), sports and fitness, storage and organization, tools, accessible home, animal and pet care, automotive, and holiday decorations. The Company offers installation and services for the bathroom, doors and windows, exterior home, flooring, heating and cooling, home accessibility, interior home, and kitchen. It offers products and services through its contact centers, in-store, online, or through its mobile application. It operates over 1,700 home improvement stores in the United States.</v>
    <v>182000</v>
    <v>New York Stock Exchange</v>
    <v>XNYS</v>
    <v>XNYS</v>
    <v>1000 Lowes Blvd, MOORESVILLE, NC, 28117-8520 US</v>
    <v>220.6</v>
    <v>Specialty Retailers</v>
    <v>Stock</v>
    <v>45307.953821435156</v>
    <v>633</v>
    <v>217.7</v>
    <v>126772070418</v>
    <v>LOWE'S COMPANIES, INC.</v>
    <v>LOWE'S COMPANIES, INC.</v>
    <v>219.06</v>
    <v>16.650300000000001</v>
    <v>218.91</v>
    <v>220.43</v>
    <v>220.05</v>
    <v>575112600</v>
    <v>LOW</v>
    <v>LOWE'S COMPANIES, INC. (XNYS:LOW)</v>
    <v>2594402</v>
    <v>3150297</v>
    <v>1952</v>
  </rv>
  <rv s="2">
    <v>634</v>
  </rv>
  <rv s="3">
    <fb>222.55</fb>
    <v>21</v>
  </rv>
  <rv s="0">
    <v>https://www.bing.com/financeapi/forcetrigger?t=a1ye2w&amp;q=XNYS%3aNEE&amp;form=skydnc</v>
    <v>Learn more on Bing</v>
  </rv>
  <rv s="1">
    <v>en-GB</v>
    <v>a1ye2w</v>
    <v>268435456</v>
    <v>1</v>
    <v>Powered by Refinitiv</v>
    <v>0</v>
    <v>NEXTERA ENERGY, INC. (XNYS:NEE)</v>
    <v>2</v>
    <v>22</v>
    <v>Finance</v>
    <v>20</v>
    <v>86.47</v>
    <v>47.145000000000003</v>
    <v>0.52259999999999995</v>
    <v>-0.69</v>
    <v>2.4859999999999999E-3</v>
    <v>-1.1304000000000002E-2</v>
    <v>0.15</v>
    <v>USD</v>
    <v>NextEra Energy, Inc. is an electric power and energy infrastructure company. The Company operates through its wholly owned subsidiaries, NextEra Energy Resources, LLC and NextEra Energy Transmission, LLC (collectively, NEER). The Company’s segment is NEER. The NEER segment owns, develops, constructs, manages, and operates electric generation facilities in wholesale energy markets in the United States and Canada. NEER also includes assets and investments in other businesses with a clean energy focus, such as battery storage and renewable fuels. Its NextEra Energy Resources, LLC operates a portfolio that consists of 31 biogas projects, one of which is an operating renewable natural gas facility and the others of which are primarily operating landfill gas-to-electric facilities.</v>
    <v>15300</v>
    <v>New York Stock Exchange</v>
    <v>XNYS</v>
    <v>XNYS</v>
    <v>700 Universe Blvd, JUNO BEACH, FL, 33408 US</v>
    <v>61.2</v>
    <v>Electrical Utilities &amp; IPPs</v>
    <v>Stock</v>
    <v>45307.962739258597</v>
    <v>637</v>
    <v>60.21</v>
    <v>125236200000</v>
    <v>NEXTERA ENERGY, INC.</v>
    <v>NEXTERA ENERGY, INC.</v>
    <v>60.66</v>
    <v>16.143000000000001</v>
    <v>61.04</v>
    <v>60.35</v>
    <v>60.5</v>
    <v>2051708000</v>
    <v>NEE</v>
    <v>NEXTERA ENERGY, INC. (XNYS:NEE)</v>
    <v>11632590</v>
    <v>10497977</v>
    <v>1984</v>
  </rv>
  <rv s="2">
    <v>638</v>
  </rv>
  <rv s="3">
    <fb>60.74</fb>
    <v>21</v>
  </rv>
  <rv s="0">
    <v>https://www.bing.com/financeapi/forcetrigger?t=a1u7xm&amp;q=XNYS%3aGS&amp;form=skydnc</v>
    <v>Learn more on Bing</v>
  </rv>
  <rv s="1">
    <v>en-GB</v>
    <v>a1u7xm</v>
    <v>268435456</v>
    <v>1</v>
    <v>Powered by Refinitiv</v>
    <v>0</v>
    <v>THE GOLDMAN SACHS GROUP, INC. (XNYS:GS)</v>
    <v>2</v>
    <v>22</v>
    <v>Finance</v>
    <v>20</v>
    <v>389.47</v>
    <v>289.35680000000002</v>
    <v>1.4266000000000001</v>
    <v>2.73</v>
    <v>-3.8110000000000002E-3</v>
    <v>7.2269999999999999E-3</v>
    <v>-1.45</v>
    <v>USD</v>
    <v>The Goldman Sachs Group, Inc. is a global financial institution that delivers a range of financial services to a diversified client base that includes corporations, financial institutions, governments, and individuals. It operates through three segments: Global Banking &amp; Markets, Asset &amp; Wealth Management and Platform Solutions. The Global Banking &amp; Markets segment offers a range of services, including financing, advisory services, risk distribution, and hedging for its institutional and corporate clients. It facilitates client transactions and makes markets in fixed income, equity, currency and commodity products. The Asset &amp; Wealth Management segment manages assets and offers investment products across various asset classes to a diverse set of clients. It also provides investing and wealth advisory solutions. Platform Solutions include consumer platforms, such as partnerships offering credit cards and point-of-sale financing, transaction banking and other platform businesses.</v>
    <v>45900</v>
    <v>New York Stock Exchange</v>
    <v>XNYS</v>
    <v>XNYS</v>
    <v>200 West St, NEW YORK, NY, 10282 US</v>
    <v>385.01</v>
    <v>Investment Banking &amp; Investment Services</v>
    <v>Stock</v>
    <v>45307.963205532033</v>
    <v>641</v>
    <v>374.32</v>
    <v>124079284000</v>
    <v>THE GOLDMAN SACHS GROUP, INC.</v>
    <v>THE GOLDMAN SACHS GROUP, INC.</v>
    <v>378.36</v>
    <v>16.550599999999999</v>
    <v>377.75</v>
    <v>380.48</v>
    <v>379</v>
    <v>326112500</v>
    <v>GS</v>
    <v>THE GOLDMAN SACHS GROUP, INC. (XNYS:GS)</v>
    <v>3925821</v>
    <v>2107347</v>
    <v>1998</v>
  </rv>
  <rv s="2">
    <v>642</v>
  </rv>
  <rv s="3">
    <fb>385.77</fb>
    <v>21</v>
  </rv>
  <rv s="0">
    <v>https://www.bing.com/financeapi/forcetrigger?t=a25552&amp;q=XNYS%3aRTX&amp;form=skydnc</v>
    <v>Learn more on Bing</v>
  </rv>
  <rv s="1">
    <v>en-GB</v>
    <v>a25552</v>
    <v>268435456</v>
    <v>1</v>
    <v>Powered by Refinitiv</v>
    <v>0</v>
    <v>RTX CORPORATION (XNYS:RTX)</v>
    <v>2</v>
    <v>22</v>
    <v>Finance</v>
    <v>20</v>
    <v>104.91</v>
    <v>68.555000000000007</v>
    <v>0.96030000000000004</v>
    <v>-0.82499999999999996</v>
    <v>-1.17E-3</v>
    <v>-9.5560000000000003E-3</v>
    <v>-0.1</v>
    <v>USD</v>
    <v>RTX Corporation is an aerospace and defense company. The Company is advancing aviation, engineering integrated defense systems, and developing technology solutions. The Company operates through three segments: Collins Aerospace, Pratt &amp; Whitney, and Raytheon. Collins Aerospace segment provides technologically advanced aerospace and defense products and aftermarket service solutions for aircraft manufacturers, airlines, and regional, business and general aviation, as well as for defense and commercial space operations. Pratt &amp; Whitney segment supplies aircraft engines for commercial, defense, business jet and general aviation customers. Raytheon segment provides advanced air and missile defense systems, effectors, hypersonic, sensors and radars, cybersecurity services, and integrated space solutions for government and commercial customers.</v>
    <v>182000</v>
    <v>New York Stock Exchange</v>
    <v>XNYS</v>
    <v>XNYS</v>
    <v>1000 Wilson Blvd, ARLINGTON, VA, 22209 US</v>
    <v>86.28</v>
    <v>Aerospace &amp; Defense</v>
    <v>Stock</v>
    <v>45307.964913147654</v>
    <v>645</v>
    <v>85.04</v>
    <v>122947725005</v>
    <v>RTX CORPORATION</v>
    <v>RTX CORPORATION</v>
    <v>86.11</v>
    <v>40.076300000000003</v>
    <v>86.33</v>
    <v>85.504999999999995</v>
    <v>85.4</v>
    <v>1437901000</v>
    <v>RTX</v>
    <v>RTX CORPORATION (XNYS:RTX)</v>
    <v>9567998</v>
    <v>7480451</v>
    <v>1934</v>
  </rv>
  <rv s="2">
    <v>646</v>
  </rv>
  <rv s="3">
    <fb>84.14</fb>
    <v>21</v>
  </rv>
  <rv s="0">
    <v>https://www.bing.com/financeapi/forcetrigger?t=az6g8m&amp;q=XNAS%3aBKNG&amp;form=skydnc</v>
    <v>Learn more on Bing</v>
  </rv>
  <rv s="1">
    <v>en-GB</v>
    <v>az6g8m</v>
    <v>268435456</v>
    <v>1</v>
    <v>Powered by Refinitiv</v>
    <v>0</v>
    <v>BOOKING HOLDINGS INC. (XNAS:BKNG)</v>
    <v>2</v>
    <v>22</v>
    <v>Finance</v>
    <v>23</v>
    <v>3580.62</v>
    <v>2268.3649999999998</v>
    <v>1.4126000000000001</v>
    <v>1.3</v>
    <v>0</v>
    <v>3.7120000000000002E-4</v>
    <v>0</v>
    <v>USD</v>
    <v>Booking Holdings Inc. is a provider of travel and restaurant online reservation and related services. The Company offers its services through six consumer-facing brands: Booking.com, Priceline.com, agoda.com, Rentalcars.com, KAYAK and OpenTable, Inc. (OpenTable). Through the Company's brands, consumers can: book a range of accommodations, including hotels, motels, resorts, homes, apartments, bed and breakfasts, hostels and other properties; make a car rental reservation or arrange for an airport taxi; make a dinner reservation; book a flight, cruise, vacation package, tour or activity. Consumers can also use its meta-search services to easily compare travel reservation information, such as airline ticket, hotel reservation and rental car reservation information, from various online travel platforms at once. Booking.com offers accommodation reservation services for approximately 400,000 properties in over 220 countries and territories, and in over 40 languages.</v>
    <v>21600</v>
    <v>Nasdaq Stock Market</v>
    <v>XNAS</v>
    <v>XNAS</v>
    <v>800 CONNECTICUT AVE, NORWALK, CT, 06854-1631 US</v>
    <v>3510</v>
    <v>Hotels &amp; Entertainment Services</v>
    <v>Stock</v>
    <v>45307.935695995315</v>
    <v>649</v>
    <v>3466.65</v>
    <v>122243637519</v>
    <v>BOOKING HOLDINGS INC.</v>
    <v>BOOKING HOLDINGS INC.</v>
    <v>3497.8</v>
    <v>24.391200000000001</v>
    <v>3502.4</v>
    <v>3503.7</v>
    <v>3503.7</v>
    <v>34889870</v>
    <v>BKNG</v>
    <v>BOOKING HOLDINGS INC. (XNAS:BKNG)</v>
    <v>173231</v>
    <v>260316</v>
    <v>1998</v>
  </rv>
  <rv s="2">
    <v>650</v>
  </rv>
  <rv s="3">
    <fb>3547.22</fb>
    <v>21</v>
  </rv>
  <rv s="0">
    <v>https://www.bing.com/financeapi/forcetrigger?t=a1zy3m&amp;q=XNYS%3aPLD&amp;form=skydnc</v>
    <v>Learn more on Bing</v>
  </rv>
  <rv s="1">
    <v>en-GB</v>
    <v>a1zy3m</v>
    <v>268435456</v>
    <v>1</v>
    <v>Powered by Refinitiv</v>
    <v>0</v>
    <v>PROLOGIS, INC. (XNYS:PLD)</v>
    <v>2</v>
    <v>22</v>
    <v>Finance</v>
    <v>23</v>
    <v>137.52000000000001</v>
    <v>96.64</v>
    <v>1.0154000000000001</v>
    <v>-1.58</v>
    <v>2.0769999999999999E-3</v>
    <v>-1.2011000000000001E-2</v>
    <v>0.27</v>
    <v>USD</v>
    <v>Prologis, Inc. is a fully integrated real estate company. The Company operates through two segments: Real Estate Operations and Strategic Capital. The Real Estate Operations segment represents the ownership and development of logistics properties. The Strategic Capital segment represents the management of unconsolidated co-investment ventures and other ventures. The Company operates, manages and measures the operating performance of its properties on an owned and managed (O&amp;M) basis. Its O&amp;M portfolio includes its consolidated properties, as well as properties owned by its unconsolidated co-investment ventures. The Company manages its portfolio and provides real estate services, including leasing, property management, development, acquisitions and dispositions. The Company owns, manages and develops logistics facilities in approximately 19 countries across four continents. The Company has principal office locations in Amsterdam, Denver, Mexico City, Shanghai, Singapore and Tokyo.</v>
    <v>2466</v>
    <v>New York Stock Exchange</v>
    <v>XNYS</v>
    <v>XNYS</v>
    <v>PIER 1 BAY 1, SAN FRANCISCO, CA, 94111 US</v>
    <v>131.52500000000001</v>
    <v>Residential &amp; Commercial REIT</v>
    <v>Stock</v>
    <v>45307.943954062503</v>
    <v>653</v>
    <v>129.16999999999999</v>
    <v>120088510870</v>
    <v>PROLOGIS, INC.</v>
    <v>PROLOGIS, INC.</v>
    <v>130.27000000000001</v>
    <v>40.560200000000002</v>
    <v>131.55000000000001</v>
    <v>129.97</v>
    <v>130.24</v>
    <v>923971000</v>
    <v>PLD</v>
    <v>PROLOGIS, INC. (XNYS:PLD)</v>
    <v>4000803</v>
    <v>3642026</v>
    <v>1997</v>
  </rv>
  <rv s="2">
    <v>654</v>
  </rv>
  <rv s="3">
    <fb>133.30000000000001</fb>
    <v>21</v>
  </rv>
  <rv s="0">
    <v>https://www.bing.com/financeapi/forcetrigger?t=a23vdm&amp;q=XNYS%3aSYK&amp;form=skydnc</v>
    <v>Learn more on Bing</v>
  </rv>
  <rv s="1">
    <v>en-GB</v>
    <v>a23vdm</v>
    <v>268435456</v>
    <v>1</v>
    <v>Powered by Refinitiv</v>
    <v>0</v>
    <v>STRYKER CORPORATION (XNYS:SYK)</v>
    <v>2</v>
    <v>22</v>
    <v>Finance</v>
    <v>23</v>
    <v>317.26</v>
    <v>248.8</v>
    <v>0.9</v>
    <v>1.39</v>
    <v>2.2589999999999997E-3</v>
    <v>4.4419999999999998E-3</v>
    <v>0.71</v>
    <v>USD</v>
    <v>Stryker Corporation (Stryker) is a medical technology company. The Company offers products and services in Medical and Surgical, Neurotechnology, Orthopedics and Spine that help improve patient and healthcare outcomes. The Company operates through two segments: MedSurg and Neurotechnology, and Orthopedics and Spine. Its products include surgical equipment and surgical navigation systems; endoscopic and communications systems; patient handling, emergency medical equipment and intensive care disposable products; clinical communication and workflow solutions; neurosurgical and neurovascular devices; implants used in joint replacement and trauma surgeries; Mako Robotic-Arm Assisted technology; spinal devices; as well as other products used in a variety of medical specialties. Stryker is also engaged in the design and development of neurointerventional devices for the treatment of intracranial aneurysms. Stryker's geographical segments include United States and International.</v>
    <v>51000</v>
    <v>New York Stock Exchange</v>
    <v>XNYS</v>
    <v>XNYS</v>
    <v>2825 Airview Blvd, KALAMAZOO, MI, 49002 US</v>
    <v>314.435</v>
    <v>Healthcare Equipment &amp; Supplies</v>
    <v>Stock</v>
    <v>45307.950188089846</v>
    <v>657</v>
    <v>309.60000000000002</v>
    <v>118882600000</v>
    <v>STRYKER CORPORATION</v>
    <v>STRYKER CORPORATION</v>
    <v>310.91000000000003</v>
    <v>46.407800000000002</v>
    <v>312.89999999999998</v>
    <v>314.29000000000002</v>
    <v>315</v>
    <v>379938200</v>
    <v>SYK</v>
    <v>STRYKER CORPORATION (XNYS:SYK)</v>
    <v>1599821</v>
    <v>1300205</v>
    <v>1946</v>
  </rv>
  <rv s="2">
    <v>658</v>
  </rv>
  <rv s="3">
    <fb>299.45999999999998</fb>
    <v>21</v>
  </rv>
  <rv s="0">
    <v>https://www.bing.com/financeapi/forcetrigger?t=a1om4c&amp;q=XNYS%3aBLK&amp;form=skydnc</v>
    <v>Learn more on Bing</v>
  </rv>
  <rv s="1">
    <v>en-GB</v>
    <v>a1om4c</v>
    <v>268435456</v>
    <v>1</v>
    <v>Powered by Refinitiv</v>
    <v>0</v>
    <v>BLACKROCK, INC. (XNYS:BLK)</v>
    <v>2</v>
    <v>22</v>
    <v>Finance</v>
    <v>23</v>
    <v>819</v>
    <v>596.17999999999995</v>
    <v>1.3949</v>
    <v>-8.2200000000000006</v>
    <v>3.7910000000000001E-5</v>
    <v>-1.0280000000000001E-2</v>
    <v>0.03</v>
    <v>USD</v>
    <v>BlackRock, Inc. is an investment management company. The Company provides a range of investment management and technology services to institutional and retail clients. Its diverse platform of alpha-seeking active, index and cash management investment strategies across asset classes enables the Company to tailor investment outcomes and asset allocation solutions for clients. The Company's product offerings include single- and multi-asset portfolios investing in equities, fixed income, alternatives and money market instruments. Its products are offered directly and through intermediaries in a range of vehicles, including open-end and closed-end mutual funds, iShares exchange-traded funds (ETFs), separate accounts, collective investment funds and other pooled investment vehicles. The Company also offers technology services, including the investment and risk management technology platform, Aladdin, Aladdin Wealth, eFront, and Cachematrix, as well as advisory services and solutions.</v>
    <v>19900</v>
    <v>New York Stock Exchange</v>
    <v>XNYS</v>
    <v>XNYS</v>
    <v>50 Hudson Yards, NEW YORK, NY, 10001 US</v>
    <v>808.99</v>
    <v>Investment Banking &amp; Investment Services</v>
    <v>Stock</v>
    <v>45307.950257117969</v>
    <v>661</v>
    <v>788.66</v>
    <v>117727667250</v>
    <v>BLACKROCK, INC.</v>
    <v>BLACKROCK, INC.</v>
    <v>803.79</v>
    <v>21.892600000000002</v>
    <v>799.6</v>
    <v>791.38</v>
    <v>791.41</v>
    <v>148762500</v>
    <v>BLK</v>
    <v>BLACKROCK, INC. (XNYS:BLK)</v>
    <v>895168</v>
    <v>670918</v>
    <v>2006</v>
  </rv>
  <rv s="2">
    <v>662</v>
  </rv>
  <rv s="3">
    <fb>811.8</fb>
    <v>21</v>
  </rv>
  <rv s="0">
    <v>https://www.bing.com/financeapi/forcetrigger?t=a23www&amp;q=XNYS%3aT&amp;form=skydnc</v>
    <v>Learn more on Bing</v>
  </rv>
  <rv s="11">
    <v>en-GB</v>
    <v>a23www</v>
    <v>268435456</v>
    <v>1</v>
    <v>Powered by Refinitiv</v>
    <v>24</v>
    <v>AT&amp;T INC. (XNYS:T)</v>
    <v>2</v>
    <v>25</v>
    <v>Finance</v>
    <v>20</v>
    <v>21.12</v>
    <v>13.43</v>
    <v>0.55520000000000003</v>
    <v>-0.04</v>
    <v>0</v>
    <v>-2.4269999999999999E-3</v>
    <v>0</v>
    <v>USD</v>
    <v>AT&amp;T Inc. is a holding company. The Company is a provider of telecommunications and technology services globally. The Company operates through two segments, namely Communications and Latin America. The Communications segment provides wireless and wireline telecom and broadband services to consumers located in the United States and globally. The business units of the Communication segment include Mobility, Business Wireline, and Consumer Wireline. Mobility provides nationwide wireless service and equipment. Business Wireline provides advanced ethernet-based fiber services, IP Voice, and managed professional services, as well as traditional voice and data services and related equipment to business customers. Consumer Wireline provides broadband services, including fiber connections. Consumer Wireline also provides legacy telephony voice communication services. The Latin America segment provides wireless services and equipment in Mexico.</v>
    <v>160700</v>
    <v>New York Stock Exchange</v>
    <v>XNYS</v>
    <v>XNYS</v>
    <v>208 S. Akard St, DALLAS, TX, 75202 US</v>
    <v>16.600000000000001</v>
    <v>Telecommunications Services</v>
    <v>Stock</v>
    <v>45307.965366423436</v>
    <v>665</v>
    <v>16.34</v>
    <v>117546328800</v>
    <v>AT&amp;T INC.</v>
    <v>AT&amp;T INC.</v>
    <v>16.420000000000002</v>
    <v>16.48</v>
    <v>16.440000000000001</v>
    <v>16.440000000000001</v>
    <v>7150020000</v>
    <v>T</v>
    <v>AT&amp;T INC. (XNYS:T)</v>
    <v>39029324</v>
    <v>37941118</v>
    <v>1983</v>
  </rv>
  <rv s="2">
    <v>666</v>
  </rv>
  <rv s="3">
    <fb>16.78</fb>
    <v>21</v>
  </rv>
  <rv s="0">
    <v>https://www.bing.com/financeapi/forcetrigger?t=a22n4c&amp;q=XNYS%3aSCHW&amp;form=skydnc</v>
    <v>Learn more on Bing</v>
  </rv>
  <rv s="1">
    <v>en-GB</v>
    <v>a22n4c</v>
    <v>268435456</v>
    <v>1</v>
    <v>Powered by Refinitiv</v>
    <v>0</v>
    <v>THE CHARLES SCHWAB CORPORATION (XNYS:SCHW)</v>
    <v>2</v>
    <v>22</v>
    <v>Finance</v>
    <v>20</v>
    <v>84.51</v>
    <v>45</v>
    <v>0.99429999999999996</v>
    <v>-0.95</v>
    <v>4.0429999999999997E-3</v>
    <v>-1.4563999999999999E-2</v>
    <v>0.26</v>
    <v>USD</v>
    <v>The Charles Schwab Corporation is a savings and loan holding company. The Company, through its subsidiaries, engages in wealth management, securities brokerage, banking, asset management custody, and financial advisory services. The Company provides financial services to individuals and institutional clients through two segments: Investor Services and Advisor Services. The Investor Services segment provides retail brokerage, investment advisory, and banking and trust services to individual investors, and retirement plan services. The Advisor Services segment provides custodial, trading, banking and trust, and support services, as well as retirement business services to independent registered investment advisors (RIAs), independent retirement advisors and recordkeepers. The Company’s product offerings include brokerage, mutual funds, exchange-traded funds (ETFs), advice solutions, banking and trust. The Company is also engaged in connecting the multifamily wealth community.</v>
    <v>35900</v>
    <v>New York Stock Exchange</v>
    <v>XNYS</v>
    <v>XNYS</v>
    <v>3000 Schwab Way, WESTLAKE, TX, 76262 US</v>
    <v>64.88</v>
    <v>Investment Banking &amp; Investment Services</v>
    <v>Stock</v>
    <v>45307.95795777734</v>
    <v>669</v>
    <v>63.75</v>
    <v>117155121000</v>
    <v>THE CHARLES SCHWAB CORPORATION</v>
    <v>THE CHARLES SCHWAB CORPORATION</v>
    <v>64.3</v>
    <v>21.743300000000001</v>
    <v>65.23</v>
    <v>64.28</v>
    <v>64.569999999999993</v>
    <v>1822575000</v>
    <v>SCHW</v>
    <v>THE CHARLES SCHWAB CORPORATION (XNYS:SCHW)</v>
    <v>12599667</v>
    <v>9525206</v>
    <v>1986</v>
  </rv>
  <rv s="2">
    <v>670</v>
  </rv>
  <rv s="3">
    <fb>68.8</fb>
    <v>21</v>
  </rv>
  <rv s="0">
    <v>https://www.bing.com/financeapi/forcetrigger?t=a1xg3m&amp;q=XNYS%3aMDT&amp;form=skydnc</v>
    <v>Learn more on Bing</v>
  </rv>
  <rv s="1">
    <v>en-GB</v>
    <v>a1xg3m</v>
    <v>268435456</v>
    <v>1</v>
    <v>Powered by Refinitiv</v>
    <v>0</v>
    <v>MEDTRONIC PUBLIC LIMITED COMPANY (XNYS:MDT)</v>
    <v>2</v>
    <v>22</v>
    <v>Finance</v>
    <v>23</v>
    <v>92.02</v>
    <v>68.84</v>
    <v>0.78710000000000002</v>
    <v>-0.88</v>
    <v>4.6219999999999996E-4</v>
    <v>-1.0065999999999999E-2</v>
    <v>0.04</v>
    <v>USD</v>
    <v>Medtronic Public Limited Company is an Ireland-based company, which provides healthcare technology solutions. The Company’s products category includes Advanced Surgical Technology; Cardiac Rhythm; Cardiovascular; Digestive &amp; Gastrointestinal; Ear, Nose &amp; Throat; General Surgery; Gynecological; Neurological; Oral &amp; Maxillofacial; Patient Monitoring; Renal Care; Respiratory; Spinal &amp; Orthopedic; Surgical Navigation &amp; Imaging; Urological; Product Manuals; Product Ordering &amp; Inquiries; and Product Performance &amp; Advisories. Its products include Cardiac Implantable Electronic Device (CIED) Stabilization, Aortic Stent Graft Products, CareLink Personal Therapy Management Software, CareLink Pro Therapy Management Software. Its services and solutions include Ambulatory Surgery Center Resources, Care Management Services, Digital Connectivity Information Technology (IT) Support, Equipment Services and Support, Innovation Lab, Medtronic Healthcare Consulting, and Office-Based Sinus Surgery.</v>
    <v>95000</v>
    <v>New York Stock Exchange</v>
    <v>XNYS</v>
    <v>XNYS</v>
    <v>20 On Hatch, Hatch Street Lower, DUBLIN, DUBLIN IE</v>
    <v>87.18</v>
    <v>Healthcare Equipment &amp; Supplies</v>
    <v>Stock</v>
    <v>45307.954569930465</v>
    <v>673</v>
    <v>86.25</v>
    <v>116238400000</v>
    <v>MEDTRONIC PUBLIC LIMITED COMPANY</v>
    <v>MEDTRONIC PUBLIC LIMITED COMPANY</v>
    <v>86.96</v>
    <v>28.392199999999999</v>
    <v>87.42</v>
    <v>86.54</v>
    <v>86.58</v>
    <v>1329654000</v>
    <v>MDT</v>
    <v>MEDTRONIC PUBLIC LIMITED COMPANY (XNYS:MDT)</v>
    <v>5397058</v>
    <v>5919243</v>
    <v>2014</v>
  </rv>
  <rv s="2">
    <v>674</v>
  </rv>
  <rv s="3">
    <fb>82.38</fb>
    <v>21</v>
  </rv>
  <rv s="0">
    <v>https://www.bing.com/financeapi/forcetrigger?t=a1wzw7&amp;q=XNYS%3aLMT&amp;form=skydnc</v>
    <v>Learn more on Bing</v>
  </rv>
  <rv s="1">
    <v>en-GB</v>
    <v>a1wzw7</v>
    <v>268435456</v>
    <v>1</v>
    <v>Powered by Refinitiv</v>
    <v>0</v>
    <v>LOCKHEED MARTIN CORPORATION (XNYS:LMT)</v>
    <v>2</v>
    <v>22</v>
    <v>Finance</v>
    <v>20</v>
    <v>508.1</v>
    <v>393.77</v>
    <v>0.4894</v>
    <v>-5.39</v>
    <v>1.0480000000000001E-3</v>
    <v>-1.1637E-2</v>
    <v>0.48</v>
    <v>USD</v>
    <v>Lockheed Martin Corporation is a security and aerospace company. It operates through four segments. Aeronautics segment is engaged in the research, design, development, manufacture, support and upgrade of military aircraft, including combat and air mobility aircraft, unmanned air vehicles and related technologies. Missiles and Fire Control segment provides air and missile defense systems; fire control systems; manned and unmanned ground vehicles, and energy management solutions. Rotary and Mission Systems segment provides design, manufacture, service and support for various military and commercial helicopters, surface ships, sea and land-based missile defense systems, radar systems, sea and air-based mission and combat systems, command and control mission solutions, cyber solutions, and simulation and training solutions. Space segment is engaged in the research and development, design, engineering and production of satellites, space transportation systems, strike and defensive systems.</v>
    <v>116000</v>
    <v>New York Stock Exchange</v>
    <v>XNYS</v>
    <v>XNYS</v>
    <v>6801 ROCKLEDGE DR, BETHESDA, MD, 20817 US</v>
    <v>466.27</v>
    <v>Aerospace &amp; Defense</v>
    <v>Stock</v>
    <v>45307.958349039065</v>
    <v>677</v>
    <v>456.36</v>
    <v>114914400000</v>
    <v>LOCKHEED MARTIN CORPORATION</v>
    <v>LOCKHEED MARTIN CORPORATION</v>
    <v>466.27</v>
    <v>16.914200000000001</v>
    <v>463.18</v>
    <v>457.79</v>
    <v>458.32</v>
    <v>248098700</v>
    <v>LMT</v>
    <v>LOCKHEED MARTIN CORPORATION (XNYS:LMT)</v>
    <v>814633</v>
    <v>1044379</v>
    <v>1994</v>
  </rv>
  <rv s="2">
    <v>678</v>
  </rv>
  <rv s="3">
    <fb>453.24</fb>
    <v>21</v>
  </rv>
  <rv s="0">
    <v>https://www.bing.com/financeapi/forcetrigger?t=a25k5r&amp;q=XNAS%3aVRTX&amp;form=skydnc</v>
    <v>Learn more on Bing</v>
  </rv>
  <rv s="1">
    <v>en-GB</v>
    <v>a25k5r</v>
    <v>268435456</v>
    <v>1</v>
    <v>Powered by Refinitiv</v>
    <v>0</v>
    <v>VERTEX PHARMACEUTICALS INCORPORATED (XNAS:VRTX)</v>
    <v>2</v>
    <v>22</v>
    <v>Finance</v>
    <v>20</v>
    <v>438.03</v>
    <v>283.60000000000002</v>
    <v>0.35870000000000002</v>
    <v>4.09</v>
    <v>4.594E-3</v>
    <v>9.4369999999999992E-3</v>
    <v>2.0099999999999998</v>
    <v>USD</v>
    <v>Vertex Pharmaceuticals Incorporated is a global biotechnology company. The Company is focused on developing medicines that treat the underlying cause of cystic fibrosis (CF). Its pipeline includes mid- and late-stage clinical programs in sickle cell disease, beta thalassemia, acute and neuropathic pain, APOL1-mediated kidney disease, type 1 diabetes, and alpha-1 antitrypsin deficiency, and earlier-stage programs in diseases such as muscular dystrophies. Its marketed medicines are TRIKAFTA/KAFTRIO (elexacaftor/tezacaftor/ivacaftor and ivacaftor), SYMDEKO/SYMKEVI (tezacaftor/ivacaftor and ivacaftor), ORKAMBI (lumacaftor/ivacaftor) and KALYDECO (ivacaftor). The Company has a pipeline of investigational small molecule, cell and genetic therapies in other serious diseases where it has deep insight into causal human biology, including sickle cell disease, beta thalassemia, APOL1-mediated kidney disease, pain, type 1 diabetes, alpha-1 antitrypsin deficiency and Duchenne muscular dystrophy.</v>
    <v>4800</v>
    <v>Nasdaq Stock Market</v>
    <v>XNAS</v>
    <v>XNAS</v>
    <v>50 Northern Avenue, BOSTON, MA, 02210 US</v>
    <v>438.03</v>
    <v>Biotechnology &amp; Medical Research</v>
    <v>Stock</v>
    <v>45307.961398286716</v>
    <v>681</v>
    <v>430.46</v>
    <v>112733823168</v>
    <v>VERTEX PHARMACEUTICALS INCORPORATED</v>
    <v>VERTEX PHARMACEUTICALS INCORPORATED</v>
    <v>431.78</v>
    <v>32.528500000000001</v>
    <v>433.4</v>
    <v>437.49</v>
    <v>439.5</v>
    <v>257683200</v>
    <v>VRTX</v>
    <v>VERTEX PHARMACEUTICALS INCORPORATED (XNAS:VRTX)</v>
    <v>1786977</v>
    <v>1502250</v>
    <v>1989</v>
  </rv>
  <rv s="2">
    <v>682</v>
  </rv>
  <rv s="3">
    <fb>406.89</fb>
    <v>21</v>
  </rv>
  <rv s="0">
    <v>https://www.bing.com/financeapi/forcetrigger?t=a1njmw&amp;q=XNYS%3aELV&amp;form=skydnc</v>
    <v>Learn more on Bing</v>
  </rv>
  <rv s="1">
    <v>en-GB</v>
    <v>a1njmw</v>
    <v>268435456</v>
    <v>1</v>
    <v>Powered by Refinitiv</v>
    <v>0</v>
    <v>ELEVANCE HEALTH, INC. (XNYS:ELV)</v>
    <v>2</v>
    <v>22</v>
    <v>Finance</v>
    <v>23</v>
    <v>508.78</v>
    <v>412</v>
    <v>0.78420000000000001</v>
    <v>-1.83</v>
    <v>0</v>
    <v>-3.852E-3</v>
    <v>0</v>
    <v>USD</v>
    <v>Elevance Health, Inc. is a health company. It operates as a health insurer in the United States. The Company operates through four segments: Health Benefit, CarelonRx, Carelon Services, and Corporate &amp; Other. The Health Benefits segment offers a comprehensive suite of health plans and services to individual, employer group risk-based, employer group fee-based, BlueCard, Medicare, Medicaid and federal employees health benefits (FEHB) program members. The CarelonRx segment includes its pharmacy business. CarelonRx markets and offers pharmacy services to affiliated health plan customers, as well as to external customers outside of the health plans. Carelon Services offers a broad array of healthcare-related services and capabilities to internal and external customers including integrated care delivery, behavioral health, palliative care, utilization management, payment integrity services and subrogation services, as well as health and wellness programs.</v>
    <v>102300</v>
    <v>New York Stock Exchange</v>
    <v>XNYS</v>
    <v>XNYS</v>
    <v>220 Virginia Avenue, INDIANAPOLIS, IN, 46204 US</v>
    <v>478.58</v>
    <v>Healthcare Providers &amp; Services</v>
    <v>Stock</v>
    <v>45307.88832023125</v>
    <v>685</v>
    <v>471.625</v>
    <v>111203792439</v>
    <v>ELEVANCE HEALTH, INC.</v>
    <v>ELEVANCE HEALTH, INC.</v>
    <v>478.58</v>
    <v>18.651700000000002</v>
    <v>475.12</v>
    <v>473.29</v>
    <v>473.29</v>
    <v>234959100</v>
    <v>ELV</v>
    <v>ELEVANCE HEALTH, INC. (XNYS:ELV)</v>
    <v>775550</v>
    <v>1062927</v>
    <v>2001</v>
  </rv>
  <rv s="2">
    <v>686</v>
  </rv>
  <rv s="3">
    <fb>471.56</fb>
    <v>21</v>
  </rv>
  <rv s="0">
    <v>https://www.bing.com/financeapi/forcetrigger?t=a249r7&amp;q=XNYS%3aTJX&amp;form=skydnc</v>
    <v>Learn more on Bing</v>
  </rv>
  <rv s="1">
    <v>en-GB</v>
    <v>a249r7</v>
    <v>268435456</v>
    <v>1</v>
    <v>Powered by Refinitiv</v>
    <v>0</v>
    <v>THE TJX COMPANIES, INC. (XNYS:TJX)</v>
    <v>2</v>
    <v>22</v>
    <v>Finance</v>
    <v>20</v>
    <v>95.92</v>
    <v>72.92</v>
    <v>0.86709999999999998</v>
    <v>0.84</v>
    <v>1.356E-3</v>
    <v>8.8389999999999996E-3</v>
    <v>0.13</v>
    <v>USD</v>
    <v>The TJX Companies, Inc. is an off-price apparel and home fashions retailer in the United States and worldwide. The Company’s segments include Marmaxx and HomeGoods, TJX Canada and TJX International. The T.J. Maxx and Marshalls chains in the United States (Marmaxx) are collectively the off-price retailers in the United States with a total of 2,482 stores. HomeGoods segment is an off-price retailer of home fashions in the United States with approximately 894 stores. HomeGoods offers an eclectic assortment of home fashions, including furniture, rugs, lighting, soft home, decorative accessories, tabletop and cookware, as well as expanded pet and gourmet food departments. The TJX Canada segment operates the Winners, HomeSense and Marshalls chains in Canada. Winners is the off-price family apparel and home fashions retailer in Canada. The TJX International segment operates the T.K. Maxx and Homesense chains in Europe and the T.K. Maxx chain in Australia.</v>
    <v>329000</v>
    <v>New York Stock Exchange</v>
    <v>XNYS</v>
    <v>XNYS</v>
    <v>770 Cochituate Rd, FRAMINGHAM, MA, 01701 US</v>
    <v>95.92</v>
    <v>Diversified Retail</v>
    <v>Stock</v>
    <v>45307.962396839845</v>
    <v>689</v>
    <v>95.08</v>
    <v>109260833990</v>
    <v>THE TJX COMPANIES, INC.</v>
    <v>THE TJX COMPANIES, INC.</v>
    <v>95.08</v>
    <v>26.913699999999999</v>
    <v>95.03</v>
    <v>95.87</v>
    <v>96</v>
    <v>1139677000</v>
    <v>TJX</v>
    <v>THE TJX COMPANIES, INC. (XNYS:TJX)</v>
    <v>5972033</v>
    <v>4781051</v>
    <v>1962</v>
  </rv>
  <rv s="2">
    <v>690</v>
  </rv>
  <rv s="3">
    <fb>93.81</fb>
    <v>21</v>
  </rv>
  <rv s="0">
    <v>https://www.bing.com/financeapi/forcetrigger?t=a1qvjc&amp;q=XNYS%3aDE&amp;form=skydnc</v>
    <v>Learn more on Bing</v>
  </rv>
  <rv s="1">
    <v>en-GB</v>
    <v>a1qvjc</v>
    <v>268435456</v>
    <v>1</v>
    <v>Powered by Refinitiv</v>
    <v>0</v>
    <v>DEERE &amp; COMPANY (XNYS:DE)</v>
    <v>2</v>
    <v>22</v>
    <v>Finance</v>
    <v>20</v>
    <v>450</v>
    <v>345.55</v>
    <v>1.0646</v>
    <v>-1.19</v>
    <v>-2.5950000000000002E-4</v>
    <v>-3.0790000000000001E-3</v>
    <v>-0.1</v>
    <v>USD</v>
    <v>Deere &amp; Company is engaged in the delivery of agricultural, construction and forestry equipment. The Company defines, develops and delivers global equipment and technology solutions. Its segments include production and precision agriculture (PPA), small agriculture and turf (SAT), construction and forestry (CF), and financial services (FS). PPA segment provides solutions for production-scale growers of large grains, small grains, cotton and sugarcane. SAT segment provides solutions for dairy and livestock producers, high-value crop producers, and turf and utility customers. CF segment provides a range of machines and technology solutions organized along the earthmoving, forestry and roadbuilding production systems. FS segment finances sales and leases by John Deere dealers of new and used production and precision agriculture equipment, SAT equipment, and construction and forestry equipment. Its technology-enabled products include John Deere Autonomous 8R Tractor and E-Power Backhoe.</v>
    <v>83000</v>
    <v>New York Stock Exchange</v>
    <v>XNYS</v>
    <v>XNYS</v>
    <v>One John Deere Place, MOLINE, IL, 61265-8098 US</v>
    <v>389.35</v>
    <v>Machinery, Equipment &amp; Components</v>
    <v>Stock</v>
    <v>45307.960353171096</v>
    <v>693</v>
    <v>384</v>
    <v>107885708268</v>
    <v>DEERE &amp; COMPANY</v>
    <v>DEERE &amp; COMPANY</v>
    <v>385.75</v>
    <v>11.153499999999999</v>
    <v>386.51</v>
    <v>385.32</v>
    <v>385.25</v>
    <v>279989900</v>
    <v>DE</v>
    <v>DEERE &amp; COMPANY (XNYS:DE)</v>
    <v>1292854</v>
    <v>1663245</v>
    <v>1958</v>
  </rv>
  <rv s="2">
    <v>694</v>
  </rv>
  <rv s="3">
    <fb>399.87</fb>
    <v>21</v>
  </rv>
  <rv s="0">
    <v>https://www.bing.com/financeapi/forcetrigger?t=a1tvoc&amp;q=XNAS%3aGILD&amp;form=skydnc</v>
    <v>Learn more on Bing</v>
  </rv>
  <rv s="1">
    <v>en-GB</v>
    <v>a1tvoc</v>
    <v>268435456</v>
    <v>1</v>
    <v>Powered by Refinitiv</v>
    <v>0</v>
    <v>GILEAD SCIENCES, INC. (XNAS:GILD)</v>
    <v>2</v>
    <v>22</v>
    <v>Finance</v>
    <v>20</v>
    <v>87.82</v>
    <v>72.865899999999996</v>
    <v>0.21160000000000001</v>
    <v>-0.39</v>
    <v>3.7209999999999999E-3</v>
    <v>-4.5149999999999999E-3</v>
    <v>0.32</v>
    <v>USD</v>
    <v>Gilead Sciences, Inc. is a biopharmaceutical company. The Company is engaged in advancing medicines to prevent and treat life-threatening diseases, including human immunodeficiency virus (HIV), viral hepatitis and cancer. The Company offers products in HIV, Onocolgy, Liver Disease, Vekulaery, and Other. Under HIV, it offers Biktarvy, Complera/Eviplera, Genvoya, Odefsey, Stribild, and Truvada. Its Veklury (remdesivir) is a nucleotide analog RNA polymerase inhibitor indicated for the treatment of coronavirus disease 2019 (COVID-19). Under oncology it offers cell therapy containing Tecartus and Yescarta. Under this Liver Disease consists of Chronic hepatitis C virus (HCV) (Ledipasvir/Sofosbuvir and Sofosbuvir/Velpatasvir) and Chronic hepatitis B virus (HBV) / hepatitis delta virus (HDV) (Vemlidy and Viread). The Company's other products include AmBisome and Letairis. It also operates a portfolio of small molecule inhibitors targeting PARP1 for oncology and MK2 for inflammatory diseases.</v>
    <v>17000</v>
    <v>Nasdaq Stock Market</v>
    <v>XNAS</v>
    <v>XNAS</v>
    <v>333 LAKESIDE DR, FOSTER CITY, CA, 94404-1147 US</v>
    <v>86.09</v>
    <v>Pharmaceuticals</v>
    <v>Stock</v>
    <v>45307.962065844535</v>
    <v>697</v>
    <v>85.31</v>
    <v>107147151580</v>
    <v>GILEAD SCIENCES, INC.</v>
    <v>GILEAD SCIENCES, INC.</v>
    <v>85.85</v>
    <v>18.527100000000001</v>
    <v>86.38</v>
    <v>85.99</v>
    <v>86.31</v>
    <v>1246042000</v>
    <v>GILD</v>
    <v>GILEAD SCIENCES, INC. (XNAS:GILD)</v>
    <v>5138939</v>
    <v>6886213</v>
    <v>1987</v>
  </rv>
  <rv s="2">
    <v>698</v>
  </rv>
  <rv s="3">
    <fb>81.010000000000005</fb>
    <v>21</v>
  </rv>
  <rv s="0">
    <v>https://www.bing.com/financeapi/forcetrigger?t=a22k9c&amp;q=XNAS%3aSBUX&amp;form=skydnc</v>
    <v>Learn more on Bing</v>
  </rv>
  <rv s="1">
    <v>en-GB</v>
    <v>a22k9c</v>
    <v>268435456</v>
    <v>1</v>
    <v>Powered by Refinitiv</v>
    <v>0</v>
    <v>STARBUCKS CORPORATION (XNAS:SBUX)</v>
    <v>2</v>
    <v>22</v>
    <v>Finance</v>
    <v>20</v>
    <v>115.48</v>
    <v>89.21</v>
    <v>0.99260000000000004</v>
    <v>0.72</v>
    <v>-9.7089999999999991E-4</v>
    <v>7.8279999999999999E-3</v>
    <v>-0.09</v>
    <v>USD</v>
    <v>Starbucks Corporation is a coffee company engaged in sourcing and roasting arabica coffee. The Company has more than 38,000 stores worldwide and is the roaster and retailer of specialty coffee in the world. It operates through three segments: North America, which is inclusive of the United States and Canada; International, which is inclusive of China, Japan, Asia Pacific, Europe, Middle East and Africa, Latin America, and Caribbean; and Channel Development. Its North America and International segments include both Company-operated and licensed stores. Its Channel Development segment includes roasted whole bean and ground coffees, Starbucks and Teavana-branded single-serve products, a variety of ready-to-drink beverages, such as Frappuccino and Starbucks Doubleshot, foodservice products and other branded products sold worldwide outside of Company-operated and licensed stores. It also sells goods and services under various brands, including Teavana, Ethos, Starbucks Reserve and Princi.</v>
    <v>381000</v>
    <v>Nasdaq Stock Market</v>
    <v>XNAS</v>
    <v>XNAS</v>
    <v>P O Box 34067, SEATTLE, WA, 98124-1067 US</v>
    <v>92.73</v>
    <v>Hotels &amp; Entertainment Services</v>
    <v>Stock</v>
    <v>45307.962406284372</v>
    <v>701</v>
    <v>91.73</v>
    <v>105372090000</v>
    <v>STARBUCKS CORPORATION</v>
    <v>STARBUCKS CORPORATION</v>
    <v>92.66</v>
    <v>29.473600000000001</v>
    <v>91.98</v>
    <v>92.7</v>
    <v>92.61</v>
    <v>1136700000</v>
    <v>SBUX</v>
    <v>STARBUCKS CORPORATION (XNAS:SBUX)</v>
    <v>7491724</v>
    <v>7043027</v>
    <v>1985</v>
  </rv>
  <rv s="2">
    <v>702</v>
  </rv>
  <rv s="3">
    <fb>96.01</fb>
    <v>21</v>
  </rv>
  <rv s="0">
    <v>https://www.bing.com/financeapi/forcetrigger?t=a1zgm7&amp;q=XNAS%3aPANW&amp;form=skydnc</v>
    <v>Learn more on Bing</v>
  </rv>
  <rv s="1">
    <v>en-GB</v>
    <v>a1zgm7</v>
    <v>268435456</v>
    <v>1</v>
    <v>Powered by Refinitiv</v>
    <v>0</v>
    <v>PALO ALTO NETWORKS, INC. (XNAS:PANW)</v>
    <v>2</v>
    <v>22</v>
    <v>Finance</v>
    <v>20</v>
    <v>333.3</v>
    <v>137.11000000000001</v>
    <v>1.2512000000000001</v>
    <v>6.81</v>
    <v>1.5060000000000002E-3</v>
    <v>2.0937999999999998E-2</v>
    <v>0.5</v>
    <v>USD</v>
    <v>Palo Alto Networks, Inc. is a global cybersecurity provider. The Company's cybersecurity platforms and services help secure enterprise users, networks, clouds and endpoints by delivering cybersecurity backed by artificial intelligence and automation. It focuses on delivering value in four areas: Network Security, Cloud Security, Security Operations and Threat Intelligence and Security Consulting. Its network security platform delivers complete zero trust solutions to its customers. It enables cloud-native security through its Prisma Cloud platform. Its Cloud Native Application Protection Platform (CNAPP), Prisma Cloud, secures multi-and hybrid-cloud environments for applications, data and the entire cloud native technology stack across the full development lifecycle, from code to runtime. It delivers security automation, security analytics, endpoint security and attack surface management solutions through its Cortex portfolio. It also provides data security posture management (DSPM).</v>
    <v>14182</v>
    <v>Nasdaq Stock Market</v>
    <v>XNAS</v>
    <v>XNAS</v>
    <v>3000 Tannery Way, SANTA CLARA, CA, 95054 US</v>
    <v>333.3</v>
    <v>Software &amp; IT Services</v>
    <v>Stock</v>
    <v>45307.963621515628</v>
    <v>705</v>
    <v>325.5</v>
    <v>104695365000</v>
    <v>PALO ALTO NETWORKS, INC.</v>
    <v>PALO ALTO NETWORKS, INC.</v>
    <v>328.3</v>
    <v>184.43709999999999</v>
    <v>325.24</v>
    <v>332.05</v>
    <v>332.55</v>
    <v>315300000</v>
    <v>PANW</v>
    <v>PALO ALTO NETWORKS, INC. (XNAS:PANW)</v>
    <v>3751120</v>
    <v>3580356</v>
    <v>2005</v>
  </rv>
  <rv s="2">
    <v>706</v>
  </rv>
  <rv s="3">
    <fb>294.88</fb>
    <v>21</v>
  </rv>
  <rv s="0">
    <v>https://www.bing.com/financeapi/forcetrigger?t=a1ook2&amp;q=XNYS%3aBMY&amp;form=skydnc</v>
    <v>Learn more on Bing</v>
  </rv>
  <rv s="1">
    <v>en-GB</v>
    <v>a1ook2</v>
    <v>268435456</v>
    <v>1</v>
    <v>Powered by Refinitiv</v>
    <v>0</v>
    <v>BRISTOL-MYERS SQUIBB COMPANY (XNYS:BMY)</v>
    <v>2</v>
    <v>22</v>
    <v>Finance</v>
    <v>20</v>
    <v>75.180000000000007</v>
    <v>48.252000000000002</v>
    <v>0.37409999999999999</v>
    <v>-0.32</v>
    <v>1E-3</v>
    <v>-6.3610000000000003E-3</v>
    <v>0.05</v>
    <v>USD</v>
    <v>Bristol-Myers Squibb Company is a biopharmaceutical company. The Company is engaged in the discovery, development, licensing, manufacturing, marketing, distribution, and sale of biopharmaceutical products. It offers products for a range of therapeutic classes, which include oncology, immunology, cardiovascular and hematology. Its pharmaceutical products include chemically synthesized or small molecule drugs and products produced from biological processes, called biologics. Biologics are administered to patients through injections or by infusion. Its products include Revlimid, Abecma, Eliquis, Opdivo, Orencia, Pomalyst/Imnovid, Sprycel, Yervoy, Abraxane, Empliciti, Reblozyl, Inrebic, Onureg, Zeposia, Camzyos, and Breyanzi. It also has a pipeline of investigational medicines designed to target the common mutations associated with oncogenesis, including repotrectinib. Its products are sold to wholesalers, distributors, pharmacies, retailers, hospitals, clinics, and government agencies.</v>
    <v>34300</v>
    <v>New York Stock Exchange</v>
    <v>XNYS</v>
    <v>XNYS</v>
    <v>Route 206 And Province Line Road, PRINCETON, NJ, 08543 US</v>
    <v>50.59</v>
    <v>Pharmaceuticals</v>
    <v>Stock</v>
    <v>45307.964823506249</v>
    <v>709</v>
    <v>49.814999999999998</v>
    <v>101717552420</v>
    <v>BRISTOL-MYERS SQUIBB COMPANY</v>
    <v>BRISTOL-MYERS SQUIBB COMPANY</v>
    <v>50.3</v>
    <v>12.7597</v>
    <v>50.31</v>
    <v>49.99</v>
    <v>50.05</v>
    <v>2034758000</v>
    <v>BMY</v>
    <v>BRISTOL-MYERS SQUIBB COMPANY (XNYS:BMY)</v>
    <v>13823014</v>
    <v>16110332</v>
    <v>1933</v>
  </rv>
  <rv s="2">
    <v>710</v>
  </rv>
  <rv s="3">
    <fb>51.31</fb>
    <v>21</v>
  </rv>
  <rv s="0">
    <v>https://www.bing.com/financeapi/forcetrigger?t=a21uim&amp;q=XNAS%3aREGN&amp;form=skydnc</v>
    <v>Learn more on Bing</v>
  </rv>
  <rv s="1">
    <v>en-GB</v>
    <v>a21uim</v>
    <v>268435456</v>
    <v>1</v>
    <v>Powered by Refinitiv</v>
    <v>0</v>
    <v>REGENERON PHARMACEUTICALS, INC. (XNAS:REGN)</v>
    <v>2</v>
    <v>22</v>
    <v>Finance</v>
    <v>23</v>
    <v>937.48</v>
    <v>684.80499999999995</v>
    <v>0.1032</v>
    <v>4.12</v>
    <v>-6.6149999999999998E-4</v>
    <v>4.4149999999999997E-3</v>
    <v>-0.62</v>
    <v>USD</v>
    <v>Regeneron Pharmaceuticals, Inc. is an integrated biotechnology company that discovers, invents, develops, manufactures, and commercializes medicines for serious diseases. The Company's commercialized medicines and product candidates in development are designed to help patients with eye diseases, allergic and inflammatory diseases, cancer, cardiovascular and metabolic diseases, pain, hematologic conditions, infectious diseases and rare diseases. It helps in accelerating and improving the traditional drug development process through its VelociSuite technologies, such as VelocImmune, which uses genetically humanized mice to produce optimized fully human antibodies and bispecific antibodies, and through research initiatives, such as Regeneron Genetics Center. It operates gene therapy programs targeting different forms of congenital, monogenic hearing loss. Its advanced clinical-stage candidate is DB-OTO, which is an investigational cell-selective, adeno-associated virus (AAV) gene therapy.</v>
    <v>11851</v>
    <v>Nasdaq Stock Market</v>
    <v>XNAS</v>
    <v>XNAS</v>
    <v>777 Old Saw Mill River Road, TARRYTOWN, NY, 10591 US</v>
    <v>937.48</v>
    <v>Biotechnology &amp; Medical Research</v>
    <v>Stock</v>
    <v>45307.944173575779</v>
    <v>713</v>
    <v>929.12</v>
    <v>101669300000</v>
    <v>REGENERON PHARMACEUTICALS, INC.</v>
    <v>REGENERON PHARMACEUTICALS, INC.</v>
    <v>931.21</v>
    <v>26.624099999999999</v>
    <v>933.2</v>
    <v>937.32</v>
    <v>936.7</v>
    <v>108947000</v>
    <v>REGN</v>
    <v>REGENERON PHARMACEUTICALS, INC. (XNAS:REGN)</v>
    <v>761362</v>
    <v>651585</v>
    <v>1988</v>
  </rv>
  <rv s="2">
    <v>714</v>
  </rv>
  <rv s="3">
    <fb>878.29</fb>
    <v>21</v>
  </rv>
  <rv s="0">
    <v>https://www.bing.com/financeapi/forcetrigger?t=a1x4f2&amp;q=XNAS%3aLRCX&amp;form=skydnc</v>
    <v>Learn more on Bing</v>
  </rv>
  <rv s="1">
    <v>en-GB</v>
    <v>a1x4f2</v>
    <v>268435456</v>
    <v>1</v>
    <v>Powered by Refinitiv</v>
    <v>0</v>
    <v>LAM RESEARCH CORPORATION (XNAS:LRCX)</v>
    <v>2</v>
    <v>22</v>
    <v>Finance</v>
    <v>20</v>
    <v>801.29</v>
    <v>453.65</v>
    <v>1.5063</v>
    <v>1.47</v>
    <v>-3.2849999999999996E-4</v>
    <v>1.9350000000000001E-3</v>
    <v>-0.25</v>
    <v>USD</v>
    <v>Lam Research Corporation is a supplier of wafer fabrication equipment and services to the semiconductor industry. The Company designs, manufactures, markets, refurbishes, and services semiconductor processing equipment used in the fabrication of integrated circuits. Its products and services are designed to help its customers build devices that are used in a variety of electronic products, including mobile phones, personal computers, servers, wearables, automotive vehicles, and data storage devices. Its product families include ALTUS, SABRE, SPEED, Striker, VECTOR, Flex, Kiyo, Syndion, Versys Metal, Coronus, DV-Prime , Da Vinci , EOS , and SP Series. Its customer base includes semiconductor memory, foundries, and integrated device manufacturers (IDMs) that make products, such as non-volatile memory (NVM), dynamic random-access memory (DRAM) and logic devices. It offers services in areas, such as nanoscale applications enablement, chemistry, plasma and fluidics, and others.</v>
    <v>17200</v>
    <v>Nasdaq Stock Market</v>
    <v>XNAS</v>
    <v>XNAS</v>
    <v>4650 Cushing Blvd, FREMONT, CA, 94538 US</v>
    <v>768.89930000000004</v>
    <v>Semiconductors &amp; Semiconductor Equipment</v>
    <v>Stock</v>
    <v>45307.96086548594</v>
    <v>717</v>
    <v>748.02</v>
    <v>100312162880</v>
    <v>LAM RESEARCH CORPORATION</v>
    <v>LAM RESEARCH CORPORATION</v>
    <v>754.29</v>
    <v>25.822900000000001</v>
    <v>759.67</v>
    <v>761.14</v>
    <v>760.89</v>
    <v>131792000</v>
    <v>LRCX</v>
    <v>LAM RESEARCH CORPORATION (XNAS:LRCX)</v>
    <v>684353</v>
    <v>940341</v>
    <v>1989</v>
  </rv>
  <rv s="2">
    <v>718</v>
  </rv>
  <rv s="3">
    <fb>783.26</fb>
    <v>21</v>
  </rv>
  <rv s="0">
    <v>https://www.bing.com/financeapi/forcetrigger?t=a1qlnm&amp;q=XNYS%3aCVS&amp;form=skydnc</v>
    <v>Learn more on Bing</v>
  </rv>
  <rv s="1">
    <v>en-GB</v>
    <v>a1qlnm</v>
    <v>268435456</v>
    <v>1</v>
    <v>Powered by Refinitiv</v>
    <v>0</v>
    <v>CVS HEALTH CORPORATION (XNYS:CVS)</v>
    <v>2</v>
    <v>22</v>
    <v>Finance</v>
    <v>23</v>
    <v>90.62</v>
    <v>64.41</v>
    <v>0.49380000000000002</v>
    <v>0.86</v>
    <v>1.292E-4</v>
    <v>1.1233E-2</v>
    <v>0.01</v>
    <v>USD</v>
    <v>CVS Health Corporation, together with its subsidiaries, is a diversified health solutions company. The Company’s segments include Health Care Benefits, Health Services, Pharmacy &amp; Consumer Wellness and Corporate/Other. Its Health Care Benefits offer a range of traditional, voluntary and consumer-directed health insurance products and related services, including medical, pharmacy, dental and behavioral health plans, medical management capabilities, Medicare Advantage and Medicare supplement plans, and Medicaid health care management services. Its Health Services provides a full range of pharmacy benefit management solutions, delivers health care services in its medical clinics, virtually, and in the home, and offers provider enablement solutions. The Pharmacy &amp; Consumer Wellness segment dispenses prescriptions in its retail pharmacies and through its infusion operations, provides ancillary pharmacy services including pharmacy patient care programs, and diagnostic testing.</v>
    <v>300000</v>
    <v>New York Stock Exchange</v>
    <v>XNYS</v>
    <v>XNYS</v>
    <v>1 Cvs Dr, WOONSOCKET, RI, 02895-6146 US</v>
    <v>77.44</v>
    <v>Healthcare Providers &amp; Services</v>
    <v>Stock</v>
    <v>45307.954324443752</v>
    <v>721</v>
    <v>76.14</v>
    <v>99631565740</v>
    <v>CVS HEALTH CORPORATION</v>
    <v>CVS HEALTH CORPORATION</v>
    <v>76.650000000000006</v>
    <v>11.5505</v>
    <v>76.56</v>
    <v>77.42</v>
    <v>77.430000000000007</v>
    <v>1286897000</v>
    <v>CVS</v>
    <v>CVS HEALTH CORPORATION (XNYS:CVS)</v>
    <v>12434401</v>
    <v>10964391</v>
    <v>1996</v>
  </rv>
  <rv s="2">
    <v>722</v>
  </rv>
  <rv s="3">
    <fb>78.959999999999994</fb>
    <v>21</v>
  </rv>
  <rv s="0">
    <v>https://www.bing.com/financeapi/forcetrigger?t=a1xfoc&amp;q=XNAS%3aMDLZ&amp;form=skydnc</v>
    <v>Learn more on Bing</v>
  </rv>
  <rv s="1">
    <v>en-GB</v>
    <v>a1xfoc</v>
    <v>268435456</v>
    <v>1</v>
    <v>Powered by Refinitiv</v>
    <v>0</v>
    <v>Mondelez International, Inc. (XNAS:MDLZ)</v>
    <v>2</v>
    <v>22</v>
    <v>Finance</v>
    <v>23</v>
    <v>78.59</v>
    <v>60.75</v>
    <v>0.59230000000000005</v>
    <v>-0.27</v>
    <v>1.3246000000000001E-2</v>
    <v>-3.6930000000000001E-3</v>
    <v>0.96499999999999997</v>
    <v>USD</v>
    <v>Mondelez International, Inc. is a snack company. The Company’s core business is making and selling chocolate, biscuits, and baked snacks. Its additional business in locally relevant categories, including gum and candy, cheese and grocery and powdered beverages. The Company’s portfolio includes global and local brands such as Oreo, Ritz, LU, CLIF Bar and Tates Bake Shop biscuits and baked snacks, as well as Cadbury Dairy Milk, Milka and Toblerone chocolate. It sells its products to supermarket chains, wholesalers, supercenters, club stores, mass merchandisers, distributors, convenience stores, gasoline stations, drug stores, value stores and other retail food outlets. It also sells products directly to businesses and consumers through various e-retail platforms, retailer digital platforms, its direct-to-consumer websites, and social media platforms. Its segments include Latin America, AMEA, Europe, and North America. It sells its products in over 150 countries globally.</v>
    <v>91000</v>
    <v>Nasdaq Stock Market</v>
    <v>XNAS</v>
    <v>XNAS</v>
    <v>905 West Fulton Market, Suite 200, CHICAGO, IL, 60607 US</v>
    <v>73.234999999999999</v>
    <v>Food &amp; Tobacco</v>
    <v>Stock</v>
    <v>45307.89561622656</v>
    <v>725</v>
    <v>72.55</v>
    <v>99141273599</v>
    <v>Mondelez International, Inc.</v>
    <v>Mondelez International, Inc.</v>
    <v>73</v>
    <v>21.8459</v>
    <v>73.12</v>
    <v>72.849999999999994</v>
    <v>73.814999999999998</v>
    <v>1360896000</v>
    <v>MDLZ</v>
    <v>Mondelez International, Inc. (XNAS:MDLZ)</v>
    <v>6040927</v>
    <v>5787144</v>
    <v>2000</v>
  </rv>
  <rv s="2">
    <v>726</v>
  </rv>
  <rv s="3">
    <fb>72.430000000000007</fb>
    <v>21</v>
  </rv>
  <rv s="0">
    <v>https://www.bing.com/financeapi/forcetrigger?t=a1p3ww&amp;q=XNYS%3aC&amp;form=skydnc</v>
    <v>Learn more on Bing</v>
  </rv>
  <rv s="1">
    <v>en-GB</v>
    <v>a1p3ww</v>
    <v>268435456</v>
    <v>1</v>
    <v>Powered by Refinitiv</v>
    <v>0</v>
    <v>CITIGROUP INC. (XNYS:C)</v>
    <v>2</v>
    <v>22</v>
    <v>Finance</v>
    <v>20</v>
    <v>54.747399999999999</v>
    <v>38.17</v>
    <v>1.5079</v>
    <v>-0.75</v>
    <v>-3.8559999999999999E-4</v>
    <v>-1.4253E-2</v>
    <v>-0.02</v>
    <v>USD</v>
    <v>Citigroup Inc. is a diversified financial services holding company. The Company provides a range of financial products and services, including consumer banking and credit, corporate and investment banking, securities brokerage, trade and securities services and wealth management. Its segments include Institutional Clients Group (ICG), Personal Banking and Wealth Management (PBWM), Legacy Franchises and Corporate/Other. ICG segment consists of services, markets and banking that provides corporate, institutional, and public sector clients with a range of wholesale banking products and services. Its PBWM segment consists of United States (US) personal banking and global wealth management. The US personal banking includes retail banking, which provides traditional banking services to retail and small business customers. Its Legacy Franchises segment includes Asia consumer banking, Mexico consumer banking/Mexico small business and middle-market banking (SBMM) and legacy holdings assets.</v>
    <v>240000</v>
    <v>New York Stock Exchange</v>
    <v>XNYS</v>
    <v>XNYS</v>
    <v>388 Greenwich Street, 17th Floor, NEW YORK, NY, 10013 US</v>
    <v>52.22</v>
    <v>Investment Banking &amp; Investment Services</v>
    <v>Stock</v>
    <v>45307.965206770314</v>
    <v>729</v>
    <v>50.865000000000002</v>
    <v>98713797000</v>
    <v>CITIGROUP INC.</v>
    <v>CITIGROUP INC.</v>
    <v>51.78</v>
    <v>13.2172</v>
    <v>52.62</v>
    <v>51.87</v>
    <v>51.85</v>
    <v>1903100000</v>
    <v>C</v>
    <v>CITIGROUP INC. (XNYS:C)</v>
    <v>21206354</v>
    <v>20654792</v>
    <v>1988</v>
  </rv>
  <rv s="2">
    <v>730</v>
  </rv>
  <rv s="3">
    <fb>51.44</fb>
    <v>21</v>
  </rv>
  <rv s="0">
    <v>http://en.wikipedia.org/wiki/Progressive_Corporation</v>
    <v>Wikipedia</v>
  </rv>
  <rv s="8">
    <v>269</v>
    <v>733</v>
  </rv>
  <rv s="9">
    <v>18</v>
    <v>https://www.bing.com/th?id=AMMS_1ae7fef605fb644f70b899c25b5ca660&amp;qlt=95</v>
    <v>734</v>
    <v>0</v>
    <v>https://www.bing.com/images/search?form=xlimg&amp;q=progressive</v>
    <v>Image of THE PROGRESSIVE CORPORATION</v>
  </rv>
  <rv s="0">
    <v>https://www.bing.com/financeapi/forcetrigger?t=a1ztlh&amp;q=XNYS%3aPGR&amp;form=skydnc</v>
    <v>Learn more on Bing</v>
  </rv>
  <rv s="10">
    <v>en-GB</v>
    <v>a1ztlh</v>
    <v>268435456</v>
    <v>1</v>
    <v>Powered by Refinitiv</v>
    <v>14</v>
    <v>THE PROGRESSIVE CORPORATION (XNYS:PGR)</v>
    <v>16</v>
    <v>19</v>
    <v>Finance</v>
    <v>23</v>
    <v>169.96</v>
    <v>111.41</v>
    <v>0.34039999999999998</v>
    <v>-0.33</v>
    <v>3.6189999999999998E-3</v>
    <v>-1.954E-3</v>
    <v>0.61</v>
    <v>USD</v>
    <v>The Progressive Corporation is an insurance holding company. The Company’s segments include Personal Lines, Commercial Lines and Property. The Company’s Personal Lines segment writes insurance for personal autos and recreational vehicles. Its Personal Lines products are sold through both the agency and direct channels. The Commercial Lines segment writes auto-related liability and physical damage insurance, business-related general liability and property insurance predominately for small businesses, and workers’ compensation insurance primarily for the transportation industry. The Commercial Lines segment also offers its auto products in all states. The Property segment writes residential property and renters insurance in virtually all states, primarily in the independent agency channel and through select agents. The Company’s non-insurance subsidiaries generally support its insurance and investment operations. The Company operates throughout the United States.</v>
    <v>55100</v>
    <v>New York Stock Exchange</v>
    <v>XNYS</v>
    <v>XNYS</v>
    <v>6300 Wilson Mills Rd, MAYFIELD VILLAGE, OH, 44143 US</v>
    <v>169.84</v>
    <v>735</v>
    <v>Insurance</v>
    <v>Stock</v>
    <v>45307.904013726562</v>
    <v>736</v>
    <v>168.02</v>
    <v>98664021000</v>
    <v>THE PROGRESSIVE CORPORATION</v>
    <v>THE PROGRESSIVE CORPORATION</v>
    <v>169.84</v>
    <v>36.774999999999999</v>
    <v>168.9</v>
    <v>168.57</v>
    <v>169.18</v>
    <v>585300000</v>
    <v>PGR</v>
    <v>THE PROGRESSIVE CORPORATION (XNYS:PGR)</v>
    <v>2186259</v>
    <v>2228169</v>
    <v>1965</v>
  </rv>
  <rv s="2">
    <v>737</v>
  </rv>
  <rv s="3">
    <fb>159.28</fb>
    <v>21</v>
  </rv>
  <rv s="0">
    <v>https://www.bing.com/financeapi/forcetrigger?t=a1ngur&amp;q=XNYS%3aAMT&amp;form=skydnc</v>
    <v>Learn more on Bing</v>
  </rv>
  <rv s="1">
    <v>en-GB</v>
    <v>a1ngur</v>
    <v>268435456</v>
    <v>1</v>
    <v>Powered by Refinitiv</v>
    <v>0</v>
    <v>AMERICAN TOWER CORPORATION (XNYS:AMT)</v>
    <v>2</v>
    <v>22</v>
    <v>Finance</v>
    <v>23</v>
    <v>235.57</v>
    <v>154.58000000000001</v>
    <v>0.6845</v>
    <v>-1.38</v>
    <v>2.4029999999999999E-4</v>
    <v>-6.5890000000000002E-3</v>
    <v>0.05</v>
    <v>USD</v>
    <v>American Tower Corporation is a holding company. The Company operates as a real estate investment trust (REIT), which owns, operates and develops multitenant communications real estate. Its segments include U.S. &amp; Canada property, Asia-Pacific property, Africa property, Europe property, Latin America property, Data Centers and Services. Its primary business is leasing space on multitenant communications sites to wireless service providers, radio and television broadcast companies, wireless data providers, government agencies and municipalities and tenants in a number of other industries. Its Data Centers segment relates to data center facilities and related assets that the Company owns and operates in the United States. Its Services segment offers tower-related services in the United States, including AZP, structural analysis and construction management, which primarily support its site leasing business, including the addition of new tenants and equipment on its communications sites.</v>
    <v>6391</v>
    <v>New York Stock Exchange</v>
    <v>XNYS</v>
    <v>XNYS</v>
    <v>116 Huntington Ave, BOSTON, MA, 02116-5749 US</v>
    <v>210.83840000000001</v>
    <v>Residential &amp; Commercial REIT</v>
    <v>Stock</v>
    <v>45307.935673020314</v>
    <v>740</v>
    <v>207.55</v>
    <v>96985649055</v>
    <v>AMERICAN TOWER CORPORATION</v>
    <v>AMERICAN TOWER CORPORATION</v>
    <v>208.97</v>
    <v>137.25370000000001</v>
    <v>209.43</v>
    <v>208.05</v>
    <v>208.1</v>
    <v>466165100</v>
    <v>AMT</v>
    <v>AMERICAN TOWER CORPORATION (XNYS:AMT)</v>
    <v>2399964</v>
    <v>1954557</v>
    <v>1996</v>
  </rv>
  <rv s="2">
    <v>741</v>
  </rv>
  <rv s="3">
    <fb>215.88</fb>
    <v>21</v>
  </rv>
  <rv s="0">
    <v>https://www.bing.com/financeapi/forcetrigger?t=a1mw4c&amp;q=XNAS%3aADP&amp;form=skydnc</v>
    <v>Learn more on Bing</v>
  </rv>
  <rv s="1">
    <v>en-GB</v>
    <v>a1mw4c</v>
    <v>268435456</v>
    <v>1</v>
    <v>Powered by Refinitiv</v>
    <v>0</v>
    <v>AUTOMATIC DATA PROCESSING, INC. (XNAS:ADP)</v>
    <v>2</v>
    <v>22</v>
    <v>Finance</v>
    <v>20</v>
    <v>256.83999999999997</v>
    <v>201.46</v>
    <v>0.80079999999999996</v>
    <v>-0.67</v>
    <v>0</v>
    <v>-2.8399999999999996E-3</v>
    <v>0</v>
    <v>USD</v>
    <v>Automatic Data Processing, Inc. (ADP) is a global technology company engaged in providing cloud-based human capital management (HCM) solutions that unite HR, payroll, talent, time, tax and benefits administration. Its segments include Employer Services and Professional Employer Organization (PEO). Its Employer Services segment serves clients ranging from single-employee small businesses to large enterprises with tens of thousands of employees around the world, offering a range of technology-based HCM solutions, including its cloud-based platforms, and human resource outsourcing (HRO) solutions (other than PEO) solutions. Its offerings include Payroll Services, Benefits Administration, Talent Management, HR Management, Workforce Management, Compliance Services, Insurance Services and Retirement Services. Its PEO business, called ADP TotalSource, provides clients with employment administration outsourcing solutions. ADP serves over one million clients in 140 countries and territories.</v>
    <v>63000</v>
    <v>Nasdaq Stock Market</v>
    <v>XNAS</v>
    <v>XNAS</v>
    <v>One Adp Boulvard, ROSELAND, NJ, 07068 US</v>
    <v>235.89</v>
    <v>Software &amp; IT Services</v>
    <v>Stock</v>
    <v>45307.96470804375</v>
    <v>744</v>
    <v>233.29</v>
    <v>96771793344</v>
    <v>AUTOMATIC DATA PROCESSING, INC.</v>
    <v>AUTOMATIC DATA PROCESSING, INC.</v>
    <v>235.13</v>
    <v>28.0321</v>
    <v>235.95</v>
    <v>235.28</v>
    <v>235.28</v>
    <v>411304800</v>
    <v>ADP</v>
    <v>AUTOMATIC DATA PROCESSING, INC. (XNAS:ADP)</v>
    <v>1288387</v>
    <v>1698365</v>
    <v>1961</v>
  </rv>
  <rv s="2">
    <v>745</v>
  </rv>
  <rv s="3">
    <fb>232.97</fb>
    <v>21</v>
  </rv>
  <rv s="0">
    <v>https://www.bing.com/financeapi/forcetrigger?t=a1safr&amp;q=XNYS%3aETN&amp;form=skydnc</v>
    <v>Learn more on Bing</v>
  </rv>
  <rv s="1">
    <v>en-GB</v>
    <v>a1safr</v>
    <v>268435456</v>
    <v>1</v>
    <v>Powered by Refinitiv</v>
    <v>0</v>
    <v>EATON CORPORATION PUBLIC LIMITED COMPANY (XNYS:ETN)</v>
    <v>2</v>
    <v>22</v>
    <v>Finance</v>
    <v>23</v>
    <v>244.27</v>
    <v>150.86000000000001</v>
    <v>1.0438000000000001</v>
    <v>-0.37</v>
    <v>-7.156E-3</v>
    <v>-1.5279999999999998E-3</v>
    <v>-1.73</v>
    <v>USD</v>
    <v>Eaton Corporation plc is a power management company. The Company’s segments include Electrical Americas, Electrical Global, Aerospace, Vehicle, and eMobility. The Electrical Americas segment consists of electrical components, industrial components, power distribution and assemblies, residential products, single phase power quality and connectivity, wiring devices and others. The Electrical Global segment consists of electrical components, industrial components, power distribution and assemblies, single phase and three phase power quality, and services. The Aerospace segment is a global supplier of aerospace fuel, hydraulics, and pneumatic systems for commercial and military use and filtration systems for industrial applications. The Vehicle segment designs, manufactures, markets, and supplies of drivetrain, powertrain systems and critical components. The eMobility segment designs, manufactures, markets, and supplies mechanical, electrical, and electronic components and systems.</v>
    <v>92000</v>
    <v>New York Stock Exchange</v>
    <v>XNYS</v>
    <v>XNYS</v>
    <v>Eaton Hse, 30 Pembroke Road, DUBLIN, IRELAND-NA IE</v>
    <v>243.25</v>
    <v>Machinery, Equipment &amp; Components</v>
    <v>Stock</v>
    <v>45307.930514501561</v>
    <v>748</v>
    <v>239.2</v>
    <v>96526782000</v>
    <v>EATON CORPORATION PUBLIC LIMITED COMPANY</v>
    <v>EATON CORPORATION PUBLIC LIMITED COMPANY</v>
    <v>241.18</v>
    <v>32.416899999999998</v>
    <v>242.11</v>
    <v>241.74</v>
    <v>240.01</v>
    <v>399300000</v>
    <v>ETN</v>
    <v>EATON CORPORATION PUBLIC LIMITED COMPANY (XNYS:ETN)</v>
    <v>1538266</v>
    <v>1374054</v>
    <v>2012</v>
  </rv>
  <rv s="2">
    <v>749</v>
  </rv>
  <rv s="3">
    <fb>240.82</fb>
    <v>21</v>
  </rv>
  <rv s="0">
    <v>https://www.bing.com/financeapi/forcetrigger?t=a1xr1h&amp;q=XNYS%3aMMC&amp;form=skydnc</v>
    <v>Learn more on Bing</v>
  </rv>
  <rv s="1">
    <v>en-GB</v>
    <v>a1xr1h</v>
    <v>268435456</v>
    <v>1</v>
    <v>Powered by Refinitiv</v>
    <v>0</v>
    <v>MARSH &amp; MCLENNAN COMPANIES, INC. (XNYS:MMC)</v>
    <v>2</v>
    <v>22</v>
    <v>Finance</v>
    <v>23</v>
    <v>202.81</v>
    <v>151.86000000000001</v>
    <v>0.89380000000000004</v>
    <v>-0.28999999999999998</v>
    <v>5.622E-4</v>
    <v>-1.48E-3</v>
    <v>0.11</v>
    <v>USD</v>
    <v>Marsh &amp; McLennan Companies, Inc. is a professional services firm offering clients advice and solutions in risk, strategy and people. The Company is the parent company of various risk advisors and specialty consultants, including Marsh, the insurance broker; Guy Carpenter, the risk and reinsurance specialist; Mercer, the provider of advice and digital solutions that help organizations meet the health, wealth and career needs, and Oliver Wyman Group, the management and economic consultancy. It conducts business through two segments: Risk and Insurance Services, which includes risk management activities, as well as insurance and reinsurance broking and services, and Consulting includes health, wealth and career services and products, and specialized management, economic and brand consulting services. The Company conducts business in the Risk and Insurance Services segment through Marsh and Guy Carpenter. It conducts business in the Consulting segment through Mercer and Oliver Wyman Group.</v>
    <v>85000</v>
    <v>New York Stock Exchange</v>
    <v>XNYS</v>
    <v>XNYS</v>
    <v>1166 Avenue of the Americas, NEW YORK, NY, 10036 US</v>
    <v>197.13</v>
    <v>Insurance</v>
    <v>Stock</v>
    <v>45307.910863425779</v>
    <v>752</v>
    <v>195.13</v>
    <v>96469615060</v>
    <v>MARSH &amp; MCLENNAN COMPANIES, INC.</v>
    <v>MARSH &amp; MCLENNAN COMPANIES, INC.</v>
    <v>195.92</v>
    <v>28.252300000000002</v>
    <v>195.94</v>
    <v>195.65</v>
    <v>195.76</v>
    <v>493072400</v>
    <v>MMC</v>
    <v>MARSH &amp; MCLENNAN COMPANIES, INC. (XNYS:MMC)</v>
    <v>1634883</v>
    <v>1746217</v>
    <v>1969</v>
  </rv>
  <rv s="2">
    <v>753</v>
  </rv>
  <rv s="3">
    <fb>189.47</fb>
    <v>21</v>
  </rv>
  <rv s="0">
    <v>https://www.bing.com/financeapi/forcetrigger?t=a1y4oc&amp;q=XNAS%3aMU&amp;form=skydnc</v>
    <v>Learn more on Bing</v>
  </rv>
  <rv s="11">
    <v>en-GB</v>
    <v>a1y4oc</v>
    <v>268435456</v>
    <v>1</v>
    <v>Powered by Refinitiv</v>
    <v>24</v>
    <v>MICRON TECHNOLOGY, INC. (XNAS:MU)</v>
    <v>2</v>
    <v>25</v>
    <v>Finance</v>
    <v>20</v>
    <v>87.87</v>
    <v>52.76</v>
    <v>1.2481</v>
    <v>2.2200000000000002</v>
    <v>-2.4819999999999998E-3</v>
    <v>2.6945E-2</v>
    <v>-0.21</v>
    <v>USD</v>
    <v>Micron Technology, Inc. is a provider of memory and storage solutions. The Company offers a portfolio of high-performance dynamic random-access memory (DRAM), NAND, and NOR memory and storage products through its Micron and Crucial brands. The Company’s segments include Compute and Networking Business Unit (CNBU), Mobile Business Unit (MBU), Embedded Business Unit (EBU), and Storage Business Unit (SBU). The CNBU segment includes memory products and solutions sold into client, cloud server, enterprise, graphics, and networking markets. The MBU segment includes memory and storage products sold into smartphone and other mobile-device markets. The EBU segment includes memory and storage products and solutions sold into automotive, industrial, and consumer markets. The SBU segment includes SSDs and component-level solutions sold into enterprise and cloud, client, and consumer storage markets. It sells its products into various markets through its business units in numerous forms.</v>
    <v>43000</v>
    <v>Nasdaq Stock Market</v>
    <v>XNAS</v>
    <v>XNAS</v>
    <v>PO BOX 6, 8000 S FEDERAL WAY, BOISE, ID, 83716-9632 US</v>
    <v>85.215000000000003</v>
    <v>Semiconductors &amp; Semiconductor Equipment</v>
    <v>Stock</v>
    <v>45307.960967626561</v>
    <v>756</v>
    <v>82.33</v>
    <v>93401740490</v>
    <v>MICRON TECHNOLOGY, INC.</v>
    <v>MICRON TECHNOLOGY, INC.</v>
    <v>82.54</v>
    <v>82.39</v>
    <v>84.61</v>
    <v>84.4</v>
    <v>1103909000</v>
    <v>MU</v>
    <v>MICRON TECHNOLOGY, INC. (XNAS:MU)</v>
    <v>13701088</v>
    <v>15673930</v>
    <v>1984</v>
  </rv>
  <rv s="2">
    <v>757</v>
  </rv>
  <rv s="3">
    <fb>85.34</fb>
    <v>21</v>
  </rv>
  <rv s="0">
    <v>https://www.bing.com/financeapi/forcetrigger?t=a1mvjc&amp;q=XNAS%3aADI&amp;form=skydnc</v>
    <v>Learn more on Bing</v>
  </rv>
  <rv s="1">
    <v>en-GB</v>
    <v>a1mvjc</v>
    <v>268435456</v>
    <v>1</v>
    <v>Powered by Refinitiv</v>
    <v>0</v>
    <v>ANALOG DEVICES, INC. (XNAS:ADI)</v>
    <v>2</v>
    <v>22</v>
    <v>Finance</v>
    <v>23</v>
    <v>202.77</v>
    <v>154.99</v>
    <v>1.1981999999999999</v>
    <v>-0.56999999999999995</v>
    <v>0</v>
    <v>-3.0259999999999996E-3</v>
    <v>0</v>
    <v>USD</v>
    <v>Analog Devices, Inc. is a semiconductor company. The Company designs, manufactures, tests and markets a portfolio of solutions, including integrated circuits (ICs), software and subsystems that leverage analog, mixed-signal and digital signal processing technologies. Its products include data converters, amplifiers, power management, radio frequency (RF) ICs, edge processors and other sensors. The Company's ICs are designed to address a range of real-world signal-processing applications. Its IC product portfolio includes both general-purpose products used by a range of customers and applications, as well as application-specific products designed for specific target markets. The Company's product offerings include more than 75,000 stock-keeping units (SKUs) that can be aggregated into various general categories, such as analog and mixed-signal, power management and reference, amplifiers/RF and microwave, sensors and actuators, and digital signal processing and system products (DSPs).</v>
    <v>26000</v>
    <v>Nasdaq Stock Market</v>
    <v>XNAS</v>
    <v>XNAS</v>
    <v>One Analog Way, WILMINGTON, MA, 01887 US</v>
    <v>189.37</v>
    <v>Semiconductors &amp; Semiconductor Equipment</v>
    <v>Stock</v>
    <v>45307.951378899998</v>
    <v>760</v>
    <v>185.45</v>
    <v>93192984643</v>
    <v>ANALOG DEVICES, INC.</v>
    <v>ANALOG DEVICES, INC.</v>
    <v>187.85</v>
    <v>29.536200000000001</v>
    <v>188.36</v>
    <v>187.79</v>
    <v>187.79</v>
    <v>496261700</v>
    <v>ADI</v>
    <v>ANALOG DEVICES, INC. (XNAS:ADI)</v>
    <v>2373325</v>
    <v>3023804</v>
    <v>1965</v>
  </rv>
  <rv s="2">
    <v>761</v>
  </rv>
  <rv s="3">
    <fb>198.56</fb>
    <v>21</v>
  </rv>
  <rv s="0">
    <v>https://www.bing.com/financeapi/forcetrigger?t=a1p8tc&amp;q=XNYS%3aCB&amp;form=skydnc</v>
    <v>Learn more on Bing</v>
  </rv>
  <rv s="1">
    <v>en-GB</v>
    <v>a1p8tc</v>
    <v>268435456</v>
    <v>1</v>
    <v>Powered by Refinitiv</v>
    <v>0</v>
    <v>Chubb Ltd (XNYS:CB)</v>
    <v>2</v>
    <v>22</v>
    <v>Finance</v>
    <v>23</v>
    <v>231.37</v>
    <v>183.39500000000001</v>
    <v>0.62780000000000002</v>
    <v>0.18</v>
    <v>-1.8E-3</v>
    <v>7.9100000000000004E-4</v>
    <v>-0.41</v>
    <v>USD</v>
    <v>Chubb Limited is a Switzerland-based holding company. The Company, through its subsidiaries, provides a range of insurance and reinsurance products and services to clients around the world. Its segments include North America Commercial property and casualty (P&amp;C) Insurance, North America Personal P&amp;C Insurance, North America Agricultural Insurance, Overseas General Insurance, Global Reinsurance and Life Insurance. It offers commercial insurance products and service offerings, such as risk management programs, loss control, and engineering and complex claims management. It provides specialized insurance products to areas, such as aviation and energy. It also offers personal lines insurance coverage, including homeowners, automobile, valuables, umbrella liability and recreational marine products. In addition, it supplies personal accident, supplemental health and life insurance to individuals in select countries.</v>
    <v>34000</v>
    <v>New York Stock Exchange</v>
    <v>XNYS</v>
    <v>XNYS</v>
    <v>Baerengasse 32, ZUERICH, ZUERICH, 8001 CH</v>
    <v>228.64</v>
    <v>Insurance</v>
    <v>Stock</v>
    <v>45307.883510810156</v>
    <v>764</v>
    <v>226.06</v>
    <v>92911539927</v>
    <v>Chubb Ltd</v>
    <v>Chubb Ltd</v>
    <v>227.82</v>
    <v>13.445399999999999</v>
    <v>227.55</v>
    <v>227.73</v>
    <v>227.32</v>
    <v>407989900</v>
    <v>CB</v>
    <v>Chubb Ltd (XNYS:CB)</v>
    <v>1654967</v>
    <v>1957672</v>
    <v>2008</v>
  </rv>
  <rv s="2">
    <v>765</v>
  </rv>
  <rv s="3">
    <fb>226</fb>
    <v>21</v>
  </rv>
  <rv s="0">
    <v>https://www.bing.com/financeapi/forcetrigger?t=a1pp5r&amp;q=XNYS%3aCI&amp;form=skydnc</v>
    <v>Learn more on Bing</v>
  </rv>
  <rv s="1">
    <v>en-GB</v>
    <v>a1pp5r</v>
    <v>268435456</v>
    <v>1</v>
    <v>Powered by Refinitiv</v>
    <v>0</v>
    <v>THE CIGNA GROUP (XNYS:CI)</v>
    <v>2</v>
    <v>22</v>
    <v>Finance</v>
    <v>23</v>
    <v>319.92</v>
    <v>240.5</v>
    <v>0.52070000000000005</v>
    <v>1.93</v>
    <v>-3.0950000000000001E-3</v>
    <v>6.3280000000000003E-3</v>
    <v>-0.95</v>
    <v>USD</v>
    <v>The Cigna Group is a global health services company. Its portfolio of offerings solves diverse challenges across the healthcare system. It offers a differentiated set of pharmacy, medical, behavioral, dental, and supplemental products, and services, primarily through two platforms: Evernorth Health Services and Cigna Healthcare. Evernorth Health Services includes a range of coordinated and point solution health services and capabilities, as well as those from partners across the health care system, in pharmacy benefits, home delivery pharmacy, specialty pharmacy, distribution, and care delivery and management solutions, which are provided to health plans, employers, government organizations and health care providers. Evernorth Health Services also offers MDLIVE virtual care platform. Cigna Healthcare includes the United States Commercial, United States Government, and International Health operating segments, which provide medical and coordinated solutions to clients and customers.</v>
    <v>71300</v>
    <v>New York Stock Exchange</v>
    <v>XNYS</v>
    <v>XNYS</v>
    <v>900 Cottage Grove Road, BLOOMFIELD, CT, 06002-2920 US</v>
    <v>308.35500000000002</v>
    <v>Healthcare Providers &amp; Services</v>
    <v>Stock</v>
    <v>45307.927562939061</v>
    <v>768</v>
    <v>303</v>
    <v>89816782800</v>
    <v>THE CIGNA GROUP</v>
    <v>THE CIGNA GROUP</v>
    <v>305.58</v>
    <v>17.21</v>
    <v>305.01</v>
    <v>306.94</v>
    <v>305.99</v>
    <v>292620000</v>
    <v>CI</v>
    <v>THE CIGNA GROUP (XNYS:CI)</v>
    <v>1143966</v>
    <v>2179316</v>
    <v>2018</v>
  </rv>
  <rv s="2">
    <v>769</v>
  </rv>
  <rv s="3">
    <fb>299.45</fb>
    <v>21</v>
  </rv>
  <rv s="0">
    <v>https://www.bing.com/financeapi/forcetrigger?t=a26hyc&amp;q=XNYS%3aZTS&amp;form=skydnc</v>
    <v>Learn more on Bing</v>
  </rv>
  <rv s="1">
    <v>en-GB</v>
    <v>a26hyc</v>
    <v>268435456</v>
    <v>1</v>
    <v>Powered by Refinitiv</v>
    <v>0</v>
    <v>ZOETIS INC. (XNYS:ZTS)</v>
    <v>2</v>
    <v>22</v>
    <v>Finance</v>
    <v>23</v>
    <v>201.92</v>
    <v>151.03</v>
    <v>0.87490000000000001</v>
    <v>-5.95</v>
    <v>-4.4039999999999999E-3</v>
    <v>-2.9908999999999998E-2</v>
    <v>-0.85</v>
    <v>USD</v>
    <v>Zoetis Inc. is an animal health company. The Company is focused on the discovery, development, manufacture and commercialization of medicines, vaccines, diagnostic products and services, biodevices, genetic tests and precision animal health technology. It commercializes products across eight core species: dogs, cats and horses and cattle, swine, poultry, fish and sheep and within product categories, such as vaccines, anti-infectives, parasiticides, dermatology, other pharmaceutical products, medicated feed additives and animal health diagnostics. The Company operates through two segments: the United States and International. Within each of these operating segments, it offers a product portfolio for both companion animal and livestock customers. The Company market its products in approximately 45 countries across North America, Europe, Africa, Asia, Australia and South America. The Company’s products are sold in more than 100 countries.</v>
    <v>13800</v>
    <v>New York Stock Exchange</v>
    <v>XNYS</v>
    <v>XNYS</v>
    <v>10 Sylvan Way, PARSIPPANY, NJ, 07054 US</v>
    <v>198.92</v>
    <v>Pharmaceuticals</v>
    <v>Stock</v>
    <v>45307.948861296092</v>
    <v>772</v>
    <v>192.67</v>
    <v>88604352963</v>
    <v>ZOETIS INC.</v>
    <v>ZOETIS INC.</v>
    <v>198.11</v>
    <v>40.439900000000002</v>
    <v>198.94</v>
    <v>192.99</v>
    <v>192.14</v>
    <v>459113700</v>
    <v>ZTS</v>
    <v>ZOETIS INC. (XNYS:ZTS)</v>
    <v>2316157</v>
    <v>1731695</v>
    <v>2012</v>
  </rv>
  <rv s="2">
    <v>773</v>
  </rv>
  <rv s="3">
    <fb>197.37</fb>
    <v>21</v>
  </rv>
  <rv s="0">
    <v>https://www.bing.com/financeapi/forcetrigger?t=a1oxur&amp;q=XNYS%3aBSX&amp;form=skydnc</v>
    <v>Learn more on Bing</v>
  </rv>
  <rv s="1">
    <v>en-GB</v>
    <v>a1oxur</v>
    <v>268435456</v>
    <v>1</v>
    <v>Powered by Refinitiv</v>
    <v>0</v>
    <v>BOSTON SCIENTIFIC CORPORATION (XNYS:BSX)</v>
    <v>2</v>
    <v>22</v>
    <v>Finance</v>
    <v>23</v>
    <v>60.634999999999998</v>
    <v>44.79</v>
    <v>0.77639999999999998</v>
    <v>0.31</v>
    <v>-1.66E-4</v>
    <v>5.1719999999999995E-3</v>
    <v>-0.01</v>
    <v>USD</v>
    <v>Boston Scientific Corporation is a developer, manufacturer, and marketer of medical devices. The Company’s segments include MedSurg and Cardiovascular. The MedSurg segment includes Endoscopy and Urology and Neuromodulation. Its Endoscopy business develops and manufactures devices to diagnose and treat a range of gastrointestinal and pulmonary conditions. Its Urology and Neuromodulation business develops and manufactures devices to treat various urological, neurological movement disorders and pelvic conditions. Its Cardiac Rhythm Management develops and manufactures a variety of implantable devices that monitor the heart and deliver electricity to treat cardiac abnormalities. The Cardiovascular segment include Interventional Cardiology and Peripheral Interventions. Its Interventional Cardiology develops and manufactures technologies for diagnosing and treating coronary artery disease and structural heart conditions. Its product offerings include 360 Clips and RESONATE, among others.</v>
    <v>45000</v>
    <v>New York Stock Exchange</v>
    <v>XNYS</v>
    <v>XNYS</v>
    <v>300 Boston Scientific Way, MARLBOROUGH, MA, 01752-1234 US</v>
    <v>60.484999999999999</v>
    <v>Healthcare Equipment &amp; Supplies</v>
    <v>Stock</v>
    <v>45307.951593807811</v>
    <v>776</v>
    <v>59.61</v>
    <v>88265225750</v>
    <v>BOSTON SCIENTIFIC CORPORATION</v>
    <v>BOSTON SCIENTIFIC CORPORATION</v>
    <v>59.81</v>
    <v>73.481999999999999</v>
    <v>59.94</v>
    <v>60.25</v>
    <v>60.24</v>
    <v>1464983000</v>
    <v>BSX</v>
    <v>BOSTON SCIENTIFIC CORPORATION (XNYS:BSX)</v>
    <v>5780039</v>
    <v>5814547</v>
    <v>1979</v>
  </rv>
  <rv s="2">
    <v>777</v>
  </rv>
  <rv s="3">
    <fb>57.81</fb>
    <v>21</v>
  </rv>
  <rv s="0">
    <v>https://www.bing.com/financeapi/forcetrigger?t=bwvem7&amp;q=XNAS%3aABNB&amp;form=skydnc</v>
    <v>Learn more on Bing</v>
  </rv>
  <rv s="1">
    <v>en-GB</v>
    <v>bwvem7</v>
    <v>268435456</v>
    <v>1</v>
    <v>Powered by Refinitiv</v>
    <v>0</v>
    <v>AIRBNB, INC. (XNAS:ABNB)</v>
    <v>2</v>
    <v>22</v>
    <v>Finance</v>
    <v>20</v>
    <v>154.94999999999999</v>
    <v>97.57</v>
    <v>1.615</v>
    <v>-2.12</v>
    <v>-1.926E-3</v>
    <v>-1.5459000000000001E-2</v>
    <v>-0.26</v>
    <v>USD</v>
    <v>Airbnb, Inc. primarily operates a global platform for stays and experiences. The Company’s marketplace model connects hosts and guests online or through mobile devices to book spaces and experiences around the world. It partners with hosts throughout the process of setting up their listing and provides them with a range of tools to manage their listings, including scheduling, merchandising, integrated payments, community support, host protection, pricing guidance and feedback from reviews. Its Website and mobile applications provide its guests with a way to explore a variety of homes and experiences and an easy way to book them. Its hosts fall into two categories: individual and professional. Individual hosts list their spaces, including private rooms, primary homes or vacation homes, on Airbnb. Professional hosts are those who run property management and generally use application programming interfaces to list their properties on its platform. Its subsidiary is GamePlanner.AI.</v>
    <v>6811</v>
    <v>Nasdaq Stock Market</v>
    <v>XNAS</v>
    <v>XNAS</v>
    <v>888 Brannan St., SAN FRANCISCO, CA, 94103 US</v>
    <v>136</v>
    <v>Software &amp; IT Services</v>
    <v>Stock</v>
    <v>45307.964298240622</v>
    <v>780</v>
    <v>133.66999999999999</v>
    <v>86419429482</v>
    <v>AIRBNB, INC.</v>
    <v>AIRBNB, INC.</v>
    <v>135.9</v>
    <v>16.5943</v>
    <v>137.13999999999999</v>
    <v>135.02000000000001</v>
    <v>134.76</v>
    <v>640049100</v>
    <v>ABNB</v>
    <v>AIRBNB, INC. (XNAS:ABNB)</v>
    <v>5514380</v>
    <v>4550399</v>
    <v>2008</v>
  </rv>
  <rv s="2">
    <v>781</v>
  </rv>
  <rv s="3">
    <fb>136.13999999999999</fb>
    <v>21</v>
  </rv>
  <rv s="0">
    <v>https://www.bing.com/financeapi/forcetrigger?t=a1sx27&amp;q=XNAS%3aFISV&amp;form=skydnc</v>
    <v>Learn more on Bing</v>
  </rv>
  <rv s="1">
    <v>en-GB</v>
    <v>a1sx27</v>
    <v>268435456</v>
    <v>1</v>
    <v>Powered by Refinitiv</v>
    <v>0</v>
    <v>FISERV, INC. (XNYS:FI)</v>
    <v>2</v>
    <v>22</v>
    <v>Finance</v>
    <v>23</v>
    <v>137.25</v>
    <v>101.58</v>
    <v>0.90280000000000005</v>
    <v>0.08</v>
    <v>7.3720000000000001E-3</v>
    <v>5.8430000000000005E-4</v>
    <v>1.01</v>
    <v>USD</v>
    <v>Fiserv, Inc. is a global provider of payments and financial services technology solutions. The Company provides account processing and digital banking solutions, card issuer processing and network services, card issuer processing and network services, payments, e-commerce, merchant acquiring and processing, and the Clover cloud-based point-of-sale solution and business management platform. The Company’s segments include Merchant Acceptance (Acceptance), Financial Technology (Fintech) and Payments and Network (Payments). The Acceptance segment provides a range of commerce-enabling solutions and serves merchants of all sizes around the world. The Fintech segment provides financial institutions around the world with the technology solutions they need to run their operations. The Payments segment provides financial institutions and corporate clients around the world with the products and services required to process digital payment transactions.</v>
    <v>41000</v>
    <v>New York Stock Exchange</v>
    <v>XNYS</v>
    <v>XNYS</v>
    <v>Po Box 979, 255 Fiserv Dr, BROOKFIELD, WI, 53045 US</v>
    <v>137.25</v>
    <v>Professional &amp; Commercial Services</v>
    <v>Stock</v>
    <v>45307.939887534376</v>
    <v>784</v>
    <v>135.97</v>
    <v>82225440900</v>
    <v>FISERV, INC.</v>
    <v>FISERV, INC.</v>
    <v>136.30000000000001</v>
    <v>28.648599999999998</v>
    <v>136.91999999999999</v>
    <v>137</v>
    <v>138.01</v>
    <v>600185700</v>
    <v>FI</v>
    <v>FISERV, INC. (XNYS:FI)</v>
    <v>2702906</v>
    <v>2933880</v>
    <v>1992</v>
  </rv>
  <rv s="2">
    <v>785</v>
  </rv>
  <rv s="3">
    <fb>132.84</fb>
    <v>21</v>
  </rv>
  <rv s="0">
    <v>https://www.bing.com/financeapi/forcetrigger?t=a1nihw&amp;q=XNYS%3aANET&amp;form=skydnc</v>
    <v>Learn more on Bing</v>
  </rv>
  <rv s="1">
    <v>en-GB</v>
    <v>a1nihw</v>
    <v>268435456</v>
    <v>1</v>
    <v>Powered by Refinitiv</v>
    <v>0</v>
    <v>ARISTA NETWORKS, INC. (XNYS:ANET)</v>
    <v>2</v>
    <v>22</v>
    <v>Finance</v>
    <v>23</v>
    <v>257.20999999999998</v>
    <v>107.57</v>
    <v>1.1276999999999999</v>
    <v>1.23</v>
    <v>1.145E-3</v>
    <v>4.8799999999999998E-3</v>
    <v>0.28999999999999998</v>
    <v>USD</v>
    <v>Arista Networks, Inc. is a supplier of cloud networking solutions that use software to address the needs of Internet companies, cloud service providers and enterprises. The Company cloud networking solutions consist of its Extensible Operating System (EOS), a set of network applications and its Gigabit Ethernet switching and routing platforms. Its cognitive single-tier Spline campus network extends EOS across the data center and campus wired and wireless workspace. The Company’s CloudVision is a network-wide approach for workload orchestration and automation, leverages EOS and Cognitive WiFi features, to deliver cloud networking solutions to its enterprise customers. The Company sells its products through both its direct sales force and its channel partners. Its end customers span a range of industries and include large Internet companies, service providers, financial services organizations, government agencies, media and entertainment companies and other cloud service providers.</v>
    <v>3612</v>
    <v>New York Stock Exchange</v>
    <v>XNYS</v>
    <v>XNYS</v>
    <v>5453 Great America Pkwy, SANTA CLARA, CA, 95054 US</v>
    <v>257.20999999999998</v>
    <v>Communications &amp; Networking</v>
    <v>Stock</v>
    <v>45307.951459421092</v>
    <v>788</v>
    <v>251.35</v>
    <v>78789211326</v>
    <v>ARISTA NETWORKS, INC.</v>
    <v>ARISTA NETWORKS, INC.</v>
    <v>252.44</v>
    <v>41.953099999999999</v>
    <v>252.03</v>
    <v>253.26</v>
    <v>253.55</v>
    <v>311100100</v>
    <v>ANET</v>
    <v>ARISTA NETWORKS, INC. (XNYS:ANET)</v>
    <v>1938877</v>
    <v>1566892</v>
    <v>2011</v>
  </rv>
  <rv s="2">
    <v>789</v>
  </rv>
  <rv s="3">
    <fb>235.51</fb>
    <v>21</v>
  </rv>
  <rv s="0">
    <v>https://www.bing.com/financeapi/forcetrigger?t=a239hw&amp;q=XNAS%3aSNPS&amp;form=skydnc</v>
    <v>Learn more on Bing</v>
  </rv>
  <rv s="1">
    <v>en-GB</v>
    <v>a239hw</v>
    <v>268435456</v>
    <v>1</v>
    <v>Powered by Refinitiv</v>
    <v>0</v>
    <v>SYNOPSYS, INC. (XNAS:SNPS)</v>
    <v>2</v>
    <v>22</v>
    <v>Finance</v>
    <v>20</v>
    <v>573.77</v>
    <v>329.89</v>
    <v>1.0709</v>
    <v>15.28</v>
    <v>1.5299999999999999E-3</v>
    <v>3.0905999999999999E-2</v>
    <v>0.78</v>
    <v>USD</v>
    <v>Synopsys, Inc. offers electronic design automation (EDA) software that it uses to design and test integrated circuits (ICs). The Company provides software and hardware used to validate the electronic systems that incorporate chips and the software that runs on them. It provides technical services and support to help its customers develop advanced chips and electronic systems. These products and services are part of its Design Automation segment. It offers semiconductor intellectual property (IP) products, which are pre-designed circuits that engineers use as components of larger chip designs rather than designing those circuits themselves. These products and services are part of its Design IP segment. It is a provider of software tools and services that improve the security, quality and compliance of software in various industries, such as electronics, financial services, automotive, medicine, energy and industrials. These tools and services are part of its Software Integrity segment.</v>
    <v>20300</v>
    <v>Nasdaq Stock Market</v>
    <v>XNAS</v>
    <v>XNAS</v>
    <v>675 Almanor Ave, SUNNYVALE, CA, 94085 US</v>
    <v>517.245</v>
    <v>Software &amp; IT Services</v>
    <v>Stock</v>
    <v>45307.962428414059</v>
    <v>792</v>
    <v>499.78</v>
    <v>77464683192</v>
    <v>SYNOPSYS, INC.</v>
    <v>SYNOPSYS, INC.</v>
    <v>501.52</v>
    <v>63.564</v>
    <v>494.4</v>
    <v>509.68</v>
    <v>510.46</v>
    <v>151986900</v>
    <v>SNPS</v>
    <v>SYNOPSYS, INC. (XNAS:SNPS)</v>
    <v>3495449</v>
    <v>1265676</v>
    <v>1987</v>
  </rv>
  <rv s="2">
    <v>793</v>
  </rv>
  <rv s="3">
    <fb>514.91</fb>
    <v>21</v>
  </rv>
  <rv s="0">
    <v>https://www.bing.com/financeapi/forcetrigger?t=a1wjkr&amp;q=XNAS%3aKLAC&amp;form=skydnc</v>
    <v>Learn more on Bing</v>
  </rv>
  <rv s="1">
    <v>en-GB</v>
    <v>a1wjkr</v>
    <v>268435456</v>
    <v>1</v>
    <v>Powered by Refinitiv</v>
    <v>0</v>
    <v>KLA Corporation (XNAS:KLAC)</v>
    <v>2</v>
    <v>22</v>
    <v>Finance</v>
    <v>20</v>
    <v>597.42999999999995</v>
    <v>355.88</v>
    <v>1.3317000000000001</v>
    <v>6.2</v>
    <v>1.5529999999999999E-3</v>
    <v>1.1059000000000001E-2</v>
    <v>0.88</v>
    <v>USD</v>
    <v>KLA Corporation is a supplier of process control and yield management solutions and services for the semiconductor and related electronics industries. The Company offers a portfolio of inspection and metrology products, and related services, software and other offerings, supports research and development (R&amp;D) and manufacturing of integrated circuits (ICs), wafers and reticles. Its segments include Semiconductor Process Control, Specialty Semiconductor Process and PCB, Display and Component Inspection. Semiconductor Process Control segment provides comprehensive portfolio of inspection, metrology and software products, and related services, helping IC, wafer, reticle/mask and chemical/materials manufacturers achieve target yields throughout the entire fabrication process, from R&amp;D to final volume production. The Specialty Semiconductor Process segment develops and sells advanced vacuum deposition and etch process tools, which are used by a range of specialty semiconductor customers.</v>
    <v>15000</v>
    <v>Nasdaq Stock Market</v>
    <v>XNAS</v>
    <v>XNAS</v>
    <v>1 Technology Dr, MILPITAS, CA, 95035-7916 US</v>
    <v>569.59100000000001</v>
    <v>Semiconductors &amp; Semiconductor Equipment</v>
    <v>Stock</v>
    <v>45307.958674687499</v>
    <v>796</v>
    <v>557.75</v>
    <v>77047786963</v>
    <v>KLA Corporation</v>
    <v>KLA Corporation</v>
    <v>559.12</v>
    <v>25.132100000000001</v>
    <v>560.61</v>
    <v>566.80999999999995</v>
    <v>567.69000000000005</v>
    <v>135932300</v>
    <v>KLAC</v>
    <v>KLA Corporation (XNAS:KLAC)</v>
    <v>961797</v>
    <v>844411</v>
    <v>1975</v>
  </rv>
  <rv s="2">
    <v>797</v>
  </rv>
  <rv s="3">
    <fb>581.29999999999995</fb>
    <v>21</v>
  </rv>
  <rv s="0">
    <v>https://www.bing.com/financeapi/forcetrigger?t=a1s4mw&amp;q=XNAS%3aEQIX&amp;form=skydnc</v>
    <v>Learn more on Bing</v>
  </rv>
  <rv s="1">
    <v>en-GB</v>
    <v>a1s4mw</v>
    <v>268435456</v>
    <v>1</v>
    <v>Powered by Refinitiv</v>
    <v>0</v>
    <v>EQUINIX, INC. (XNAS:EQIX)</v>
    <v>2</v>
    <v>22</v>
    <v>Finance</v>
    <v>23</v>
    <v>826</v>
    <v>661.66</v>
    <v>0.58650000000000002</v>
    <v>4.0999999999999996</v>
    <v>2.4420000000000003E-4</v>
    <v>5.0309999999999999E-3</v>
    <v>0.2</v>
    <v>USD</v>
    <v>Equinix, Inc. (Equinix) is a digital infrastructure company. The Company's platform Equinix, combines a global footprint of International Business Exchange (IBX) data centers in the Americas (AMER), Asia-Pacific (APAC), and Europe, the Middle East and Africa (EMEA) regions, interconnection solutions, edge services, business and digital ecosystems, and consulting and support. Equinix’s interconnected data centers around the world allows it customers to bring together and interconnect the infrastructure they need to track their digital advantage. Equinix interconnection offerings include Equinix Fabric provides secure, on-demand, software-defined interconnection. Equinix enables businesses to connect globally to their choice of thousands of networking, storage, compute, and application service providers in the industry’s infrastructure ecosystem. Its Cross Connects provide a point-to-point cable link between two Equinix customers in the same data center.</v>
    <v>12097</v>
    <v>Nasdaq Stock Market</v>
    <v>XNAS</v>
    <v>XNAS</v>
    <v>1 Lagoon Dr, REDWOOD CITY, CA, 94065-1562 US</v>
    <v>826</v>
    <v>Residential &amp; Commercial REIT</v>
    <v>Stock</v>
    <v>45307.949485890626</v>
    <v>800</v>
    <v>815.02</v>
    <v>76901786990</v>
    <v>EQUINIX, INC.</v>
    <v>EQUINIX, INC.</v>
    <v>819.6</v>
    <v>87.681200000000004</v>
    <v>815.02</v>
    <v>819.12</v>
    <v>819.32</v>
    <v>93883420</v>
    <v>EQIX</v>
    <v>EQUINIX, INC. (XNAS:EQIX)</v>
    <v>323198</v>
    <v>398093</v>
    <v>1998</v>
  </rv>
  <rv s="2">
    <v>801</v>
  </rv>
  <rv s="3">
    <fb>805.39</fb>
    <v>21</v>
  </rv>
  <rv s="0">
    <v>https://www.bing.com/financeapi/forcetrigger?t=a22xk2&amp;q=XNYS%3aSHW&amp;form=skydnc</v>
    <v>Learn more on Bing</v>
  </rv>
  <rv s="1">
    <v>en-GB</v>
    <v>a22xk2</v>
    <v>268435456</v>
    <v>1</v>
    <v>Powered by Refinitiv</v>
    <v>0</v>
    <v>THE SHERWIN-WILLIAMS COMPANY (XNYS:SHW)</v>
    <v>2</v>
    <v>22</v>
    <v>Finance</v>
    <v>23</v>
    <v>314.14</v>
    <v>205.43</v>
    <v>1.1487000000000001</v>
    <v>-2.4300000000000002</v>
    <v>-4.5820000000000001E-3</v>
    <v>-8.0330000000000002E-3</v>
    <v>-1.375</v>
    <v>USD</v>
    <v>The Sherwin-Williams Company is engaged in the development, manufacture, distribution and sale of paint, coatings, and related products to professional, industrial, commercial, and retail customers. The Company's Paint Stores Group segment sells a range of architectural paints, coatings, and related products through dealers, home centers, distributors, hardware stores and other retailers. The Consumer Brands Group segment supplies a portfolio of branded and private-label stains, varnishes, industrial products, wood finishes products, wood preservatives, applicators, corrosion inhibitors, aerosols, caulks and adhesives to retailers and distributors throughout North America and Europe. The Performance Coatings Group segment develops and sells industrial coatings for wood finishing and general industrial (metal and plastic) applications, automotive refinish, protective and marine coatings, coil coatings, packaging coatings, and performance-based resins and colorants.</v>
    <v>64366</v>
    <v>New York Stock Exchange</v>
    <v>XNYS</v>
    <v>XNYS</v>
    <v>101 West Prospect Avenue, CLEVELAND, OH, 44115-1075 US</v>
    <v>302.83999999999997</v>
    <v>Chemicals</v>
    <v>Stock</v>
    <v>45307.902691585157</v>
    <v>804</v>
    <v>298.685</v>
    <v>76810307288</v>
    <v>THE SHERWIN-WILLIAMS COMPANY</v>
    <v>THE SHERWIN-WILLIAMS COMPANY</v>
    <v>302</v>
    <v>32.411999999999999</v>
    <v>302.51</v>
    <v>300.08</v>
    <v>298.70499999999998</v>
    <v>255966100</v>
    <v>SHW</v>
    <v>THE SHERWIN-WILLIAMS COMPANY (XNYS:SHW)</v>
    <v>1177784</v>
    <v>1507075</v>
    <v>1884</v>
  </rv>
  <rv s="2">
    <v>805</v>
  </rv>
  <rv s="3">
    <fb>311.89999999999998</fb>
    <v>21</v>
  </rv>
  <rv s="0">
    <v>https://www.bing.com/financeapi/forcetrigger?t=a23a5r&amp;q=XNYS%3aSO&amp;form=skydnc</v>
    <v>Learn more on Bing</v>
  </rv>
  <rv s="1">
    <v>en-GB</v>
    <v>a23a5r</v>
    <v>268435456</v>
    <v>1</v>
    <v>Powered by Refinitiv</v>
    <v>0</v>
    <v>THE SOUTHERN COMPANY (XNYS:SO)</v>
    <v>2</v>
    <v>22</v>
    <v>Finance</v>
    <v>20</v>
    <v>75.8</v>
    <v>58.85</v>
    <v>0.502</v>
    <v>-1.1000000000000001</v>
    <v>1.8490000000000002E-3</v>
    <v>-1.5402000000000001E-2</v>
    <v>0.13</v>
    <v>USD</v>
    <v>The Southern Company is a holding company that owns all of the outstanding common stock of three traditional electric operating companies, Southern Power Company, and Southern Company Gas. The traditional electric operating companies, such as Alabama Power, Georgia Power, and Mississippi Power are each operating public utility companies providing electric service to retail customers in three Southeastern states in addition to wholesale customers in the Southeast. The Southern Power Company develops, constructs, acquires, owns, and manages power generation assets, including renewable energy projects, and sells electricity at market-based rates in the wholesale market. The Southern Company Gas is an energy services holding company whose primary business is the distribution of natural gas in four states, such as Illinois, Georgia, Virginia, and Tennessee through the natural gas distribution utilities. The Southern Company Gas is also involved in several other businesses.</v>
    <v>27700</v>
    <v>New York Stock Exchange</v>
    <v>XNYS</v>
    <v>XNYS</v>
    <v>30 Ivan Allen Jr. Blvd., N.W., ATLANTA, GA, 30308 US</v>
    <v>71.099999999999994</v>
    <v>Electrical Utilities &amp; IPPs</v>
    <v>Stock</v>
    <v>45307.963257152347</v>
    <v>808</v>
    <v>70.180000000000007</v>
    <v>76692328080</v>
    <v>THE SOUTHERN COMPANY</v>
    <v>THE SOUTHERN COMPANY</v>
    <v>71.099999999999994</v>
    <v>25.8156</v>
    <v>71.42</v>
    <v>70.319999999999993</v>
    <v>70.45</v>
    <v>1090619000</v>
    <v>SO</v>
    <v>THE SOUTHERN COMPANY (XNYS:SO)</v>
    <v>3515013</v>
    <v>4199751</v>
    <v>1945</v>
  </rv>
  <rv s="2">
    <v>809</v>
  </rv>
  <rv s="3">
    <fb>70.12</fb>
    <v>21</v>
  </rv>
  <rv s="0">
    <v>https://www.bing.com/financeapi/forcetrigger?t=a1vv8m&amp;q=XNYS%3aITW&amp;form=skydnc</v>
    <v>Learn more on Bing</v>
  </rv>
  <rv s="1">
    <v>en-GB</v>
    <v>a1vv8m</v>
    <v>268435456</v>
    <v>1</v>
    <v>Powered by Refinitiv</v>
    <v>0</v>
    <v>ILLINOIS TOOL WORKS INC. (XNYS:ITW)</v>
    <v>2</v>
    <v>22</v>
    <v>Finance</v>
    <v>23</v>
    <v>265</v>
    <v>217.06399999999999</v>
    <v>1.1617</v>
    <v>7.0000000000000007E-2</v>
    <v>-2.7989999999999998E-3</v>
    <v>2.7599999999999999E-4</v>
    <v>-0.71</v>
    <v>USD</v>
    <v>Illinois Tool Works Inc. is a manufacturer of a range of industrial products and equipment. The Company's segments include Automotive OEM, Food Equipment, Test &amp; Measurement and Electronics; Welding, Polymers &amp; Fluids, Construction Products, and Specialty Products. Its Automotive OEM segment produces components and fasteners for automotive-related applications. Food Equipment segment produces ware washing equipment, cooking equipment, refrigeration equipment, food processing equipment, and kitchen exhaust, ventilation and pollution control systems. Its Test &amp; Measurement and Electronics segment produces equipment, consumables, and related software for testing and measuring of materials and structures, as well as equipment and consumables used in the production of electronic subassemblies and microelectronics. Its Welding segment produces arc welding equipment, consumables and accessories for a range of industrial and commercial applications.</v>
    <v>46000</v>
    <v>New York Stock Exchange</v>
    <v>XNYS</v>
    <v>XNYS</v>
    <v>155 Harlem Ave, 3600 WEST LAKE AVE, GLENVIEW, IL, 60026-1215 US</v>
    <v>254.03</v>
    <v>Consumer Goods Conglomerates</v>
    <v>Stock</v>
    <v>45307.925457372658</v>
    <v>812</v>
    <v>250.86</v>
    <v>76334752830</v>
    <v>ILLINOIS TOOL WORKS INC.</v>
    <v>ILLINOIS TOOL WORKS INC.</v>
    <v>252.56</v>
    <v>24.614999999999998</v>
    <v>253.63</v>
    <v>253.7</v>
    <v>252.99</v>
    <v>300885900</v>
    <v>ITW</v>
    <v>ILLINOIS TOOL WORKS INC. (XNYS:ITW)</v>
    <v>726507</v>
    <v>949505</v>
    <v>1961</v>
  </rv>
  <rv s="2">
    <v>813</v>
  </rv>
  <rv s="3">
    <fb>261.94</fb>
    <v>21</v>
  </rv>
  <rv s="0">
    <v>https://www.bing.com/financeapi/forcetrigger?t=a1rdzr&amp;q=XNYS%3aDUK&amp;form=skydnc</v>
    <v>Learn more on Bing</v>
  </rv>
  <rv s="1">
    <v>en-GB</v>
    <v>a1rdzr</v>
    <v>268435456</v>
    <v>1</v>
    <v>Powered by Refinitiv</v>
    <v>0</v>
    <v>DUKE ENERGY CORPORATION (XNYS:DUK)</v>
    <v>2</v>
    <v>22</v>
    <v>Finance</v>
    <v>23</v>
    <v>105.43</v>
    <v>83.06</v>
    <v>0.4763</v>
    <v>-0.43</v>
    <v>-1.0200000000000001E-4</v>
    <v>-4.3669999999999994E-3</v>
    <v>-0.01</v>
    <v>USD</v>
    <v>Duke Energy Corporation is an energy company. The Company operates through two segments: Electric Utilities and Infrastructure (EU&amp;I) and Gas Utilities and Infrastructure (GU&amp;I). The EU&amp;I segment conducts operations primarily through the regulated public utilities of Duke Energy Carolinas, Duke Energy Progress, Duke Energy Florida, Duke Energy Indiana, and Duke Energy Ohio. EU&amp;I provides retail electric service through the generation, transmission, distribution, and sale of electricity to customers within the Southeast and Midwest regions of the United States. The GU&amp;I conducts natural gas operations primarily through the regulated public utilities of Piedmont, Duke Energy Ohio, and Duke Energy Kentucky. GU&amp;I serves residential, commercial, industrial, and power generation natural gas customers, including customers served by municipalities who are wholesale customers. It also purchases a diverse portfolio of transportation and storage service from interstate pipelines.</v>
    <v>27859</v>
    <v>New York Stock Exchange</v>
    <v>XNYS</v>
    <v>XNYS</v>
    <v>525 South Tryon Street, CHARLOTTE, NC, 28202-1803 US</v>
    <v>98.95</v>
    <v>Electrical Utilities &amp; IPPs</v>
    <v>Stock</v>
    <v>45307.952529131253</v>
    <v>816</v>
    <v>97.56</v>
    <v>75552867951</v>
    <v>DUKE ENERGY CORPORATION</v>
    <v>DUKE ENERGY CORPORATION</v>
    <v>97.86</v>
    <v>20.472100000000001</v>
    <v>98.46</v>
    <v>98.03</v>
    <v>98.02</v>
    <v>770711700</v>
    <v>DUK</v>
    <v>DUKE ENERGY CORPORATION (XNYS:DUK)</v>
    <v>3527071</v>
    <v>3380332</v>
    <v>2005</v>
  </rv>
  <rv s="2">
    <v>817</v>
  </rv>
  <rv s="3">
    <fb>97.04</fb>
    <v>21</v>
  </rv>
  <rv s="0">
    <v>https://www.bing.com/financeapi/forcetrigger?t=a1pejc&amp;q=XNAS%3aCDNS&amp;form=skydnc</v>
    <v>Learn more on Bing</v>
  </rv>
  <rv s="1">
    <v>en-GB</v>
    <v>a1pejc</v>
    <v>268435456</v>
    <v>1</v>
    <v>Powered by Refinitiv</v>
    <v>0</v>
    <v>CADENCE DESIGN SYSTEMS, INC. (XNAS:CDNS)</v>
    <v>2</v>
    <v>22</v>
    <v>Finance</v>
    <v>20</v>
    <v>279.32499999999999</v>
    <v>169.41</v>
    <v>1.0654999999999999</v>
    <v>9.06</v>
    <v>3.6749999999999999E-3</v>
    <v>3.3742999999999995E-2</v>
    <v>1.02</v>
    <v>USD</v>
    <v>Cadence Design Systems, Inc. is an electronic system designing company. The Company's Custom IC Design and Simulation offerings are used by its customers to create schematic and physical representations of circuits down to the transistor level for analog, mixed-signal, custom digital, memory and radio frequency (RF) designs. Its Digital IC Design and Signoff solutions are used to create logical representations of a digital circuit or an integrated circuit (IC) that can be verified for correctness prior to implementation. The Company’s Functional Verification products are used by its customers to verify that the circuitry or the software they have designed is consistent with the functional specification. Its IP offerings consist of pre-verified, customizable functional blocks. Its System Design and Analysis offerings are used by its customers to develop printed circuit boards (PCBs) and advanced IC packages and to analyze electromagnetic, electro-thermal and other multi-physics effects.</v>
    <v>10200</v>
    <v>Nasdaq Stock Market</v>
    <v>XNAS</v>
    <v>XNAS</v>
    <v>2655 Seely Avenue Bldg 5, SAN JOSE, CA, 95134 US</v>
    <v>278.86</v>
    <v>Software &amp; IT Services</v>
    <v>Stock</v>
    <v>45307.961182187501</v>
    <v>820</v>
    <v>268.11</v>
    <v>75513528720</v>
    <v>CADENCE DESIGN SYSTEMS, INC.</v>
    <v>CADENCE DESIGN SYSTEMS, INC.</v>
    <v>268.60000000000002</v>
    <v>76.510999999999996</v>
    <v>268.5</v>
    <v>277.56</v>
    <v>278.58</v>
    <v>272062000</v>
    <v>CDNS</v>
    <v>CADENCE DESIGN SYSTEMS, INC. (XNAS:CDNS)</v>
    <v>2604564</v>
    <v>1437232</v>
    <v>1987</v>
  </rv>
  <rv s="2">
    <v>821</v>
  </rv>
  <rv s="3">
    <fb>272.37</fb>
    <v>21</v>
  </rv>
  <rv s="0">
    <v>https://www.bing.com/financeapi/forcetrigger?t=a1uhnm&amp;q=XNYS%3aHCA&amp;form=skydnc</v>
    <v>Learn more on Bing</v>
  </rv>
  <rv s="1">
    <v>en-GB</v>
    <v>a1uhnm</v>
    <v>268435456</v>
    <v>1</v>
    <v>Powered by Refinitiv</v>
    <v>0</v>
    <v>HCA HEALTHCARE, INC. (XNYS:HCA)</v>
    <v>2</v>
    <v>22</v>
    <v>Finance</v>
    <v>23</v>
    <v>304.86</v>
    <v>215.96</v>
    <v>1.6555</v>
    <v>-1.37</v>
    <v>-7.1219999999999999E-5</v>
    <v>-4.8549999999999999E-3</v>
    <v>-0.02</v>
    <v>USD</v>
    <v>HCA Healthcare, Inc. is a holding company. The Company is primarily engaged in providing healthcare services. Its general, acute care hospitals typically provide a full range of services to accommodate such medical specialties as internal medicine, general surgery, cardiology, oncology, neurosurgery, orthopedics and obstetrics, as well as diagnostic and emergency services. Outpatient and ancillary healthcare services are provided by its general, acute care hospitals, freestanding surgery centers, freestanding emergency care facilities, urgent care facilities, walk-in clinics, diagnostic centers and rehabilitation facilities. Its psychiatric hospitals provide a full range of mental healthcare services through inpatient, partial hospitalization and outpatient settings. The Company operates in two geographically organized groups: the National and American Groups. It operates over 182 hospitals, approximately 126 freestanding surgery centers, and over 21 freestanding endoscopy centers.</v>
    <v>207000</v>
    <v>New York Stock Exchange</v>
    <v>XNYS</v>
    <v>XNYS</v>
    <v>1 Park Plz, NASHVILLE, TN, 37203-6527 US</v>
    <v>282.21499999999997</v>
    <v>Healthcare Providers &amp; Services</v>
    <v>Stock</v>
    <v>45307.923715601566</v>
    <v>824</v>
    <v>279.41000000000003</v>
    <v>75164505856</v>
    <v>HCA HEALTHCARE, INC.</v>
    <v>HCA HEALTHCARE, INC.</v>
    <v>280.66000000000003</v>
    <v>13.8705</v>
    <v>282.19</v>
    <v>280.82</v>
    <v>280.8</v>
    <v>267660800</v>
    <v>HCA</v>
    <v>HCA HEALTHCARE, INC. (XNYS:HCA)</v>
    <v>841567</v>
    <v>1078277</v>
    <v>2010</v>
  </rv>
  <rv s="2">
    <v>825</v>
  </rv>
  <rv s="3">
    <fb>270.68</fb>
    <v>21</v>
  </rv>
  <rv s="0">
    <v>https://www.bing.com/financeapi/forcetrigger?t=a25xjc&amp;q=XNYS%3aWM&amp;form=skydnc</v>
    <v>Learn more on Bing</v>
  </rv>
  <rv s="1">
    <v>en-GB</v>
    <v>a25xjc</v>
    <v>268435456</v>
    <v>1</v>
    <v>Powered by Refinitiv</v>
    <v>0</v>
    <v>WASTE MANAGEMENT, INC. (XNYS:WM)</v>
    <v>2</v>
    <v>22</v>
    <v>Finance</v>
    <v>23</v>
    <v>181.58</v>
    <v>148.31</v>
    <v>0.70860000000000001</v>
    <v>-0.63</v>
    <v>-3.0430000000000001E-3</v>
    <v>-3.473E-3</v>
    <v>-0.55000000000000004</v>
    <v>USD</v>
    <v>Waste Management, Inc. (WM) is a holding company. The Company is a provider of waste management environmental solutions. The Company, through its subsidiaries, provides collection, recycling and disposal services to millions of residential, commercial, industrial and municipal customers throughout the United States and Canada. Its Solid Waste operating segments include East Tier and West Tier. The East Tier primarily consists of geographic areas located in the Eastern United States, the Great Lakes region, and substantially all of Canada. The West Tier primarily includes geographic areas located in the Western United States, including the upper Midwest region, and British Columbia, Canada. Through its subsidiaries, including its Waste Management Renewable Energy (WM Renewable Energy) business, the Company is also a developer, operator and owner of landfill gas-to-energy facilities in the United States and Canada that produce renewable electricity and renewable natural gas.</v>
    <v>49500</v>
    <v>New York Stock Exchange</v>
    <v>XNYS</v>
    <v>XNYS</v>
    <v>800 Capitol Street, Ste 3000, HOUSTON, TX, 77002 US</v>
    <v>181.55889999999999</v>
    <v>Professional &amp; Commercial Services</v>
    <v>Stock</v>
    <v>45307.951795925779</v>
    <v>828</v>
    <v>180.17</v>
    <v>72809709058</v>
    <v>WASTE MANAGEMENT, INC.</v>
    <v>WASTE MANAGEMENT, INC.</v>
    <v>181</v>
    <v>32.060899999999997</v>
    <v>181.4</v>
    <v>180.77</v>
    <v>180.22</v>
    <v>402775400</v>
    <v>WM</v>
    <v>WASTE MANAGEMENT, INC. (XNYS:WM)</v>
    <v>1456096</v>
    <v>1444711</v>
    <v>1995</v>
  </rv>
  <rv s="2">
    <v>829</v>
  </rv>
  <rv s="3">
    <fb>179.1</fb>
    <v>21</v>
  </rv>
  <rv s="0">
    <v>https://www.bing.com/financeapi/forcetrigger?t=a1xtpr&amp;q=XNYS%3aMO&amp;form=skydnc</v>
    <v>Learn more on Bing</v>
  </rv>
  <rv s="1">
    <v>en-GB</v>
    <v>a1xtpr</v>
    <v>268435456</v>
    <v>1</v>
    <v>Powered by Refinitiv</v>
    <v>0</v>
    <v>Altria Group, Inc. (XNYS:MO)</v>
    <v>2</v>
    <v>22</v>
    <v>Finance</v>
    <v>20</v>
    <v>48.99</v>
    <v>39.064999999999998</v>
    <v>0.68630000000000002</v>
    <v>-0.38</v>
    <v>1.9530000000000001E-3</v>
    <v>-9.1920000000000005E-3</v>
    <v>0.08</v>
    <v>USD</v>
    <v>Altria Group, Inc. is a holding company that provides a portfolio of tobacco products for United States tobacco consumers aged 21+. The Company operates through two segments: smokeable tobacco products and oral tobacco products. The smokeable tobacco products consist of combustible cigarettes manufactured and sold by Philip Morris USA Inc. (PM USA ), and machine-made large cigars and pipe tobacco manufactured and sold by John Middleton Co. (Middleton). The oral tobacco products consist of moist smokeless tobacco (MST) and snus products manufactured and sold by U.S. Smokeless Tobacco Company LLC (USSTC), and oral nicotine pouches manufactured and sold by Helix Innovations LLC (Helix). The Company’s e-vapor products are marketed by NJOY, LLC (NJOY), a wholly owned subsidiary of the Company. The Company’s brand portfolio of its tobacco operating companies include Marlboro, Black &amp; Mild, Copenhagen, Skoal, on! and NJOY ACE.</v>
    <v>6300</v>
    <v>New York Stock Exchange</v>
    <v>XNYS</v>
    <v>XNYS</v>
    <v>6601 W Broad St, RICHMOND, VA, 23230 US</v>
    <v>41.52</v>
    <v>Food &amp; Tobacco</v>
    <v>Stock</v>
    <v>45307.96536583281</v>
    <v>832</v>
    <v>40.765000000000001</v>
    <v>72443781120</v>
    <v>Altria Group, Inc.</v>
    <v>Altria Group, Inc.</v>
    <v>41.36</v>
    <v>8.4327000000000005</v>
    <v>41.34</v>
    <v>40.96</v>
    <v>41.05</v>
    <v>1768647000</v>
    <v>MO</v>
    <v>Altria Group, Inc. (XNYS:MO)</v>
    <v>10537960</v>
    <v>10070450</v>
    <v>1985</v>
  </rv>
  <rv s="2">
    <v>833</v>
  </rv>
  <rv s="3">
    <fb>40.340000000000003</fb>
    <v>21</v>
  </rv>
  <rv s="0">
    <v>https://www.bing.com/financeapi/forcetrigger?t=a1v8ar&amp;q=XNYS%3aICE&amp;form=skydnc</v>
    <v>Learn more on Bing</v>
  </rv>
  <rv s="1">
    <v>en-GB</v>
    <v>a1v8ar</v>
    <v>268435456</v>
    <v>1</v>
    <v>Powered by Refinitiv</v>
    <v>0</v>
    <v>INTERCONTINENTAL EXCHANGE, INC. (XNYS:ICE)</v>
    <v>2</v>
    <v>22</v>
    <v>Finance</v>
    <v>23</v>
    <v>129.16</v>
    <v>94.16</v>
    <v>1.0205</v>
    <v>-0.93</v>
    <v>-1.6662999999999997E-2</v>
    <v>-7.3250000000000008E-3</v>
    <v>-2.1</v>
    <v>USD</v>
    <v>Intercontinental Exchange, Inc. is a provider of marketplace infrastructure, data services and technology solutions to a range of customers, including financial institutions, corporations and government entities. The Company operates through three segments: Exchanges, Fixed Income and Data Services and Mortgage Technology. The Exchanges segment operates regulated marketplaces for the listing, trading and clearing of an array of derivatives contracts and financial securities. The Fixed Income and Data Services segment provides fixed income pricing, reference data, indices, analytics and execution services, as well as global credit default swaps (CDS), clearing and multi-asset class data delivery solutions. The Mortgage Technology segment provides a technology platform that offers customers, digital workflow tools that aim to address the inefficiencies that exist in the United States residential mortgage market, from application through closing and the secondary market.</v>
    <v>13226</v>
    <v>New York Stock Exchange</v>
    <v>XNYS</v>
    <v>XNYS</v>
    <v>5660 New Northside Drive, Third Floor, ATLANTA, GA, 30328 US</v>
    <v>126.83499999999999</v>
    <v>Investment Banking &amp; Investment Services</v>
    <v>Stock</v>
    <v>45307.931683460156</v>
    <v>836</v>
    <v>125.845</v>
    <v>72135022317</v>
    <v>INTERCONTINENTAL EXCHANGE, INC.</v>
    <v>INTERCONTINENTAL EXCHANGE, INC.</v>
    <v>126.47</v>
    <v>29.478300000000001</v>
    <v>126.96</v>
    <v>126.03</v>
    <v>123.93</v>
    <v>572363900</v>
    <v>ICE</v>
    <v>INTERCONTINENTAL EXCHANGE, INC. (XNYS:ICE)</v>
    <v>2289126</v>
    <v>2736669</v>
    <v>2013</v>
  </rv>
  <rv s="2">
    <v>837</v>
  </rv>
  <rv s="3">
    <fb>128.43</fb>
    <v>21</v>
  </rv>
  <rv s="0">
    <v>https://www.bing.com/financeapi/forcetrigger?t=a1yngh&amp;q=XNYS%3aNOC&amp;form=skydnc</v>
    <v>Learn more on Bing</v>
  </rv>
  <rv s="1">
    <v>en-GB</v>
    <v>a1yngh</v>
    <v>268435456</v>
    <v>1</v>
    <v>Powered by Refinitiv</v>
    <v>0</v>
    <v>NORTHROP GRUMMAN CORPORATION (XNYS:NOC)</v>
    <v>2</v>
    <v>22</v>
    <v>Finance</v>
    <v>23</v>
    <v>496.89</v>
    <v>414.56</v>
    <v>0.34589999999999999</v>
    <v>-3.18</v>
    <v>2.0920000000000002E-4</v>
    <v>-6.6100000000000004E-3</v>
    <v>0.1</v>
    <v>USD</v>
    <v>Northrop Grumman Corporation is a global aerospace and defense technology company. The Company operates through four segments: Aeronautics Systems, Defense Systems, Mission Systems and Space Systems. The Aeronautics Systems segment is engaged in the design, development, production, integration, sustainment and modernization of advanced aircraft systems for the United States Air Force, the United States Navy, other United States government agencies, and international customers. The Defense Systems segment is engaged in the design, development, production, integration, sustainment and modernization of weapon and mission systems for United States military and civilian agency customers, and a range of international customers. The Mission Systems segment is engaged in advanced mission solutions and multifunction systems. The Space Systems segment is engaged in the design, development, integration, production and operation of space, missile defense, launch and strategic missile systems.</v>
    <v>95000</v>
    <v>New York Stock Exchange</v>
    <v>XNYS</v>
    <v>XNYS</v>
    <v>2980 Fairview Park Drive, FALLS CHURCH, VA, 22042 US</v>
    <v>482.17</v>
    <v>Aerospace &amp; Defense</v>
    <v>Stock</v>
    <v>45307.946998402345</v>
    <v>840</v>
    <v>476.03</v>
    <v>72063783540</v>
    <v>NORTHROP GRUMMAN CORPORATION</v>
    <v>NORTHROP GRUMMAN CORPORATION</v>
    <v>481.5</v>
    <v>15.7973</v>
    <v>481.08</v>
    <v>477.9</v>
    <v>478</v>
    <v>150792600</v>
    <v>NOC</v>
    <v>NORTHROP GRUMMAN CORPORATION (XNYS:NOC)</v>
    <v>734581</v>
    <v>628573</v>
    <v>2010</v>
  </rv>
  <rv s="2">
    <v>841</v>
  </rv>
  <rv s="3">
    <fb>468.14</fb>
    <v>21</v>
  </rv>
  <rv s="0">
    <v>https://www.bing.com/financeapi/forcetrigger?t=a1px2w&amp;q=XNAS%3aCME&amp;form=skydnc</v>
    <v>Learn more on Bing</v>
  </rv>
  <rv s="1">
    <v>en-GB</v>
    <v>a1px2w</v>
    <v>268435456</v>
    <v>1</v>
    <v>Powered by Refinitiv</v>
    <v>0</v>
    <v>CME GROUP INC. (XNAS:CME)</v>
    <v>2</v>
    <v>22</v>
    <v>Finance</v>
    <v>23</v>
    <v>218.33009999999999</v>
    <v>167.72790000000001</v>
    <v>0.48909999999999998</v>
    <v>1.06</v>
    <v>2.0140000000000002E-3</v>
    <v>5.3659999999999992E-3</v>
    <v>0.4</v>
    <v>USD</v>
    <v>CME Group Inc. provides products across all asset classes, by trading futures, options, cash and over-the-counter (OTC) products. The Company offers a range of interest rates, equity indexes, foreign exchange (FX), agricultural commodities, energy and metals. It also offers cash and repo fixed income trading through BrokerTec, and cash and OTC FX trading through electronic broking services (EBS). The Company’s operations comprise of the businesses of Chicago Mercantile Exchange Inc. (CME), the Board of Trade of the City of Chicago, Inc. (CBOT), New York Mercantile Exchange, Inc. (NYMEX) and Commodity Exchange, Inc. (COMEX) and its cash markets business. In addition, it operates central counterparty clearing houses. The Company offers clearing, settlement and guarantees for all products cleared through the clearing house. It provides clearing and settlement services for a range of exchange-traded futures and options on futures contracts and OTC derivatives.</v>
    <v>3460</v>
    <v>Nasdaq Stock Market</v>
    <v>XNAS</v>
    <v>XNAS</v>
    <v>20 S Wacker Dr, CHICAGO, IL, 60606 US</v>
    <v>199.94</v>
    <v>Investment Banking &amp; Investment Services</v>
    <v>Stock</v>
    <v>45307.921908969533</v>
    <v>844</v>
    <v>196.81</v>
    <v>71493974280</v>
    <v>CME GROUP INC.</v>
    <v>CME GROUP INC.</v>
    <v>197.61</v>
    <v>23.571400000000001</v>
    <v>197.54</v>
    <v>198.6</v>
    <v>199</v>
    <v>359989800</v>
    <v>CME</v>
    <v>CME GROUP INC. (XNAS:CME)</v>
    <v>2588216</v>
    <v>2105109</v>
    <v>2001</v>
  </rv>
  <rv s="2">
    <v>845</v>
  </rv>
  <rv s="3">
    <fb>210.6</fb>
    <v>21</v>
  </rv>
  <rv s="0">
    <v>https://www.bing.com/financeapi/forcetrigger?t=a1xear&amp;q=XNYS%3aMCO&amp;form=skydnc</v>
    <v>Learn more on Bing</v>
  </rv>
  <rv s="1">
    <v>en-GB</v>
    <v>a1xear</v>
    <v>268435456</v>
    <v>1</v>
    <v>Powered by Refinitiv</v>
    <v>0</v>
    <v>MOODY'S CORPORATION (XNYS:MCO)</v>
    <v>2</v>
    <v>22</v>
    <v>Finance</v>
    <v>20</v>
    <v>396.91</v>
    <v>278.23</v>
    <v>1.3010999999999999</v>
    <v>1.94</v>
    <v>7.0730000000000001E-4</v>
    <v>5.1080000000000006E-3</v>
    <v>0.27</v>
    <v>USD</v>
    <v>Moody's Corporation is a global integrated risk assessment company. The Company operates through two segments: Moody's Investors Service (MIS), and Moody's Analytics (MA). The MIS segment publishes credit ratings and provides assessment services on a range of debt obligations, programs and facilities, and the entities that issue such obligations in markets worldwide, including various corporate, financial institution and governmental obligations, and structured finance securities. The MIS segment consists of five lines of business, which include corporate finance group; structured finance group; financial institutions group; public, project and infrastructure finance, and MIS Other. The MA segment develops a range of products and services that support the risk management activities of institutional participants in global financial markets. The MA segment consists of three lines of business, such as decision solutions, research and insights, and data and information.</v>
    <v>15018</v>
    <v>New York Stock Exchange</v>
    <v>XNYS</v>
    <v>XNYS</v>
    <v>7 World Trade Ctr, NEW YORK, NY, 10007-2140 US</v>
    <v>381.94</v>
    <v>Professional &amp; Commercial Services</v>
    <v>Stock</v>
    <v>45307.962784988282</v>
    <v>848</v>
    <v>375.93</v>
    <v>69856590000</v>
    <v>MOODY'S CORPORATION</v>
    <v>MOODY'S CORPORATION</v>
    <v>376.5</v>
    <v>44.785299999999999</v>
    <v>379.79</v>
    <v>381.73</v>
    <v>382</v>
    <v>183000000</v>
    <v>MCO</v>
    <v>MOODY'S CORPORATION (XNYS:MCO)</v>
    <v>667747</v>
    <v>740084</v>
    <v>2000</v>
  </rv>
  <rv s="2">
    <v>849</v>
  </rv>
  <rv s="3">
    <fb>390.56</fb>
    <v>21</v>
  </rv>
  <rv s="0">
    <v>https://www.bing.com/financeapi/forcetrigger?t=a232mw&amp;q=XNYS%3aSLB&amp;form=skydnc</v>
    <v>Learn more on Bing</v>
  </rv>
  <rv s="1">
    <v>en-GB</v>
    <v>a232mw</v>
    <v>268435456</v>
    <v>1</v>
    <v>Powered by Refinitiv</v>
    <v>0</v>
    <v>Schlumberger N.V. (XNYS:SLB)</v>
    <v>2</v>
    <v>22</v>
    <v>Finance</v>
    <v>23</v>
    <v>62.12</v>
    <v>42.73</v>
    <v>1.6194</v>
    <v>-1.65</v>
    <v>1.0189999999999999E-3</v>
    <v>-3.3033E-2</v>
    <v>4.9200000000000001E-2</v>
    <v>USD</v>
    <v>Schlumberger N.V. is a global technology company. The Company operates through four segments: Digital &amp; Integration, Reservoir Performance, Well Construction, and Production Systems. The Digital &amp; Integration segment combines its digital solutions and data products with its integrated offering of asset performance solutions. The Reservoir Performance segment consists of reservoir-centric technologies and services that are critical to optimizing reservoir productivity and performance. The Well Construction segment combines the full portfolio of products and services to optimize well placement and performance, maximize drilling efficiency, and improve wellbore assurance. The Production Systems segment develops technologies and provides expertise that enhance production and recovery from subsurface reservoirs to the surface, into pipelines, and to refineries. The Company's primary customers are national oil companies, integrated oil companies and independent operators.</v>
    <v>99000</v>
    <v>New York Stock Exchange</v>
    <v>XNYS</v>
    <v>XNYS</v>
    <v>5599 San Felipe St Fl 17, HOUSTON, TX, 77056-2790 US</v>
    <v>50.14</v>
    <v>Oil &amp; Gas Related Equipment and Services</v>
    <v>Stock</v>
    <v>45307.953129131252</v>
    <v>852</v>
    <v>48.23</v>
    <v>68994569700</v>
    <v>Schlumberger N.V.</v>
    <v>Schlumberger N.V.</v>
    <v>49.86</v>
    <v>17.344000000000001</v>
    <v>49.95</v>
    <v>48.3</v>
    <v>48.349200000000003</v>
    <v>1428459000</v>
    <v>SLB</v>
    <v>Schlumberger N.V. (XNYS:SLB)</v>
    <v>14965034</v>
    <v>10837431</v>
    <v>1956</v>
  </rv>
  <rv s="2">
    <v>853</v>
  </rv>
  <rv s="3">
    <fb>52.04</fb>
    <v>21</v>
  </rv>
  <rv s="0">
    <v>https://www.bing.com/financeapi/forcetrigger?t=a1qga2&amp;q=XNAS%3aCSX&amp;form=skydnc</v>
    <v>Learn more on Bing</v>
  </rv>
  <rv s="1">
    <v>en-GB</v>
    <v>a1qga2</v>
    <v>268435456</v>
    <v>1</v>
    <v>Powered by Refinitiv</v>
    <v>0</v>
    <v>CSX Corporation (XNAS:CSX)</v>
    <v>2</v>
    <v>22</v>
    <v>Finance</v>
    <v>20</v>
    <v>35.090000000000003</v>
    <v>27.6</v>
    <v>1.1900999999999999</v>
    <v>-0.12</v>
    <v>5.4690000000000008E-3</v>
    <v>-3.4420000000000002E-3</v>
    <v>0.19</v>
    <v>USD</v>
    <v>CSX Corporation is a transportation company. The Company provides rail-based freight transportation services, including traditional rail service and transport of intermodal containers and trailers, as well as other transportation services, such as rail-to-truck transfers and bulk commodity operations. It categorizes its products into primary lines of business such as merchandise, intermodal, coal and trucking. Its intermodal business links customers to railroads through trucks and terminals. Its merchandise business consists of shipments in markets, such as agricultural and food products, automotive, forest products, metals and equipment, and fertilizers. It transports domestic coal, coke and iron ore to electricity-generating power plants, steel manufacturers and industrial plants, as well as export coal to deep-water port facilities. Its principal operating subsidiary, CSX Transportation, Inc., provides an important link to the transportation supply chain through its route-mile rail.</v>
    <v>23000</v>
    <v>Nasdaq Stock Market</v>
    <v>XNAS</v>
    <v>XNAS</v>
    <v>500 Water Street, 15th Floor, JACKSONVILLE, FL, 32202 US</v>
    <v>34.96</v>
    <v>Freight &amp; Logistics Services</v>
    <v>Stock</v>
    <v>45307.962401006247</v>
    <v>856</v>
    <v>34.57</v>
    <v>68650790940</v>
    <v>CSX Corporation</v>
    <v>CSX Corporation</v>
    <v>34.78</v>
    <v>18.504799999999999</v>
    <v>34.86</v>
    <v>34.74</v>
    <v>34.93</v>
    <v>1976131000</v>
    <v>CSX</v>
    <v>CSX Corporation (XNAS:CSX)</v>
    <v>9755407</v>
    <v>10551813</v>
    <v>1978</v>
  </rv>
  <rv s="2">
    <v>857</v>
  </rv>
  <rv s="3">
    <fb>34.67</fb>
    <v>21</v>
  </rv>
  <rv s="0">
    <v>https://www.bing.com/financeapi/forcetrigger?t=a1tppr&amp;q=XNYS%3aGD&amp;form=skydnc</v>
    <v>Learn more on Bing</v>
  </rv>
  <rv s="1">
    <v>en-GB</v>
    <v>a1tppr</v>
    <v>268435456</v>
    <v>1</v>
    <v>Powered by Refinitiv</v>
    <v>0</v>
    <v>GENERAL DYNAMICS CORPORATION (XNYS:GD)</v>
    <v>2</v>
    <v>22</v>
    <v>Finance</v>
    <v>23</v>
    <v>261.38990000000001</v>
    <v>202.35</v>
    <v>0.67810000000000004</v>
    <v>-4.16</v>
    <v>-2.5530000000000001E-3</v>
    <v>-1.6326E-2</v>
    <v>-0.64</v>
    <v>USD</v>
    <v>General Dynamics Corporation is a global aerospace and defense company. The Company offers a portfolio of products and services in business aviation; ship construction and repair; land combat vehicles, weapons systems and munitions, and technology products and services. The Company’s segments include Aerospace, Marine Systems, Combat Systems and Technologies. The Aerospace segment produces business jets and the standard bearer in aircraft repair, support and completion services. The Marine Systems segment designs and builds nuclear-powered submarines and offers in surface combatants and auxiliary ship design and construction for the United States Navy. The Combat Systems segment manufactures land combat solutions, including wheeled and tracked combat vehicles, weapons systems and munitions. The Technologies segment provides a spectrum of services, technologies and products to market that seeks solutions combining electronic hardware with specialized software.</v>
    <v>106500</v>
    <v>New York Stock Exchange</v>
    <v>XNYS</v>
    <v>XNYS</v>
    <v>11011 Sunset Hills Rd, RESTON, VA, 20190 US</v>
    <v>254.7</v>
    <v>Aerospace &amp; Defense</v>
    <v>Stock</v>
    <v>45307.944683714843</v>
    <v>860</v>
    <v>249.72</v>
    <v>68401607985</v>
    <v>GENERAL DYNAMICS CORPORATION</v>
    <v>GENERAL DYNAMICS CORPORATION</v>
    <v>254.29</v>
    <v>21.313400000000001</v>
    <v>254.81</v>
    <v>250.65</v>
    <v>250.01</v>
    <v>272896900</v>
    <v>GD</v>
    <v>GENERAL DYNAMICS CORPORATION (XNYS:GD)</v>
    <v>1038341</v>
    <v>1037034</v>
    <v>1952</v>
  </rv>
  <rv s="2">
    <v>861</v>
  </rv>
  <rv s="3">
    <fb>259.67</fb>
    <v>21</v>
  </rv>
  <rv s="0">
    <v>https://www.bing.com/financeapi/forcetrigger?t=a1ock2&amp;q=XNYS%3aBDX&amp;form=skydnc</v>
    <v>Learn more on Bing</v>
  </rv>
  <rv s="1">
    <v>en-GB</v>
    <v>a1ock2</v>
    <v>268435456</v>
    <v>1</v>
    <v>Powered by Refinitiv</v>
    <v>0</v>
    <v>BECTON, DICKINSON AND COMPANY (XNYS:BDX)</v>
    <v>2</v>
    <v>22</v>
    <v>Finance</v>
    <v>23</v>
    <v>287.32</v>
    <v>228.61500000000001</v>
    <v>0.43919999999999998</v>
    <v>-1.27</v>
    <v>2.9106E-2</v>
    <v>-5.3749999999999996E-3</v>
    <v>6.84</v>
    <v>USD</v>
    <v>Becton, Dickinson and Company is a global medical technology company. The Company is engaged in the development, manufacture and sale of a range of medical supplies, devices, laboratory equipment and diagnostic products used by healthcare institutions, physicians, life science researchers, and others. The Company's BD Medical segment produces an array of medical technologies and devices that are used to help improve healthcare delivery in a wide range of settings. The BD Medical segment consists of various business units, including medication delivery solutions, medication management solutions, and pharmaceutical systems. The Company's BD Life Sciences segment provides products for the collection and transport of diagnostics specimens, and instruments and reagent systems to detect a broad range of infectious diseases, healthcare-associated infections and cancers. The Company's BD Interventional segment provides vascular, urology, oncology and surgical specialty products.</v>
    <v>73000</v>
    <v>New York Stock Exchange</v>
    <v>XNYS</v>
    <v>XNYS</v>
    <v>One Becton Drive, FRANKLIN LAKES, NJ, 07417-1880 US</v>
    <v>237.58</v>
    <v>Healthcare Equipment &amp; Supplies</v>
    <v>Stock</v>
    <v>45307.948711469529</v>
    <v>864</v>
    <v>232.74010000000001</v>
    <v>68042417000</v>
    <v>BECTON, DICKINSON AND COMPANY</v>
    <v>BECTON, DICKINSON AND COMPANY</v>
    <v>235.06</v>
    <v>46.137799999999999</v>
    <v>236.27</v>
    <v>235</v>
    <v>241.84</v>
    <v>289542200</v>
    <v>BDX</v>
    <v>BECTON, DICKINSON AND COMPANY (XNYS:BDX)</v>
    <v>1585905</v>
    <v>1756046</v>
    <v>1906</v>
  </rv>
  <rv s="2">
    <v>865</v>
  </rv>
  <rv s="3">
    <fb>243.83</fb>
    <v>21</v>
  </rv>
  <rv s="0">
    <v>https://www.bing.com/financeapi/forcetrigger?t=a1s24c&amp;q=XNYS%3aEOG&amp;form=skydnc</v>
    <v>Learn more on Bing</v>
  </rv>
  <rv s="1">
    <v>en-GB</v>
    <v>a1s24c</v>
    <v>268435456</v>
    <v>1</v>
    <v>Powered by Refinitiv</v>
    <v>0</v>
    <v>EOG RESOURCES, INC. (XNYS:EOG)</v>
    <v>2</v>
    <v>22</v>
    <v>Finance</v>
    <v>20</v>
    <v>135.0582</v>
    <v>97.2744</v>
    <v>1.3993</v>
    <v>-3.01</v>
    <v>1.783E-4</v>
    <v>-2.6141999999999999E-2</v>
    <v>0.02</v>
    <v>USD</v>
    <v>EOG Resources, Inc. (EOG) is an independent (non-integrated) crude oil and natural gas company. The Company is engaged in exploration, development, production and marketing crude oil, natural gas liquids (NGLs) and natural gas primarily in producing basins in the United States of America, The Republic of Trinidad and Tobago (Trinidad), the Sultanate of Oman and other international areas. Its operations are all crude oil, NGLs and natural gas exploration and production related. Its operations are focused on the productive basins in the United States with a focus on crude oil and, to a lesser extent, liquids-rich natural gas plays. The Company has operations in offshore Trinidad and Oman, as well as it is executing an abandonment and reclamation program in Canada.</v>
    <v>2850</v>
    <v>New York Stock Exchange</v>
    <v>XNYS</v>
    <v>XNYS</v>
    <v>1111 Bagby, Sky Lobby 2, HOUSTON, TX, 77002 US</v>
    <v>115.17</v>
    <v>Oil &amp; Gas</v>
    <v>Stock</v>
    <v>45307.963042128904</v>
    <v>868</v>
    <v>111.825</v>
    <v>67674510000</v>
    <v>EOG RESOURCES, INC.</v>
    <v>EOG RESOURCES, INC.</v>
    <v>115.17</v>
    <v>8.5500000000000007</v>
    <v>115.14</v>
    <v>112.13</v>
    <v>112.16</v>
    <v>583149600</v>
    <v>EOG</v>
    <v>EOG RESOURCES, INC. (XNYS:EOG)</v>
    <v>3420233</v>
    <v>3367992</v>
    <v>1985</v>
  </rv>
  <rv s="2">
    <v>869</v>
  </rv>
  <rv s="3">
    <fb>120.95</fb>
    <v>21</v>
  </rv>
  <rv s="0">
    <v>https://www.bing.com/financeapi/forcetrigger?t=a1xaar&amp;q=XNAS%3aMAR&amp;form=skydnc</v>
    <v>Learn more on Bing</v>
  </rv>
  <rv s="1">
    <v>en-GB</v>
    <v>a1xaar</v>
    <v>268435456</v>
    <v>1</v>
    <v>Powered by Refinitiv</v>
    <v>0</v>
    <v>MARRIOTT INTERNATIONAL, INC. (XNAS:MAR)</v>
    <v>2</v>
    <v>22</v>
    <v>Finance</v>
    <v>23</v>
    <v>228.94</v>
    <v>153.56</v>
    <v>1.6424000000000001</v>
    <v>0.84</v>
    <v>-3.0264000000000003E-2</v>
    <v>3.725E-3</v>
    <v>-6.85</v>
    <v>USD</v>
    <v>Marriott International, Inc. is an operator, franchisor and licensor of hotel, residential, timeshare, and other lodging properties under various brand names. The Company has two segments: U.S. &amp; Canada and International. Its Classic Luxury hotel brands include JW Marriott, The Ritz-Carlton, and St. Regis. Its Distinctive Luxury hotel brands include W Hotels, The Luxury Collection, EDITION, and Bvlgari. Its Classic Premium hotel brands include Marriott Hotels, Sheraton, Delta Hotels by Marriott, Marriott Executive Apartments, and Marriott Vacation Club. Its Distinctive Premium hotel brands include Westin, Renaissance Hotels, Le Meridien, Autograph Collection Hotels, Gaylord Hotels, Tribute Portfolio, and Design Hotels. Its Classic Select hotel brands include Courtyard, Residence Inn, Fairfield, SpringHill Suites, Four Points, TownePlace Suites, and Protea Hotels. Its Distinctive Select hotel brands include Aloft Hotels, AC Hotels by Marriott, Element Hotels, and Moxy Hotels.</v>
    <v>140000</v>
    <v>Nasdaq Stock Market</v>
    <v>XNAS</v>
    <v>XNAS</v>
    <v>7750 WISCONSIN AVENUE, BETHESDA, MD, 20814 US</v>
    <v>226.375</v>
    <v>Hotels &amp; Entertainment Services</v>
    <v>Stock</v>
    <v>45307.895220439059</v>
    <v>872</v>
    <v>223.07</v>
    <v>66474088842</v>
    <v>MARRIOTT INTERNATIONAL, INC.</v>
    <v>MARRIOTT INTERNATIONAL, INC.</v>
    <v>224.02</v>
    <v>23.8963</v>
    <v>225.5</v>
    <v>226.34</v>
    <v>219.49</v>
    <v>293691300</v>
    <v>MAR</v>
    <v>MARRIOTT INTERNATIONAL, INC. (XNAS:MAR)</v>
    <v>1108046</v>
    <v>1480934</v>
    <v>1997</v>
  </rv>
  <rv s="2">
    <v>873</v>
  </rv>
  <rv s="3">
    <fb>225.51</fb>
    <v>21</v>
  </rv>
  <rv s="0">
    <v>https://www.bing.com/financeapi/forcetrigger?t=a1pshw&amp;q=XNYS%3aCL&amp;form=skydnc</v>
    <v>Learn more on Bing</v>
  </rv>
  <rv s="1">
    <v>en-GB</v>
    <v>a1pshw</v>
    <v>268435456</v>
    <v>1</v>
    <v>Powered by Refinitiv</v>
    <v>0</v>
    <v>COLGATE-PALMOLIVE COMPANY (XNYS:CL)</v>
    <v>2</v>
    <v>22</v>
    <v>Finance</v>
    <v>20</v>
    <v>82.09</v>
    <v>67.62</v>
    <v>0.40870000000000001</v>
    <v>-0.49</v>
    <v>-1.8649999999999999E-3</v>
    <v>-6.0560000000000006E-3</v>
    <v>-0.15</v>
    <v>USD</v>
    <v>Colgate-Palmolive Company is a household and consumer products company. The Company operates in two product segments: Oral, Personal and Home Care; and Pet Nutrition. The Oral, Personal and Home Care product segment is managed geographically in five segments, such as North America, Latin America, Europe, Asia Pacific and Africa/Eurasia, all of which sell primarily to a variety of traditional and e-commerce retailers, wholesalers, distributors, dentists and skin health professionals. Through Hill's Pet Nutrition, it is also engaged in the pet nutrition market, selling products principally through authorized pet supply retailers, veterinarians, and e-commerce retailers. It also sells certain of its products direct-to-consumer. It sells its toothpastes under brands, such as Colgate, Darlie, elmex, hello, meridol, Sorriso and Tom's of Maine; its toothbrushes under brands, such as Colgate, Darlie, elmex and meridol; and its mouthwashes under brands, such as Colgate, elmex and meridol.</v>
    <v>33800</v>
    <v>New York Stock Exchange</v>
    <v>XNYS</v>
    <v>XNYS</v>
    <v>300 PARK AVE, NEW YORK, NY, 10022 US</v>
    <v>81.14</v>
    <v>Personal &amp; Household Products &amp; Services</v>
    <v>Stock</v>
    <v>45307.963121654684</v>
    <v>876</v>
    <v>80.004999999999995</v>
    <v>66215600366</v>
    <v>COLGATE-PALMOLIVE COMPANY</v>
    <v>COLGATE-PALMOLIVE COMPANY</v>
    <v>81</v>
    <v>42.311399999999999</v>
    <v>80.91</v>
    <v>80.42</v>
    <v>80.28</v>
    <v>823372300</v>
    <v>CL</v>
    <v>COLGATE-PALMOLIVE COMPANY (XNYS:CL)</v>
    <v>4251960</v>
    <v>4506676</v>
    <v>1923</v>
  </rv>
  <rv s="2">
    <v>877</v>
  </rv>
  <rv s="3">
    <fb>79.709999999999994</fb>
    <v>21</v>
  </rv>
  <rv s="0">
    <v>https://www.bing.com/financeapi/forcetrigger?t=a246z2&amp;q=XNYS%3aTGT&amp;form=skydnc</v>
    <v>Learn more on Bing</v>
  </rv>
  <rv s="1">
    <v>en-GB</v>
    <v>a246z2</v>
    <v>268435456</v>
    <v>1</v>
    <v>Powered by Refinitiv</v>
    <v>0</v>
    <v>TARGET CORPORATION (XNYS:TGT)</v>
    <v>2</v>
    <v>22</v>
    <v>Finance</v>
    <v>20</v>
    <v>181.7</v>
    <v>102.93</v>
    <v>1.1134999999999999</v>
    <v>0.17</v>
    <v>2.1270000000000002E-4</v>
    <v>1.206E-3</v>
    <v>0.03</v>
    <v>USD</v>
    <v>Target Corporation (Target) is a general merchandise retailer selling products to its guests through its stores and digital channels. The Company sells an assortment of general merchandise and food. The Company’s product categories include apparel and accessories, beauty and household essentials, food and beverage, hardlines, and home furnishing and decor. Its general merchandise stores offer an edited food assortment, including perishables, dry grocery, dairy and frozen items. The Company operates over 1,948 stores and has stores of approximately 170,000 square feet, which offer a full line of food items comparable to traditional supermarkets. Its small-format stores has over 50,000 square feet and offer curated general merchandise and food assortments. Its brands include Art Class, Smartly, Auden, JoyLab, Smith &amp; Hawken, Ava &amp; Viv, Kindfull, Sonia Kashuk, Casaluna, Market Pantry, Threshold, Cat &amp; Jack, Mondo Llama, Universal Thread, Cloud Island, More Than Magic, up &amp; up, and others.</v>
    <v>440000</v>
    <v>New York Stock Exchange</v>
    <v>XNYS</v>
    <v>XNYS</v>
    <v>1000 Nicollet Mall, MINNEAPOLIS, MN, 55403 US</v>
    <v>142.4599</v>
    <v>Diversified Retail</v>
    <v>Stock</v>
    <v>45307.965062753909</v>
    <v>880</v>
    <v>139.91999999999999</v>
    <v>65131246744</v>
    <v>TARGET CORPORATION</v>
    <v>TARGET CORPORATION</v>
    <v>142.19</v>
    <v>17.952300000000001</v>
    <v>140.91</v>
    <v>141.08000000000001</v>
    <v>141.1</v>
    <v>461661800</v>
    <v>TGT</v>
    <v>TARGET CORPORATION (XNYS:TGT)</v>
    <v>3482121</v>
    <v>3381446</v>
    <v>1902</v>
  </rv>
  <rv s="2">
    <v>881</v>
  </rv>
  <rv s="3">
    <fb>142.41999999999999</fb>
    <v>21</v>
  </rv>
  <rv s="0">
    <v>https://www.bing.com/financeapi/forcetrigger?t=a1xe52&amp;q=XNYS%3aMCK&amp;form=skydnc</v>
    <v>Learn more on Bing</v>
  </rv>
  <rv s="1">
    <v>en-GB</v>
    <v>a1xe52</v>
    <v>268435456</v>
    <v>1</v>
    <v>Powered by Refinitiv</v>
    <v>0</v>
    <v>MCKESSON CORPORATION (XNYS:MCK)</v>
    <v>2</v>
    <v>22</v>
    <v>Finance</v>
    <v>23</v>
    <v>489.77</v>
    <v>331.75</v>
    <v>0.435</v>
    <v>3.18</v>
    <v>-1.7399999999999999E-2</v>
    <v>6.5519999999999997E-3</v>
    <v>-8.5</v>
    <v>USD</v>
    <v>McKesson Corporation is a provider of diversified healthcare services. The Company is engaged in advancing health outcomes for patients everywhere. Its U.S. Pharmaceutical segment distributes branded, generic, specialty, biosimilar, and over the counter (OTC) pharmaceutical drugs and other healthcare-related products in the United States. Its Prescription Technology Solutions segment helps solve medication access, affordability, and adherence challenges for patients by working across healthcare to connect patients, pharmacies, providers, pharmacy benefit managers, health plans, and biopharma companies. Its Medical-Surgical Solutions segment provides medical-surgical supply distribution, logistics, and other services to healthcare providers, including physician offices, surgery centers, nursing homes, hospital reference labs, and home healthcare agencies. Its International segment provides distribution and services to wholesale, institutional, and retail customers in Europe and Canada.</v>
    <v>45000</v>
    <v>New York Stock Exchange</v>
    <v>XNYS</v>
    <v>XNYS</v>
    <v>6555 State Highway 161, IRVING, TX, 75039 US</v>
    <v>489.77</v>
    <v>Pharmaceuticals</v>
    <v>Stock</v>
    <v>45307.938374490623</v>
    <v>884</v>
    <v>485.01</v>
    <v>65001031250</v>
    <v>MCKESSON CORPORATION</v>
    <v>MCKESSON CORPORATION</v>
    <v>486.51</v>
    <v>19.192299999999999</v>
    <v>485.32</v>
    <v>488.5</v>
    <v>480</v>
    <v>133062500</v>
    <v>MCK</v>
    <v>MCKESSON CORPORATION (XNYS:MCK)</v>
    <v>510730</v>
    <v>853446</v>
    <v>1994</v>
  </rv>
  <rv s="2">
    <v>885</v>
  </rv>
  <rv s="3">
    <fb>462.98</fb>
    <v>21</v>
  </rv>
  <rv s="0">
    <v>https://www.bing.com/financeapi/forcetrigger?t=a251gh&amp;q=XNYS%3aUSB&amp;form=skydnc</v>
    <v>Learn more on Bing</v>
  </rv>
  <rv s="1">
    <v>en-GB</v>
    <v>a251gh</v>
    <v>268435456</v>
    <v>1</v>
    <v>Powered by Refinitiv</v>
    <v>0</v>
    <v>U.S. BANCORP (XNYS:USB)</v>
    <v>2</v>
    <v>22</v>
    <v>Finance</v>
    <v>23</v>
    <v>49.95</v>
    <v>27.27</v>
    <v>1.0636000000000001</v>
    <v>-0.77</v>
    <v>1.933E-3</v>
    <v>-1.8268E-2</v>
    <v>0.08</v>
    <v>USD</v>
    <v>U.S. Bancorp is a financial service holding company. It provides a range of financial services, including lending and depository services, cash management, capital markets, and trust and investment management services. It also engages in credit card services, merchant and automated teller machine processing, mortgage banking, insurance, brokerage and leasing. Its banking subsidiaries, U.S. Bank National Association and MUFG Union Bank, N.A., are engaged in the general banking business and offer commercial and consumer lending services, lending services, depository services and ancillary services. Its non-banking subsidiaries offer investment and insurance products to its customers principally within its domestic markets, and fund administration services to a broad range of mutual and other funds. Its lines of business are Corporate and Commercial Banking, Consumer and Business Banking, Wealth Management and Investment Services, Payment Services, and Treasury and Corporate Support.</v>
    <v>76646</v>
    <v>New York Stock Exchange</v>
    <v>XNYS</v>
    <v>XNYS</v>
    <v>800 Nicollet Mall, MINNEAPOLIS, MN, 55402-7020 US</v>
    <v>41.774999999999999</v>
    <v>Banking Services</v>
    <v>Stock</v>
    <v>45307.946600335155</v>
    <v>888</v>
    <v>40.96</v>
    <v>64429156560</v>
    <v>U.S. BANCORP</v>
    <v>U.S. BANCORP</v>
    <v>41.67</v>
    <v>12.563000000000001</v>
    <v>42.15</v>
    <v>41.38</v>
    <v>41.46</v>
    <v>1557012000</v>
    <v>USB</v>
    <v>U.S. BANCORP (XNYS:USB)</v>
    <v>14392778</v>
    <v>9898329</v>
    <v>1929</v>
  </rv>
  <rv s="2">
    <v>889</v>
  </rv>
  <rv s="3">
    <fb>43.28</fb>
    <v>21</v>
  </rv>
  <rv s="0">
    <v>https://www.bing.com/financeapi/forcetrigger?t=a21icw&amp;q=XNAS%3aPYPL&amp;form=skydnc</v>
    <v>Learn more on Bing</v>
  </rv>
  <rv s="1">
    <v>en-GB</v>
    <v>a21icw</v>
    <v>268435456</v>
    <v>1</v>
    <v>Powered by Refinitiv</v>
    <v>0</v>
    <v>PAYPAL HOLDINGS, INC. (XNAS:PYPL)</v>
    <v>2</v>
    <v>22</v>
    <v>Finance</v>
    <v>20</v>
    <v>88.625</v>
    <v>50.25</v>
    <v>1.4713000000000001</v>
    <v>-2.5499999999999998</v>
    <v>0</v>
    <v>-4.1803E-2</v>
    <v>0</v>
    <v>USD</v>
    <v>PayPal Holdings, Inc. is a technology platform that enables digital payments and simplifies commerce experiences on behalf of merchants and consumers worldwide. The Company's payment solutions enable its customers to connect, transact, and send and receive payments, whether they are online or in person. It operates a global, two-sided network at scale that connects merchants and consumers with 435 million active accounts across more than 200 markets. Its brands include PayPal, Braintree, Venmo, Xoom, Hyperwallet, PayPal Zettle, PayPal Honey, and Paidy. It enables consumers to exchange funds with merchants using a variety of funding sources, which include a bank account, a PayPal or Venmo account balance, PayPal and Venmo branded credit products, including its installment products, a credit card, a debit card, certain cryptocurrencies, or other stored value products such as gift cards, and eligible rewards. It also offers consumers person-to-person (P2P) payment solutions.</v>
    <v>29900</v>
    <v>Nasdaq Stock Market</v>
    <v>XNAS</v>
    <v>XNAS</v>
    <v>2211 N 1st St, SAN JOSE, CA, 95131 US</v>
    <v>60.24</v>
    <v>Professional &amp; Commercial Services</v>
    <v>Stock</v>
    <v>45307.965263182814</v>
    <v>892</v>
    <v>58.094999999999999</v>
    <v>63017283000</v>
    <v>PAYPAL HOLDINGS, INC.</v>
    <v>PAYPAL HOLDINGS, INC.</v>
    <v>60.05</v>
    <v>18.157499999999999</v>
    <v>61</v>
    <v>58.45</v>
    <v>58.45</v>
    <v>1078140000</v>
    <v>PYPL</v>
    <v>PAYPAL HOLDINGS, INC. (XNAS:PYPL)</v>
    <v>20892648</v>
    <v>15463067</v>
    <v>2015</v>
  </rv>
  <rv s="2">
    <v>893</v>
  </rv>
  <rv s="3">
    <fb>61.41</fb>
    <v>21</v>
  </rv>
  <rv s="0">
    <v>https://www.bing.com/financeapi/forcetrigger?t=a1pxbh&amp;q=XNYS%3aCMG&amp;form=skydnc</v>
    <v>Learn more on Bing</v>
  </rv>
  <rv s="1">
    <v>en-GB</v>
    <v>a1pxbh</v>
    <v>268435456</v>
    <v>1</v>
    <v>Powered by Refinitiv</v>
    <v>0</v>
    <v>CHIPOTLE MEXICAN GRILL, INC. (XNYS:CMG)</v>
    <v>2</v>
    <v>22</v>
    <v>Finance</v>
    <v>23</v>
    <v>2348.415</v>
    <v>1470.05</v>
    <v>1.2891999999999999</v>
    <v>18.07</v>
    <v>2.3140000000000001E-4</v>
    <v>7.9539999999999993E-3</v>
    <v>0.53</v>
    <v>USD</v>
    <v>Chipotle Mexican Grill, Inc., together with its subsidiaries, owns and operates Chipotle Mexican Grill restaurants. The Company’s Chipotle Mexican Grill restaurants serve a relevant menu of burritos, burrito bowls (a burrito without the tortilla), quesadillas, tacos, and salads. The Company has approximately 3,200 restaurants in the United States, Canada, the United Kingdom, France and Germany. The Company manages its operations based on eight regions. It sells gift cards, which do not have expiration dates. In its Chipotle restaurants, the Company serves only meats and brands these meats as Responsibly Raised. The Company’s subsidiaries include Chipotle Mexican Grill Canada Corp., Chipotle Mexican Grill France SAS, Chipotle Mexican Grill Germany GMBH, Chipotle Mexican Grill of Berwyn Heights, LLC, Chipotle Mexican Grill of Colorado, LLC, Chipotle Mexican Grill of Kansas, LLC, Chipotle Mexican Grill of Maryland, LLC, SP Kitchens, LLC and Chipotle Mexican Grill Texas Holdings, LLC.</v>
    <v>104958</v>
    <v>New York Stock Exchange</v>
    <v>XNYS</v>
    <v>XNYS</v>
    <v>610 Newport Center Dr, Suite 1100, NEWPORT BEACH, CA, 92660 US</v>
    <v>2303.4</v>
    <v>Hotels &amp; Entertainment Services</v>
    <v>Stock</v>
    <v>45307.929172221877</v>
    <v>896</v>
    <v>2274.96</v>
    <v>62847448060</v>
    <v>CHIPOTLE MEXICAN GRILL, INC.</v>
    <v>CHIPOTLE MEXICAN GRILL, INC.</v>
    <v>2275.9699999999998</v>
    <v>53.903500000000001</v>
    <v>2271.9</v>
    <v>2289.9699999999998</v>
    <v>2290.5</v>
    <v>27444660</v>
    <v>CMG</v>
    <v>CHIPOTLE MEXICAN GRILL, INC. (XNYS:CMG)</v>
    <v>159493</v>
    <v>180646</v>
    <v>1998</v>
  </rv>
  <rv s="2">
    <v>897</v>
  </rv>
  <rv s="3">
    <fb>2286.96</fb>
    <v>21</v>
  </rv>
  <rv s="0">
    <v>https://www.bing.com/financeapi/forcetrigger?t=a1sqr7&amp;q=XNYS%3aFDX&amp;form=skydnc</v>
    <v>Learn more on Bing</v>
  </rv>
  <rv s="1">
    <v>en-GB</v>
    <v>a1sqr7</v>
    <v>268435456</v>
    <v>1</v>
    <v>Powered by Refinitiv</v>
    <v>0</v>
    <v>FEDEX CORPORATION (XNYS:FDX)</v>
    <v>2</v>
    <v>22</v>
    <v>Finance</v>
    <v>20</v>
    <v>285.52999999999997</v>
    <v>183.59</v>
    <v>1.2142999999999999</v>
    <v>-3.55</v>
    <v>-1.5920000000000001E-3</v>
    <v>-1.4282E-2</v>
    <v>-0.39</v>
    <v>USD</v>
    <v>FedEx Corporation (FedEx) provides a portfolio of transportation, e-commerce and business services through companies competing collectively and operating independently, under the FedEx brand. The Company's segments include FedEx Express, FedEx Ground, FedEx Freight and FedEx Services. The FedEx Express segment offers a range of United States domestic and international shipping services for delivery of packages and freight. The FedEx Ground segment provides small-package ground delivery services, which includes day-certain service to any business address in the United States and Canada, as well as residential delivery services through its FedEx Home Delivery service. The FedEx Freight segment offers less-than-truckload (LTL) freight services. The FedEx Services segment provides sales, marketing, information technology, communications, customer service, technical support, billing and collection services, and certain back-office functions that support the Company's operating segments.</v>
    <v>328000</v>
    <v>New York Stock Exchange</v>
    <v>XNYS</v>
    <v>XNYS</v>
    <v>942 South Shady Grove Road, MEMPHIS, TN, 38120-4117 US</v>
    <v>247.25</v>
    <v>Freight &amp; Logistics Services</v>
    <v>Stock</v>
    <v>45307.963873772656</v>
    <v>900</v>
    <v>243.66</v>
    <v>61228660350</v>
    <v>FEDEX CORPORATION</v>
    <v>FEDEX CORPORATION</v>
    <v>247.25</v>
    <v>14.704599999999999</v>
    <v>248.57</v>
    <v>245.02</v>
    <v>244.65</v>
    <v>249892500</v>
    <v>FDX</v>
    <v>FEDEX CORPORATION (XNYS:FDX)</v>
    <v>2802116</v>
    <v>3267294</v>
    <v>1997</v>
  </rv>
  <rv s="2">
    <v>901</v>
  </rv>
  <rv s="3">
    <fb>252.97</fb>
    <v>21</v>
  </rv>
  <rv s="0">
    <v>https://www.bing.com/financeapi/forcetrigger?t=a1xth7&amp;q=XNAS%3aMNST&amp;form=skydnc</v>
    <v>Learn more on Bing</v>
  </rv>
  <rv s="1">
    <v>en-GB</v>
    <v>a1xth7</v>
    <v>268435456</v>
    <v>1</v>
    <v>Powered by Refinitiv</v>
    <v>0</v>
    <v>MONSTER BEVERAGE CORPORATION (XNAS:MNST)</v>
    <v>2</v>
    <v>22</v>
    <v>Finance</v>
    <v>23</v>
    <v>60.465000000000003</v>
    <v>47.130099999999999</v>
    <v>0.7208</v>
    <v>-0.88</v>
    <v>7.7359999999999998E-3</v>
    <v>-1.4903E-2</v>
    <v>0.45</v>
    <v>USD</v>
    <v>Monster Beverage 1990 Corporation is a holding company. Through its subsidiaries, it develops, markets, sells and distributes energy drink beverages and concentrates on energy drink beverages under various brand names. The Company’s segments include Monster Energy Drinks, which is comprised of its Monster Energy drinks, Reign Total Body Fuel high performance energy drinks, Monster Tour Water and True North Pure Energy Seltzers; Strategic Brands segment, which is comprised of the various energy drink brands; Alcohol Brands segment, which is comprised of the various craft beers and hard seltzers, as well as The Beast Unleashed FMBs, and Other segment, which is comprised of certain products sold by American Fruits and Flavors LLC, a wholly owned subsidiary of the Company, to independent third-party customers. Its brands include Monster Energy Ultra, Java Monster, Juice Monster, Monster Hydro Super Sport, Monster Dragon Tea, Reign Total Body Fuel, True North, Mother, and Predator.</v>
    <v>5296</v>
    <v>Nasdaq Stock Market</v>
    <v>XNAS</v>
    <v>XNAS</v>
    <v>1 Monster Way, CORONA, CA, 92879-7101 US</v>
    <v>59.4</v>
    <v>Beverages</v>
    <v>Stock</v>
    <v>45307.931883182813</v>
    <v>904</v>
    <v>57.95</v>
    <v>60522452970</v>
    <v>MONSTER BEVERAGE CORPORATION</v>
    <v>MONSTER BEVERAGE CORPORATION</v>
    <v>59.4</v>
    <v>44.221800000000002</v>
    <v>59.05</v>
    <v>58.17</v>
    <v>58.62</v>
    <v>1040441000</v>
    <v>MNST</v>
    <v>MONSTER BEVERAGE CORPORATION (XNAS:MNST)</v>
    <v>5783082</v>
    <v>4933514</v>
    <v>2014</v>
  </rv>
  <rv s="2">
    <v>905</v>
  </rv>
  <rv s="3">
    <fb>57.61</fb>
    <v>21</v>
  </rv>
  <rv s="0">
    <v>http://commons.wikimedia.org/wiki/File:2006-06-07_840x1500_chicago_aon_building.jpg</v>
    <v>J. Crocker</v>
  </rv>
  <rv s="0">
    <v>http://es.wikipedia.org/wiki/Aon</v>
    <v>Wikipedia</v>
  </rv>
  <rv s="8">
    <v>908</v>
    <v>909</v>
  </rv>
  <rv s="9">
    <v>18</v>
    <v>https://www.bing.com/th?id=AMMS_7617e91f3c55e615e2b5e1f75761cfe5&amp;qlt=95</v>
    <v>910</v>
    <v>0</v>
    <v>https://www.bing.com/images/search?form=xlimg&amp;q=aon+company</v>
    <v>Image of Aon plc</v>
  </rv>
  <rv s="0">
    <v>https://www.bing.com/financeapi/forcetrigger?t=a1nkgh&amp;q=XNYS%3aAON&amp;form=skydnc</v>
    <v>Learn more on Bing</v>
  </rv>
  <rv s="10">
    <v>en-GB</v>
    <v>a1nkgh</v>
    <v>268435456</v>
    <v>1</v>
    <v>Powered by Refinitiv</v>
    <v>14</v>
    <v>Aon plc (XNYS:AON)</v>
    <v>16</v>
    <v>19</v>
    <v>Finance</v>
    <v>23</v>
    <v>347.37</v>
    <v>280.89</v>
    <v>0.85570000000000002</v>
    <v>0.08</v>
    <v>2.6640000000000002E-4</v>
    <v>2.6650000000000003E-4</v>
    <v>0.08</v>
    <v>USD</v>
    <v>Aon PLC is a global professional services company. The Company provides advice and solutions to clients focused on risk, health and wealth through four principal products and services: commercial risk solutions, reinsurance solutions, health solutions, and wealth solutions. Commercial Risk Solutions includes retail brokerage, specialty solutions, global risk consulting and captives’ management, and Affinity programs. Reinsurance Solutions includes treaty reinsurance, facultative reinsurance, and capital markets. Health Solutions includes consulting and brokerage, voluntary benefits and enrollment solutions, and human capital solutions. Wealth Solutions includes retirement consulting, pension administration, and investments consulting. Data &amp; analytic services include Affinity, Aon Inpoint, CoverWallet, and ReView. Retirement consulting specializes in providing clients with strategic design consulting on their retirement programs, actuarial services, and risk management.</v>
    <v>50000</v>
    <v>New York Stock Exchange</v>
    <v>XNYS</v>
    <v>XNYS</v>
    <v>Metropolitan Building, James Joyce Street, DUBLIN, IRELAND-NA, D01 K0Y8 IE</v>
    <v>300.85000000000002</v>
    <v>911</v>
    <v>Insurance</v>
    <v>Stock</v>
    <v>45307.936986214845</v>
    <v>912</v>
    <v>297.94</v>
    <v>60128959216</v>
    <v>Aon plc</v>
    <v>Aon plc</v>
    <v>299.76</v>
    <v>22.8202</v>
    <v>300.24</v>
    <v>300.32</v>
    <v>300.39999999999998</v>
    <v>200216300</v>
    <v>AON</v>
    <v>Aon plc (XNYS:AON)</v>
    <v>817427</v>
    <v>1256480</v>
    <v>2020</v>
  </rv>
  <rv s="2">
    <v>913</v>
  </rv>
  <rv s="3">
    <fb>291.02</fb>
    <v>21</v>
  </rv>
  <rv s="0">
    <v>https://www.bing.com/financeapi/forcetrigger?t=a1qgcw&amp;q=XNAS%3aCTAS&amp;form=skydnc</v>
    <v>Learn more on Bing</v>
  </rv>
  <rv s="1">
    <v>en-GB</v>
    <v>a1qgcw</v>
    <v>268435456</v>
    <v>1</v>
    <v>Powered by Refinitiv</v>
    <v>0</v>
    <v>CINTAS CORPORATION (XNAS:CTAS)</v>
    <v>2</v>
    <v>22</v>
    <v>Finance</v>
    <v>20</v>
    <v>607.79</v>
    <v>423.06</v>
    <v>1.2745</v>
    <v>-4.43</v>
    <v>-1.6701000000000001E-2</v>
    <v>-7.4700000000000001E-3</v>
    <v>-9.83</v>
    <v>USD</v>
    <v>Cintas Corporation develops uniform programs using fabric. The Company helps businesses of all types and sizes, primarily in the United States, as well as Canada and Latin America. The Company operates through two segments: Uniform Rental and Facility Services segment and the First Aid and Safety Services segment. The Uniform Rental and Facility Services segment consists of the rental and servicing of uniforms and other garments, including flame resistant clothing, mats, mops and shop towels and other ancillary items. This segment also includes restroom cleaning services and supplies and the sale of items from its catalogs to its customers. The First Aid and Safety Services segment consists of first aid and safety products and services. The remainder of its segments, which consists of the Fire Protection Services segment and the Uniform Direct Sale segment, is included in All Other. It provides its products and services to small service and manufacturing companies and to corporations.</v>
    <v>44500</v>
    <v>Nasdaq Stock Market</v>
    <v>XNAS</v>
    <v>XNAS</v>
    <v>PO Box 625737, 6800 Cintas Blvd, CINCINNATI, OH, 45262 US</v>
    <v>593.30499999999995</v>
    <v>Professional &amp; Commercial Services</v>
    <v>Stock</v>
    <v>45307.963876678128</v>
    <v>916</v>
    <v>586.05999999999995</v>
    <v>59664164898</v>
    <v>CINTAS CORPORATION</v>
    <v>CINTAS CORPORATION</v>
    <v>591.17999999999995</v>
    <v>42.978000000000002</v>
    <v>593</v>
    <v>588.57000000000005</v>
    <v>578.74</v>
    <v>101371400</v>
    <v>CTAS</v>
    <v>CINTAS CORPORATION (XNAS:CTAS)</v>
    <v>304519</v>
    <v>406520</v>
    <v>1986</v>
  </rv>
  <rv s="2">
    <v>917</v>
  </rv>
  <rv s="3">
    <fb>602.66</fb>
    <v>21</v>
  </rv>
  <rv s="0">
    <v>https://www.bing.com/financeapi/forcetrigger?t=a1xroc&amp;q=XNYS%3aMMM&amp;form=skydnc</v>
    <v>Learn more on Bing</v>
  </rv>
  <rv s="11">
    <v>en-GB</v>
    <v>a1xroc</v>
    <v>268435456</v>
    <v>1</v>
    <v>Powered by Refinitiv</v>
    <v>24</v>
    <v>3M COMPANY (XNYS:MMM)</v>
    <v>2</v>
    <v>25</v>
    <v>Finance</v>
    <v>20</v>
    <v>129.9</v>
    <v>85.344999999999999</v>
    <v>1.0203</v>
    <v>-0.49</v>
    <v>-3.3439999999999998E-3</v>
    <v>-4.5319999999999996E-3</v>
    <v>-0.36</v>
    <v>USD</v>
    <v>3M Company is a diversified technology company. The Company is a manufacturer and marketer of a variety of products and services. It operates through four segments: Safety and Industrial, Transportation and Electronics, Health Care, and Consumer. Its Safety and Industrial segment include abrasives, automotive aftermarket, closure and masking systems, electrical markets, personal safety, roofing granules, and industrial adhesives and tapes. Its Transportation and Electronics segment includes advanced materials, automotive and aerospace, commercial solutions, display materials and systems, electronic materials solutions, and transportation safety. Its Health Care segment includes health information systems, medical solutions, oral care, and separation and purification sciences. Its Consumer segment includes consumer health and safety, home care, home improvement, consumer bandages, braces, supports and consumer respirators, and stationery and office.</v>
    <v>92000</v>
    <v>New York Stock Exchange</v>
    <v>XNYS</v>
    <v>XNYS</v>
    <v>3M Center, Bldg. 220-13E-26A, SAINT PAUL, MN, 55144-1000 US</v>
    <v>108.07</v>
    <v>Consumer Goods Conglomerates</v>
    <v>Stock</v>
    <v>45307.962409883592</v>
    <v>920</v>
    <v>106.68</v>
    <v>59445878710</v>
    <v>3M COMPANY</v>
    <v>3M COMPANY</v>
    <v>107.67</v>
    <v>108.12</v>
    <v>107.63</v>
    <v>107.28</v>
    <v>552317000</v>
    <v>MMM</v>
    <v>3M COMPANY (XNYS:MMM)</v>
    <v>3036363</v>
    <v>3319778</v>
    <v>1929</v>
  </rv>
  <rv s="2">
    <v>921</v>
  </rv>
  <rv s="3">
    <fb>109.32</fb>
    <v>21</v>
  </rv>
  <rv s="0">
    <v>https://www.bing.com/financeapi/forcetrigger?t=a21277&amp;q=XNYS%3aPNC&amp;form=skydnc</v>
    <v>Learn more on Bing</v>
  </rv>
  <rv s="1">
    <v>en-GB</v>
    <v>a21277</v>
    <v>268435456</v>
    <v>1</v>
    <v>Powered by Refinitiv</v>
    <v>0</v>
    <v>THE PNC FINANCIAL SERVICES GROUP, INC. (XNYS:PNC)</v>
    <v>2</v>
    <v>22</v>
    <v>Finance</v>
    <v>23</v>
    <v>167.12</v>
    <v>109.4</v>
    <v>1.1793</v>
    <v>0.1</v>
    <v>0</v>
    <v>6.715E-4</v>
    <v>0</v>
    <v>USD</v>
    <v>The PNC Financial Services Group, Inc. is a diversified financial services company. The Company has businesses engaged in retail banking, including residential mortgage, corporate and institutional banking, and asset management. Its retail branch network is located coast-to-coast. The Company's segments include Retail Banking, Corporate &amp; Institutional Banking and Asset Management Group. The Company’s Retail Banking segment provides deposit, lending, brokerage, insurance services, investment management and cash management products and services to consumer and small business customers. The Corporate &amp; Institutional Banking segment provides lending, treasury management, capital markets and advisory products and services to mid-sized and large corporations, and government and not-for-profit entities. The Company’s Asset Management Group segment provides private banking for high net worth and ultra-high net worth clients and institutional asset management. Its bank subsidiary is PNC Bank.</v>
    <v>59894</v>
    <v>New York Stock Exchange</v>
    <v>XNYS</v>
    <v>XNYS</v>
    <v>The Tower At Pnc Plaza, 300 Fifth Avenue, PITTSBURGH, PA, 15222-2401 US</v>
    <v>149.88</v>
    <v>Banking Services</v>
    <v>Stock</v>
    <v>45307.928233923434</v>
    <v>924</v>
    <v>143.83000000000001</v>
    <v>59360790722</v>
    <v>THE PNC FINANCIAL SERVICES GROUP, INC.</v>
    <v>THE PNC FINANCIAL SERVICES GROUP, INC.</v>
    <v>147.72</v>
    <v>11.650700000000001</v>
    <v>148.91999999999999</v>
    <v>149.02000000000001</v>
    <v>149.02000000000001</v>
    <v>398341100</v>
    <v>PNC</v>
    <v>THE PNC FINANCIAL SERVICES GROUP, INC. (XNYS:PNC)</v>
    <v>4157572</v>
    <v>2225884</v>
    <v>1983</v>
  </rv>
  <rv s="2">
    <v>925</v>
  </rv>
  <rv s="3">
    <fb>154.85</fb>
    <v>21</v>
  </rv>
  <rv s="0">
    <v>https://www.bing.com/financeapi/forcetrigger?t=a1ztzr&amp;q=XNYS%3aPH&amp;form=skydnc</v>
    <v>Learn more on Bing</v>
  </rv>
  <rv s="1">
    <v>en-GB</v>
    <v>a1ztzr</v>
    <v>268435456</v>
    <v>1</v>
    <v>Powered by Refinitiv</v>
    <v>0</v>
    <v>PARKER-HANNIFIN CORPORATION (XNYS:PH)</v>
    <v>2</v>
    <v>22</v>
    <v>Finance</v>
    <v>23</v>
    <v>465.82799999999997</v>
    <v>297.12</v>
    <v>1.5057</v>
    <v>0.43</v>
    <v>-2.4740000000000001E-3</v>
    <v>9.341000000000001E-4</v>
    <v>-1.1399999999999999</v>
    <v>USD</v>
    <v>Parker-Hannifin Corporation is a manufacturer of motion and control technologies and systems, providing precision engineered solutions for a range of mobile, industrial and aerospace markets. The Company’s segments include Diversified Industrial and Aerospace Systems. The Diversified Industrial segment is an aggregation of several business units, which manufacture motion-control and fluid power system components for builders and users of various types of manufacturing, packaging, transportation, agricultural, construction, and military vehicles and equipment. This segment offers products, such as aerospace filters and systems and compressed air and gas treatment solutions, among others. The Aerospace Systems segment produces hydraulic, fuel, pneumatic and electro-mechanical systems and components, which are utilized on domestic commercial, military and general aviation aircraft. This segment serves original equipment and maintenance, repair and overhaul customers around the world.</v>
    <v>62730</v>
    <v>New York Stock Exchange</v>
    <v>XNYS</v>
    <v>XNYS</v>
    <v>6035 Parkland Boulevard, CLEVELAND, OH, 44124-4141 US</v>
    <v>461.08</v>
    <v>Machinery, Equipment &amp; Components</v>
    <v>Stock</v>
    <v>45307.951991805472</v>
    <v>928</v>
    <v>454</v>
    <v>59195224850</v>
    <v>PARKER-HANNIFIN CORPORATION</v>
    <v>PARKER-HANNIFIN CORPORATION</v>
    <v>457.77</v>
    <v>25.525300000000001</v>
    <v>460.32</v>
    <v>460.75</v>
    <v>459.61</v>
    <v>128475800</v>
    <v>PH</v>
    <v>PARKER-HANNIFIN CORPORATION (XNYS:PH)</v>
    <v>594351</v>
    <v>548046</v>
    <v>1938</v>
  </rv>
  <rv s="2">
    <v>929</v>
  </rv>
  <rv s="3">
    <fb>460.7</fb>
    <v>21</v>
  </rv>
  <rv s="0">
    <v>https://www.bing.com/financeapi/forcetrigger?t=a1zbvh&amp;q=XNAS%3aORLY&amp;form=skydnc</v>
    <v>Learn more on Bing</v>
  </rv>
  <rv s="1">
    <v>en-GB</v>
    <v>a1zbvh</v>
    <v>268435456</v>
    <v>1</v>
    <v>Powered by Refinitiv</v>
    <v>0</v>
    <v>O'Reilly Automotive, Inc. (XNAS:ORLY)</v>
    <v>2</v>
    <v>22</v>
    <v>Finance</v>
    <v>23</v>
    <v>1005.96</v>
    <v>767.27</v>
    <v>0.86360000000000003</v>
    <v>37.19</v>
    <v>-1.474E-3</v>
    <v>3.9022000000000001E-2</v>
    <v>-1.46</v>
    <v>USD</v>
    <v>O’Reilly Automotive, Inc. is a specialty retailer of automotive aftermarket parts, tools, supplies, equipment, and accessories in the United States. The Company sells its products to both do-it-yourself (DIY) and professional service provider customers. Its product line includes new and remanufactured automotive hard parts and maintenance items, such as alternators, batteries, brake system components, belts, chassis parts, driveline parts, engine parts, fuel pumps, hoses, starters, temperature control, water pumps, antifreeze, appearance products, engine additives, filters, fluids, lighting, oil and wiper blades, and accessories, such as floor mats, seat covers and truck accessories. The Company's stores offer various services and programs to its customers, such as battery diagnostic testing; battery, wiper and bulb replacement; custom hydraulic hoses; drum and rotor resurfacing; electrical and module testing; loaner tool program, and used oil, oil filter and battery recycling.</v>
    <v>71612</v>
    <v>Nasdaq Stock Market</v>
    <v>XNAS</v>
    <v>XNAS</v>
    <v>233 S Patterson Ave, SPRINGFIELD, MO, 65802 US</v>
    <v>996.83</v>
    <v>Specialty Retailers</v>
    <v>Stock</v>
    <v>45307.922158066409</v>
    <v>932</v>
    <v>954.33</v>
    <v>58585338842</v>
    <v>O'Reilly Automotive, Inc.</v>
    <v>O'Reilly Automotive, Inc.</v>
    <v>956.99</v>
    <v>25.3459</v>
    <v>953.06</v>
    <v>990.25</v>
    <v>988.79</v>
    <v>59162170</v>
    <v>ORLY</v>
    <v>O'Reilly Automotive, Inc. (XNAS:ORLY)</v>
    <v>581516</v>
    <v>398361</v>
    <v>2010</v>
  </rv>
  <rv s="2">
    <v>933</v>
  </rv>
  <rv s="3">
    <fb>950.08</fb>
    <v>21</v>
  </rv>
  <rv s="0">
    <v>https://www.bing.com/financeapi/forcetrigger?t=a1xvzr&amp;q=XNYS%3aMPC&amp;form=skydnc</v>
    <v>Learn more on Bing</v>
  </rv>
  <rv s="1">
    <v>en-GB</v>
    <v>a1xvzr</v>
    <v>268435456</v>
    <v>1</v>
    <v>Powered by Refinitiv</v>
    <v>0</v>
    <v>MARATHON PETROLEUM CORPORATION (XNYS:MPC)</v>
    <v>2</v>
    <v>22</v>
    <v>Finance</v>
    <v>20</v>
    <v>162.31</v>
    <v>104.32</v>
    <v>1.4967999999999999</v>
    <v>-3.37</v>
    <v>4.0879999999999996E-3</v>
    <v>-2.1402000000000001E-2</v>
    <v>0.63</v>
    <v>USD</v>
    <v>Marathon Petroleum Corporation is a downstream energy company. The Company is engaged in the petroleum product refining, marketing, retail and midstream business in the United States. The Company operates through two segments: Refining &amp; Marketing and Midstream. The Refining &amp; Marketing segment refines crude oil and other feedstocks, including renewable feedstocks, at the Company’s refineries in the Gulf Coast, Mid-Continent and West Coast regions of the United States. The Company sells refined products to wholesale marketing customers domestically and internationally, under Marathon brands. The Midstream segment transports, stores, distributes and markets crude oil and refined products principally for the Refining &amp; Marketing segment through refining logistics assets, pipelines, terminals, towboats and barges, gathers, processes and transports natural gas, and gathers, transports, fractionates, stores and markets natural gas liquids (NGLs).</v>
    <v>17800</v>
    <v>New York Stock Exchange</v>
    <v>XNYS</v>
    <v>XNYS</v>
    <v>539 S Main St, FINDLAY, OH, 45840-3229 US</v>
    <v>160.01499999999999</v>
    <v>Oil &amp; Gas</v>
    <v>Stock</v>
    <v>45307.9643134375</v>
    <v>936</v>
    <v>154</v>
    <v>58507556957</v>
    <v>MARATHON PETROLEUM CORPORATION</v>
    <v>MARATHON PETROLEUM CORPORATION</v>
    <v>158.41</v>
    <v>5.9170999999999996</v>
    <v>157.46</v>
    <v>154.09</v>
    <v>154.75</v>
    <v>379697300</v>
    <v>MPC</v>
    <v>MARATHON PETROLEUM CORPORATION (XNYS:MPC)</v>
    <v>3266955</v>
    <v>3289415</v>
    <v>2009</v>
  </rv>
  <rv s="2">
    <v>937</v>
  </rv>
  <rv s="3">
    <fb>148.36000000000001</fb>
    <v>21</v>
  </rv>
  <rv s="0">
    <v>https://www.bing.com/financeapi/forcetrigger?t=a1nl77&amp;q=XNYS%3aAPD&amp;form=skydnc</v>
    <v>Learn more on Bing</v>
  </rv>
  <rv s="1">
    <v>en-GB</v>
    <v>a1nl77</v>
    <v>268435456</v>
    <v>1</v>
    <v>Powered by Refinitiv</v>
    <v>0</v>
    <v>AIR PRODUCTS AND CHEMICALS, INC. (XNYS:APD)</v>
    <v>2</v>
    <v>22</v>
    <v>Finance</v>
    <v>23</v>
    <v>320.89999999999998</v>
    <v>251.63</v>
    <v>0.86509999999999998</v>
    <v>-3.68</v>
    <v>0</v>
    <v>-1.3932999999999999E-2</v>
    <v>0</v>
    <v>USD</v>
    <v>Air Products and Chemicals, Inc. is an industrial gases company. The Company provides essential industrial gases, related equipment, and applications to customers in various industries, including refining, chemicals, metals, electronics, manufacturing, medical, and food. Its segments include Americas, Asia, Europe, and Middle East and India, and Corporate and other. The Company also designs and manufactures equipment for air separation, hydrocarbon recovery and purification, natural gas liquefaction, and liquid helium and liquid hydrogen transport and storage. The Company distributes gases through its on-site or merchant supply mode. The Company’s industries include aerospace, analytical labs &amp; research/science, automotive, beverages, bioenergy, biotechnology, cement and lime, chemicals, electronics, food, glass and frit, hydrogen energy, hydrogen for mobility, lifting, liquefied natural gas (LNG), medical, metals and materials processing, metals production, medical and others.</v>
    <v>20700</v>
    <v>New York Stock Exchange</v>
    <v>XNYS</v>
    <v>XNYS</v>
    <v>1940 Air Products Blvd., ALLENTOWN, PA, 18106-5500 US</v>
    <v>263.99</v>
    <v>Chemicals</v>
    <v>Stock</v>
    <v>45307.909750960156</v>
    <v>940</v>
    <v>260</v>
    <v>57879308645</v>
    <v>AIR PRODUCTS AND CHEMICALS, INC.</v>
    <v>AIR PRODUCTS AND CHEMICALS, INC.</v>
    <v>262.52999999999997</v>
    <v>25.655100000000001</v>
    <v>264.13</v>
    <v>260.45</v>
    <v>260.45</v>
    <v>222228100</v>
    <v>APD</v>
    <v>AIR PRODUCTS AND CHEMICALS, INC. (XNYS:APD)</v>
    <v>1435179</v>
    <v>1091452</v>
    <v>1961</v>
  </rv>
  <rv s="2">
    <v>941</v>
  </rv>
  <rv s="3">
    <fb>273.8</fb>
    <v>21</v>
  </rv>
  <rv s="0">
    <v>https://www.bing.com/financeapi/forcetrigger?t=a1nllh&amp;q=XNYS%3aAPH&amp;form=skydnc</v>
    <v>Learn more on Bing</v>
  </rv>
  <rv s="1">
    <v>en-GB</v>
    <v>a1nllh</v>
    <v>268435456</v>
    <v>1</v>
    <v>Powered by Refinitiv</v>
    <v>0</v>
    <v>AMPHENOL CORPORATION (XNYS:APH)</v>
    <v>2</v>
    <v>22</v>
    <v>Finance</v>
    <v>23</v>
    <v>99.93</v>
    <v>72</v>
    <v>1.3096000000000001</v>
    <v>-0.36</v>
    <v>-4.3690000000000005E-3</v>
    <v>-3.7309999999999999E-3</v>
    <v>-0.42</v>
    <v>USD</v>
    <v>Amphenol Corporation is a designer, manufacturer, and marketer of electrical, electronic and fiber optic connectors and interconnect systems, antennas, sensors and sensor-based products, and coaxial and high-speed specialty cables. The Company’s segments include Harsh Environment Solutions, Communications Solutions, and Interconnect and Sensor Systems. The Harsh Environment Solutions designs, manufactures and markets a range of ruggedized interconnect products, including connectors and interconnect systems, printed circuits and printed circuit assemblies and other products. Communications Solutions designs, manufactures and markets a range of connector and interconnect systems, including high speed, radio frequency, power, fiber optic and other products, together with antennas. The Interconnect and Sensor Systems designs, manufactures, and markets a range of sensors, sensor-based systems, connectors, and value-added interconnect systems. It also offers wireless technology solutions.</v>
    <v>91000</v>
    <v>New York Stock Exchange</v>
    <v>XNYS</v>
    <v>XNYS</v>
    <v>358 HALL AVE, WALLINGFORD, CT, 06492 US</v>
    <v>96.67</v>
    <v>Electronic Equipment &amp; Parts</v>
    <v>Stock</v>
    <v>45307.929437128907</v>
    <v>944</v>
    <v>95.39</v>
    <v>57521542628</v>
    <v>AMPHENOL CORPORATION</v>
    <v>AMPHENOL CORPORATION</v>
    <v>96.15</v>
    <v>31.140899999999998</v>
    <v>96.5</v>
    <v>96.14</v>
    <v>95.72</v>
    <v>598310200</v>
    <v>APH</v>
    <v>AMPHENOL CORPORATION (XNYS:APH)</v>
    <v>2230758</v>
    <v>2594290</v>
    <v>1986</v>
  </rv>
  <rv s="2">
    <v>945</v>
  </rv>
  <rv s="3">
    <fb>99.13</fb>
    <v>21</v>
  </rv>
  <rv s="0">
    <v>https://www.bing.com/financeapi/forcetrigger?t=a22777&amp;q=XNYS%3aROP&amp;form=skydnc</v>
    <v>Learn more on Bing</v>
  </rv>
  <rv s="1">
    <v>en-GB</v>
    <v>a22777</v>
    <v>268435456</v>
    <v>1</v>
    <v>Powered by Refinitiv</v>
    <v>0</v>
    <v>ROPER TECHNOLOGIES, INC. (XNAS:ROP)</v>
    <v>2</v>
    <v>22</v>
    <v>Finance</v>
    <v>23</v>
    <v>551.91</v>
    <v>416.77499999999998</v>
    <v>1.0141</v>
    <v>3.08</v>
    <v>-5.868E-3</v>
    <v>5.7660000000000003E-3</v>
    <v>-3.1524999999999999</v>
    <v>USD</v>
    <v>Roper Technologies, Inc. is a diversified technology company. The Company operates businesses that design and develop vertical software and technology enabled products for a variety of defensible niche markets. The Company operates through three segments: Application Software, Network Software and Technology Enabled Products. The Application Software segment includes Aderant, CBORD/Horizon, CliniSys, Data Innovations, Deltek, Frontline Education, IntelliTrans, PowerPlan, Strata, Vertafore. The Network Software segment includes ConstructConnect, DAT, Foundry, iPipeline, iTradeNetwork, Loadlink, MHA, SHP, SoftWriters. The Technology Enabled Products segment includes CIVCO Medical Solutions, FMI, Inovonics, IPA, Neptune, Northern Digital, rf IDEAS, Verathon. Aderant is a comprehensive management software solution for law and other professional services firms, including business development, calendar/docket matter management and others. CBORD/Horizon is a campus solutions software.</v>
    <v>15800</v>
    <v>Nasdaq Stock Market</v>
    <v>XNAS</v>
    <v>XNAS</v>
    <v>6496 University Parkway, SARASOTA, FL, 34240 US</v>
    <v>537.53</v>
    <v>Software &amp; IT Services</v>
    <v>Stock</v>
    <v>45307.901240103907</v>
    <v>948</v>
    <v>531.38</v>
    <v>57392309667</v>
    <v>ROPER TECHNOLOGIES, INC.</v>
    <v>ROPER TECHNOLOGIES, INC.</v>
    <v>532.48</v>
    <v>46.267400000000002</v>
    <v>534.19000000000005</v>
    <v>537.27</v>
    <v>534.11749999999995</v>
    <v>106822100</v>
    <v>ROP</v>
    <v>ROPER TECHNOLOGIES, INC. (XNAS:ROP)</v>
    <v>428766</v>
    <v>810841</v>
    <v>1981</v>
  </rv>
  <rv s="2">
    <v>949</v>
  </rv>
  <rv s="3">
    <fb>545.16999999999996</fb>
    <v>21</v>
  </rv>
  <rv s="0">
    <v>https://www.bing.com/financeapi/forcetrigger?t=a1x6m7&amp;q=XNAS%3aLULU&amp;form=skydnc</v>
    <v>Learn more on Bing</v>
  </rv>
  <rv s="1">
    <v>en-GB</v>
    <v>a1x6m7</v>
    <v>268435456</v>
    <v>1</v>
    <v>Powered by Refinitiv</v>
    <v>0</v>
    <v>LULULEMON ATHLETICA INC. (XNAS:LULU)</v>
    <v>2</v>
    <v>22</v>
    <v>Finance</v>
    <v>20</v>
    <v>516.39</v>
    <v>286.57499999999999</v>
    <v>1.3414999999999999</v>
    <v>-9.2100000000000009</v>
    <v>4.3189999999999998E-4</v>
    <v>-1.9189999999999999E-2</v>
    <v>0.20330000000000001</v>
    <v>USD</v>
    <v>lululemon athletica inc. is engaged in the design, distribution, and retail of technical athletic apparel, footwear, and accessories. The Company’s segments include company-operated stores and direct to consumer. Its apparel assortment includes items, such as pants, shorts, tops, and jackets designed for a healthy lifestyle, including athletic activities, such as yoga, running, training, and other activities. It also offers apparel designed for being on the move and fitness-inspired accessories. Its technical athletic apparel, footwear, and accessories, which are sold through a chain of company-operated stores, direct to consumers through e-commerce, outlets, sales to wholesale accounts, license and supply arrangements, recommence, and sales from temporary locations. It also offers in-home connected fitness and associated content subscriptions through lululemon Studio. It operates stores in the United States, Canada, Australia, the United Kingdom, South Korea, Germany and others.</v>
    <v>34000</v>
    <v>Nasdaq Stock Market</v>
    <v>XNAS</v>
    <v>XNAS</v>
    <v>1818 Cornwall Ave, 400 - 1818 CORNWALL AVENUE, VANCOUVER, BC, V6J 1C7 CA</v>
    <v>478.05</v>
    <v>Textiles &amp; Apparel</v>
    <v>Stock</v>
    <v>45307.962947522654</v>
    <v>952</v>
    <v>467.57499999999999</v>
    <v>56993540604</v>
    <v>LULULEMON ATHLETICA INC.</v>
    <v>LULULEMON ATHLETICA INC.</v>
    <v>478.05</v>
    <v>61.067500000000003</v>
    <v>479.94</v>
    <v>470.73</v>
    <v>470.93329999999997</v>
    <v>121074800</v>
    <v>LULU</v>
    <v>LULULEMON ATHLETICA INC. (XNAS:LULU)</v>
    <v>1369458</v>
    <v>1660767</v>
    <v>2005</v>
  </rv>
  <rv s="2">
    <v>953</v>
  </rv>
  <rv s="3">
    <fb>511.29</fb>
    <v>21</v>
  </rv>
  <rv s="0">
    <v>https://www.bing.com/financeapi/forcetrigger?t=a21d27&amp;q=XNYS%3aPSX&amp;form=skydnc</v>
    <v>Learn more on Bing</v>
  </rv>
  <rv s="1">
    <v>en-GB</v>
    <v>a21d27</v>
    <v>268435456</v>
    <v>1</v>
    <v>Powered by Refinitiv</v>
    <v>0</v>
    <v>PHILLIPS 66 (XNYS:PSX)</v>
    <v>2</v>
    <v>22</v>
    <v>Finance</v>
    <v>23</v>
    <v>138.06</v>
    <v>89.74</v>
    <v>1.3708</v>
    <v>-3.4</v>
    <v>7.6470000000000002E-3</v>
    <v>-2.5589000000000001E-2</v>
    <v>0.99</v>
    <v>USD</v>
    <v>Phillips 66 is a diversified energy company with midstream, chemicals, refining, and marketing and specialties businesses. The Company operates through four segments: Midstream, Chemicals, Refining, and Marketing and Specialties (M&amp;S). Its Midstream segment provides crude oil and refined petroleum product transportation, terminaling and processing services, as well as natural gas and natural gas liquids (NGL) transportation, storage, fractionation, gathering, processing and marketing services, mainly in the United States. The Chemicals segment consists of its equity investment in Chevron Phillips Chemical Company LLC (CPChem), which manufactures and markets petrochemicals and plastics on a worldwide basis. Its Refining segment refines crude oil and other feedstocks into petroleum products, such as gasoline, distillates and aviation fuels, as well as renewable fuels. Its Marketing &amp; Specialties segment purchases for resale and markets refined petroleum products and renewable fuels.</v>
    <v>13000</v>
    <v>New York Stock Exchange</v>
    <v>XNYS</v>
    <v>XNYS</v>
    <v>2331 Citywest Blvd., HOUSTON, TX, 77042 US</v>
    <v>133.53</v>
    <v>Oil &amp; Gas</v>
    <v>Stock</v>
    <v>45307.930695960153</v>
    <v>956</v>
    <v>129.09</v>
    <v>56961051532</v>
    <v>PHILLIPS 66</v>
    <v>PHILLIPS 66</v>
    <v>133</v>
    <v>8.0256000000000007</v>
    <v>132.87</v>
    <v>129.47</v>
    <v>130.46</v>
    <v>439955600</v>
    <v>PSX</v>
    <v>PHILLIPS 66 (XNYS:PSX)</v>
    <v>3169360</v>
    <v>3200531</v>
    <v>2011</v>
  </rv>
  <rv s="2">
    <v>957</v>
  </rv>
  <rv s="3">
    <fb>133.13999999999999</fb>
    <v>21</v>
  </rv>
  <rv s="0">
    <v>https://www.bing.com/financeapi/forcetrigger?t=a242qh&amp;q=XNYS%3aTDG&amp;form=skydnc</v>
    <v>Learn more on Bing</v>
  </rv>
  <rv s="1">
    <v>en-GB</v>
    <v>a242qh</v>
    <v>268435456</v>
    <v>1</v>
    <v>Powered by Refinitiv</v>
    <v>0</v>
    <v>TRANSDIGM GROUP INCORPORATED (XNYS:TDG)</v>
    <v>2</v>
    <v>22</v>
    <v>Finance</v>
    <v>23</v>
    <v>1033.8050000000001</v>
    <v>636.19899999999996</v>
    <v>1.4282999999999999</v>
    <v>-5.51</v>
    <v>2.6570000000000001E-3</v>
    <v>-5.3349999999999995E-3</v>
    <v>2.73</v>
    <v>USD</v>
    <v>TransDigm Group Incorporated is a designer, producer and supplier of engineered aircraft components for use on all commercial and military aircraft in service. The Company's segments include Power &amp; Control, Airframe and Non-aviation. The Power &amp; Control segment develops, produces and markets systems and components that predominately provide power to or control power of the aircraft utilizing electronic, fluid, power and mechanical motion control technologies. Its product offerings include mechanical/electro-mechanical actuators and controls. The Airframe segment develops, produces and markets systems and components that are used in non-power airframe applications utilizing airframe and cabin structure technologies. Its product offerings include engineered latching and locking devices, and engineered rods. The Non-aviation segment develops, produces and markets products for non-aviation markets. Its products include belts and safety restraints for ground transportation applications.</v>
    <v>15500</v>
    <v>New York Stock Exchange</v>
    <v>XNYS</v>
    <v>XNYS</v>
    <v>1301 East 9th Street, Suite 3000, CLEVELAND, OH, 44114 US</v>
    <v>1033.6498999999999</v>
    <v>Aerospace &amp; Defense</v>
    <v>Stock</v>
    <v>45307.925092568752</v>
    <v>960</v>
    <v>1017.8</v>
    <v>56825281212</v>
    <v>TRANSDIGM GROUP INCORPORATED</v>
    <v>TRANSDIGM GROUP INCORPORATED</v>
    <v>1029.1600000000001</v>
    <v>46.935600000000001</v>
    <v>1032.83</v>
    <v>1027.32</v>
    <v>1030.05</v>
    <v>55314100</v>
    <v>TDG</v>
    <v>TRANSDIGM GROUP INCORPORATED (XNYS:TDG)</v>
    <v>194003</v>
    <v>197911</v>
    <v>2003</v>
  </rv>
  <rv s="2">
    <v>961</v>
  </rv>
  <rv s="3">
    <fb>1011.6</fb>
    <v>21</v>
  </rv>
  <rv s="0">
    <v>https://www.bing.com/financeapi/forcetrigger?t=a1rlu2&amp;q=XNYS%3aECL&amp;form=skydnc</v>
    <v>Learn more on Bing</v>
  </rv>
  <rv s="1">
    <v>en-GB</v>
    <v>a1rlu2</v>
    <v>268435456</v>
    <v>1</v>
    <v>Powered by Refinitiv</v>
    <v>0</v>
    <v>ECOLAB INC. (XNYS:ECL)</v>
    <v>2</v>
    <v>22</v>
    <v>Finance</v>
    <v>23</v>
    <v>201.619</v>
    <v>143.91</v>
    <v>1.085</v>
    <v>0.12</v>
    <v>0</v>
    <v>6.0329999999999997E-4</v>
    <v>0</v>
    <v>USD</v>
    <v>Ecolab Inc. provides water, hygiene and infection prevention solutions and services. The Company delivers various solutions, data-driven insights and personalized service to various industries. Its segments include Global Industrial, Global Institutional &amp; Specialty and Global Healthcare &amp; Life Sciences. Its Global Industrial segment provides water treatment and process applications, and cleaning and sanitizing solutions, primarily to industrial customers within the manufacturing, food and beverage processing, transportation, chemical, primary metals and mining, power generation, global refining, petrochemical, pulp and paper industries. Its Global Institutional &amp; Specialty segment provides specialized cleaning and sanitizing products to the foodservice, hospitality, lodging, government, education and retail industries. Its Global Healthcare &amp; Life Sciences segment provides specialized cleaning and sanitizing products to the healthcare, personal care and pharmaceutical industries.</v>
    <v>47000</v>
    <v>New York Stock Exchange</v>
    <v>XNYS</v>
    <v>XNYS</v>
    <v>1 Ecolab Place, SAINT PAUL, MN, 55102 US</v>
    <v>199.94</v>
    <v>Chemicals</v>
    <v>Stock</v>
    <v>45307.885529803127</v>
    <v>964</v>
    <v>197.72</v>
    <v>56754225792</v>
    <v>ECOLAB INC.</v>
    <v>ECOLAB INC.</v>
    <v>199.66</v>
    <v>46.233199999999997</v>
    <v>198.92</v>
    <v>199.04</v>
    <v>199.04</v>
    <v>285139800</v>
    <v>ECL</v>
    <v>ECOLAB INC. (XNYS:ECL)</v>
    <v>1078242</v>
    <v>982895</v>
    <v>1924</v>
  </rv>
  <rv s="2">
    <v>965</v>
  </rv>
  <rv s="3">
    <fb>198.35</fb>
    <v>21</v>
  </rv>
  <rv s="0">
    <v>https://www.bing.com/financeapi/forcetrigger?t=a1vqnm&amp;q=XNYS%3aTT&amp;form=skydnc</v>
    <v>Learn more on Bing</v>
  </rv>
  <rv s="1">
    <v>en-GB</v>
    <v>a1vqnm</v>
    <v>268435456</v>
    <v>1</v>
    <v>Powered by Refinitiv</v>
    <v>0</v>
    <v>Trane Technologies plc (XNYS:TT)</v>
    <v>2</v>
    <v>22</v>
    <v>Finance</v>
    <v>23</v>
    <v>247.76</v>
    <v>162.04</v>
    <v>1.0771999999999999</v>
    <v>-0.63</v>
    <v>0</v>
    <v>-2.5590000000000001E-3</v>
    <v>0</v>
    <v>USD</v>
    <v>Trane Technologies PLC is a global climate innovator. Through its brands, such as Trane and Thermo King, and its portfolio of products and services, it brings climate solutions to buildings, homes, and transportation. Its segments include the Americas, EMEA and Asia Pacific. Its Americas segment serves customers in North America and Latin America and includes commercial heating and cooling systems, building controls, and energy services and solutions; residential heating and cooling; and transport refrigeration systems and solutions. Its EMEA segment serves customers in the Europe, Middle East and Africa region and includes heating and cooling systems, services and solutions for commercial buildings, and transport refrigeration systems and solutions. Its Asia Pacific segment serves customers throughout the Asia Pacific region and includes heating and cooling systems and solutions. It also offers cloud-based connected workplace and enterprise asset management products and solutions.</v>
    <v>39000</v>
    <v>New York Stock Exchange</v>
    <v>XNYS</v>
    <v>XNYS</v>
    <v>170/175 Lakeview Drive, Airside Business Park, Swords,, SWORDS, DUBLIN IE</v>
    <v>246.72</v>
    <v>Machinery, Equipment &amp; Components</v>
    <v>Stock</v>
    <v>45307.914419756249</v>
    <v>968</v>
    <v>243.83500000000001</v>
    <v>55869794640</v>
    <v>Trane Technologies plc</v>
    <v>Trane Technologies plc</v>
    <v>245.6</v>
    <v>28.702200000000001</v>
    <v>246.15</v>
    <v>245.52</v>
    <v>245.52</v>
    <v>227557000</v>
    <v>TT</v>
    <v>Trane Technologies plc (XNYS:TT)</v>
    <v>896507</v>
    <v>1027457</v>
    <v>2009</v>
  </rv>
  <rv s="2">
    <v>969</v>
  </rv>
  <rv s="3">
    <fb>243.9</fb>
    <v>21</v>
  </rv>
  <rv s="0">
    <v>https://www.bing.com/financeapi/forcetrigger?t=a1sp52&amp;q=XNYS%3aFCX&amp;form=skydnc</v>
    <v>Learn more on Bing</v>
  </rv>
  <rv s="1">
    <v>en-GB</v>
    <v>a1sp52</v>
    <v>268435456</v>
    <v>1</v>
    <v>Powered by Refinitiv</v>
    <v>0</v>
    <v>FREEPORT-MCMORAN INC. (XNYS:FCX)</v>
    <v>2</v>
    <v>22</v>
    <v>Finance</v>
    <v>20</v>
    <v>46.73</v>
    <v>32.825000000000003</v>
    <v>2.0655000000000001</v>
    <v>-2.0449999999999999</v>
    <v>3.5989999999999998E-3</v>
    <v>-4.9950999999999995E-2</v>
    <v>0.14000000000000001</v>
    <v>USD</v>
    <v>Freeport-McMoRan Inc. is a mining company. The Company operates through geographical assets with proven and probable reserves of copper, gold and molybdenum, and traded copper producer. The Company's segments include the Morenci, Cerro Verde and Grasberg (Indonesia mining) copper mines, the Rod &amp; Refining operations and Atlantic Copper Smelting &amp; Refining. The Company has organized its mining operations into four divisions, which include North America copper mines, South America mining, Indonesia mining and Molybdenum mines. The Company's portfolio of assets includes the Grasberg minerals district in Indonesia, copper and gold deposits, and mining operations in North America and South America, including the large-scale Morenci minerals district in Arizona and the Cerro Verde operation in Peru. The Company’s copper products include copper concentrate, copper cathode and continuous-cast copper rods.</v>
    <v>25600</v>
    <v>New York Stock Exchange</v>
    <v>XNYS</v>
    <v>XNYS</v>
    <v>333 N Central Ave, PHOENIX, AZ, 85004 US</v>
    <v>40.31</v>
    <v>Metals &amp; Mining</v>
    <v>Stock</v>
    <v>45307.964212846877</v>
    <v>972</v>
    <v>38.715000000000003</v>
    <v>55774535415</v>
    <v>FREEPORT-MCMORAN INC.</v>
    <v>FREEPORT-MCMORAN INC.</v>
    <v>40.31</v>
    <v>27.497699999999998</v>
    <v>40.94</v>
    <v>38.895000000000003</v>
    <v>39.04</v>
    <v>1433977000</v>
    <v>FCX</v>
    <v>FREEPORT-MCMORAN INC. (XNYS:FCX)</v>
    <v>16523817</v>
    <v>11420123</v>
    <v>1987</v>
  </rv>
  <rv s="2">
    <v>973</v>
  </rv>
  <rv s="3">
    <fb>42.57</fb>
    <v>21</v>
  </rv>
  <rv s="0">
    <v>https://www.bing.com/financeapi/forcetrigger?t=a1pokr&amp;q=XNAS%3aCHTR&amp;form=skydnc</v>
    <v>Learn more on Bing</v>
  </rv>
  <rv s="1">
    <v>en-GB</v>
    <v>a1pokr</v>
    <v>268435456</v>
    <v>1</v>
    <v>Powered by Refinitiv</v>
    <v>0</v>
    <v>CHARTER COMMUNICATIONS, INC. (XNAS:CHTR)</v>
    <v>2</v>
    <v>22</v>
    <v>Finance</v>
    <v>23</v>
    <v>458.3</v>
    <v>315.02</v>
    <v>1.0302</v>
    <v>3.44</v>
    <v>-1.3569999999999999E-4</v>
    <v>9.4269999999999996E-3</v>
    <v>-0.05</v>
    <v>USD</v>
    <v>Charter Communications, Inc. is a broadband connectivity company and cable operator serving more than 32 million customers in 41 states through its Spectrum brand. The Company offers a range of residential and business services including Spectrum Internet, television (TV), mobile and voice. Its Spectrum Business delivers a range of broadband products and services coupled with features and applications to enhance productivity of small and medium-sized companies. Spectrum Enterprise provides highly customized, fiber-based solutions for larger businesses and government entities. Its Spectrum Reach delivers tailored advertising and production for the modern media landscape. The Company also distributes news coverage and sports programming to its customers through Spectrum Networks. Its Spectrum Mobile service is offered to customers subscribing to its Internet service, and runs on Verizon Communications Inc.(Verizon) mobile network, combined with Spectrum WiFi.</v>
    <v>101700</v>
    <v>Nasdaq Stock Market</v>
    <v>XNAS</v>
    <v>XNAS</v>
    <v>12405 Powerscourt Drive, ST. LOUIS, MO, 63131 US</v>
    <v>368.55</v>
    <v>Telecommunications Services</v>
    <v>Stock</v>
    <v>45307.934557592191</v>
    <v>976</v>
    <v>357.41</v>
    <v>54484963302</v>
    <v>CHARTER COMMUNICATIONS, INC.</v>
    <v>CHARTER COMMUNICATIONS, INC.</v>
    <v>362.67</v>
    <v>11.911099999999999</v>
    <v>364.9</v>
    <v>368.34</v>
    <v>368.29</v>
    <v>147920300</v>
    <v>CHTR</v>
    <v>CHARTER COMMUNICATIONS, INC. (XNAS:CHTR)</v>
    <v>869585</v>
    <v>964860</v>
    <v>2003</v>
  </rv>
  <rv s="2">
    <v>977</v>
  </rv>
  <rv s="3">
    <fb>388.68</fb>
    <v>21</v>
  </rv>
  <rv s="0">
    <v>https://www.bing.com/financeapi/forcetrigger?t=a1uysm&amp;q=XNYS%3aHUM&amp;form=skydnc</v>
    <v>Learn more on Bing</v>
  </rv>
  <rv s="1">
    <v>en-GB</v>
    <v>a1uysm</v>
    <v>268435456</v>
    <v>1</v>
    <v>Powered by Refinitiv</v>
    <v>0</v>
    <v>HUMANA INC. (XNYS:HUM)</v>
    <v>2</v>
    <v>22</v>
    <v>Finance</v>
    <v>20</v>
    <v>541.21</v>
    <v>423.29</v>
    <v>0.4743</v>
    <v>0.12</v>
    <v>2.712E-3</v>
    <v>2.7349999999999998E-4</v>
    <v>1.19</v>
    <v>USD</v>
    <v>Humana Inc. is a health and well-being company. The Company operates through two segments: Insurance and CenterWell. The Insurance segment consists of Medicare benefits, marketed to individuals or directly through group Medicare accounts. It also includes its contract with the Centers for Medicare and Medicaid Services (CMS) to administer the Limited Income Newly Eligible Transition (LI-NET), prescription drug plan program and contracts with various states to provide Medicaid, dual eligible demonstration, and Long-Term Support Services benefits. The Insurance segment also includes products consisting of employer group commercial fully-insured medical and specialty health. The CenterWell segment represents its payor-agnostic healthcare services offerings, including pharmacy dispensing services, provider services, and home services. The Company’s subsidiaries include Mid-South Home Health Agency, LLC, Premier Home Health Agency, LLC and Humana Regional Health Plan, Inc.</v>
    <v>67100</v>
    <v>New York Stock Exchange</v>
    <v>XNYS</v>
    <v>XNYS</v>
    <v>500 W Main St, LOUISVILLE, KY, 40202 US</v>
    <v>441.48</v>
    <v>Healthcare Providers &amp; Services</v>
    <v>Stock</v>
    <v>45307.956250566407</v>
    <v>980</v>
    <v>433.56</v>
    <v>54024668481</v>
    <v>HUMANA INC.</v>
    <v>HUMANA INC.</v>
    <v>441.48</v>
    <v>18.185600000000001</v>
    <v>438.71</v>
    <v>438.83</v>
    <v>439.98</v>
    <v>123110700</v>
    <v>HUM</v>
    <v>HUMANA INC. (XNYS:HUM)</v>
    <v>1831254</v>
    <v>1570787</v>
    <v>1964</v>
  </rv>
  <rv s="2">
    <v>981</v>
  </rv>
  <rv s="3">
    <fb>457.81</fb>
    <v>21</v>
  </rv>
  <rv s="0">
    <v>https://www.bing.com/financeapi/forcetrigger?t=a1yy2w&amp;q=XNAS%3aNXPI&amp;form=skydnc</v>
    <v>Learn more on Bing</v>
  </rv>
  <rv s="1">
    <v>en-GB</v>
    <v>a1yy2w</v>
    <v>268435456</v>
    <v>1</v>
    <v>Powered by Refinitiv</v>
    <v>0</v>
    <v>NXP Semiconductors NV (XNAS:NXPI)</v>
    <v>2</v>
    <v>22</v>
    <v>Finance</v>
    <v>23</v>
    <v>238.27</v>
    <v>155.31</v>
    <v>1.5863</v>
    <v>-0.12</v>
    <v>7.6560000000000007E-4</v>
    <v>-5.7390000000000002E-4</v>
    <v>0.16</v>
    <v>USD</v>
    <v>NXP Semiconductors NV (NXP) is The Netherlands-based holding company. The Company operates as a semiconductor company. The Company provides high performance mixed signal analog-digital (mixed A/D) and standard product solutions. Its product solutions are used in a range of end-market applications, including automotive, personal security and identification, industrial &amp; Internet of Things (IoT), wireless and wireline infrastructure, mobile communications, multi-market industrial, consumer and computing. It engages with global original equipment manufacturers (OEMs). The Company sells products in all geographic regions and countries: China, USA, Japan, Malaysia, South Korea, Germany, The Netherlands, and others.</v>
    <v>34500</v>
    <v>Nasdaq Stock Market</v>
    <v>XNAS</v>
    <v>XNAS</v>
    <v>High Tech Campus 60, EINDHOVEN, NOORD-BRABANT, 5656AG NL</v>
    <v>211.72</v>
    <v>Semiconductors &amp; Semiconductor Equipment</v>
    <v>Stock</v>
    <v>45307.951378935155</v>
    <v>984</v>
    <v>206.31</v>
    <v>53869952067</v>
    <v>NXP Semiconductors NV</v>
    <v>NXP Semiconductors NV</v>
    <v>210.69</v>
    <v>19.3642</v>
    <v>209.11</v>
    <v>208.99</v>
    <v>209.15</v>
    <v>257763300</v>
    <v>NXPI</v>
    <v>NXP Semiconductors NV (XNAS:NXPI)</v>
    <v>1749600</v>
    <v>2133415</v>
    <v>2010</v>
  </rv>
  <rv s="2">
    <v>985</v>
  </rv>
  <rv s="3">
    <fb>229.68</fb>
    <v>21</v>
  </rv>
  <rv s="0">
    <v>https://www.bing.com/financeapi/forcetrigger?t=a1ry3m&amp;q=XNYS%3aEMR&amp;form=skydnc</v>
    <v>Learn more on Bing</v>
  </rv>
  <rv s="1">
    <v>en-GB</v>
    <v>a1ry3m</v>
    <v>268435456</v>
    <v>1</v>
    <v>Powered by Refinitiv</v>
    <v>0</v>
    <v>EMERSON ELECTRIC CO. (XNYS:EMR)</v>
    <v>2</v>
    <v>22</v>
    <v>Finance</v>
    <v>20</v>
    <v>100.62</v>
    <v>76.94</v>
    <v>1.3408</v>
    <v>-1.63</v>
    <v>5.6830000000000006E-3</v>
    <v>-1.7180999999999998E-2</v>
    <v>0.53</v>
    <v>USD</v>
    <v>Emerson Electric Co. is a global technology and software company. The Company is a global manufacturer that combines technology and engineering to provide advanced solutions to its customers. The Company operates through six segments under two business groups, such as Intelligent Devices, and Software and Control. Its Intelligent Devices business includes Final Control, Measurement &amp; Analytical, Discrete Automation, and Safety &amp; Productivity. The Software and Control business include Control Systems &amp; Software, AspenTech, and Test &amp; Measurement. Final Control segment includes valves, and actuators &amp; regulators product offerings. Measurement &amp; Analytical segment includes liquid analysis, gas analysis, tank gauging system and others. Discrete Automation segment includes industrial solutions product offerings. Safety &amp; Productivity segment includes tools and home products. AspenTech segment provides asset optimization software that enables industrial manufacturers to maintain operations.</v>
    <v>67000</v>
    <v>New York Stock Exchange</v>
    <v>XNYS</v>
    <v>XNYS</v>
    <v>Po Box 4100, 8000 W Florissant Ave, ST. LOUIS, MO, 63136-8506 US</v>
    <v>94.38</v>
    <v>Machinery, Equipment &amp; Components</v>
    <v>Stock</v>
    <v>45307.957078159372</v>
    <v>988</v>
    <v>92.97</v>
    <v>53288869788</v>
    <v>EMERSON ELECTRIC CO.</v>
    <v>EMERSON ELECTRIC CO.</v>
    <v>94.36</v>
    <v>25.468299999999999</v>
    <v>94.87</v>
    <v>93.24</v>
    <v>93.79</v>
    <v>571523700</v>
    <v>EMR</v>
    <v>EMERSON ELECTRIC CO. (XNYS:EMR)</v>
    <v>2401220</v>
    <v>2366044</v>
    <v>1890</v>
  </rv>
  <rv s="2">
    <v>989</v>
  </rv>
  <rv s="3">
    <fb>97.33</fb>
    <v>21</v>
  </rv>
  <rv s="0">
    <v>https://www.bing.com/financeapi/forcetrigger?t=a1xzr7&amp;q=XNYS%3aMSI&amp;form=skydnc</v>
    <v>Learn more on Bing</v>
  </rv>
  <rv s="1">
    <v>en-GB</v>
    <v>a1xzr7</v>
    <v>268435456</v>
    <v>1</v>
    <v>Powered by Refinitiv</v>
    <v>0</v>
    <v>MOTOROLA SOLUTIONS, INC. (XNYS:MSI)</v>
    <v>2</v>
    <v>22</v>
    <v>Finance</v>
    <v>23</v>
    <v>329.83</v>
    <v>251</v>
    <v>0.92789999999999995</v>
    <v>-0.66</v>
    <v>1.077E-3</v>
    <v>-2.0869999999999999E-3</v>
    <v>0.34</v>
    <v>USD</v>
    <v>Motorola Solutions, Inc. provides public safety and enterprise security. The Company offers land mobile radio communications (LMR), video security and access control and command center software, video security and analytics, supported by managed and support services. Its segments include Products and Systems Integration Segment and Software and Services Segment. The Products and Systems Integration segment offers a portfolio of infrastructure, devices, accessories, video security devices and infrastructure, and the implementation and integration of such systems, devices, and applications. The Software and Services segment provides a range of solution offerings for government, public safety and commercial customers. Its Software includes public safety and enterprise Command Center, unified communications applications, certain mobile video equipment, and video software solutions. Its Services includes a range of service offerings beginning with repair, technical support and maintenance.</v>
    <v>20000</v>
    <v>New York Stock Exchange</v>
    <v>XNYS</v>
    <v>XNYS</v>
    <v>500 W. Monroe St., CHICAGO, IL, 60661 US</v>
    <v>317.14999999999998</v>
    <v>Communications &amp; Networking</v>
    <v>Stock</v>
    <v>45307.90677227969</v>
    <v>992</v>
    <v>314.08</v>
    <v>52387957025</v>
    <v>MOTOROLA SOLUTIONS, INC.</v>
    <v>MOTOROLA SOLUTIONS, INC.</v>
    <v>315.64</v>
    <v>31.9862</v>
    <v>316.31</v>
    <v>315.64999999999998</v>
    <v>315.99</v>
    <v>165968500</v>
    <v>MSI</v>
    <v>MOTOROLA SOLUTIONS, INC. (XNYS:MSI)</v>
    <v>499925</v>
    <v>691895</v>
    <v>1973</v>
  </rv>
  <rv s="2">
    <v>993</v>
  </rv>
  <rv s="3">
    <fb>313.08999999999997</fb>
    <v>21</v>
  </rv>
  <rv s="0">
    <v>https://www.bing.com/financeapi/forcetrigger?t=a229ec&amp;q=XNYS%3aRSG&amp;form=skydnc</v>
    <v>Learn more on Bing</v>
  </rv>
  <rv s="1">
    <v>en-GB</v>
    <v>a229ec</v>
    <v>268435456</v>
    <v>1</v>
    <v>Powered by Refinitiv</v>
    <v>0</v>
    <v>REPUBLIC SERVICES, INC. (XNYS:RSG)</v>
    <v>2</v>
    <v>22</v>
    <v>Finance</v>
    <v>20</v>
    <v>167.17</v>
    <v>120.58</v>
    <v>0.67169999999999996</v>
    <v>-0.53</v>
    <v>1.8110000000000001E-3</v>
    <v>-3.1900000000000001E-3</v>
    <v>0.3</v>
    <v>USD</v>
    <v>Republic Services, Inc. provides environmental services in the United States. The Company provides a range of products and services, including recycling, solid waste, special waste, hazardous waste, container rental and field services. It has three segments. Group 1 segment is a recycling and solid waste business operating primarily in geographic areas located in the western United States. Group 2 segment is a recycling and solid waste business operating primarily in geographic areas located in the southeastern and mid-western United States and the eastern seaboard of the United States. Group 3 segment is an environmental solutions business operating primarily in geographic areas located across the United States and Canada. Its Colorado and New Mexico operations are vertically integrated operations, which include recycling, collection and disposal assets in four Colorado markets, including Denver, Colorado Springs, Durango and Canon City, as well as the Bloomfield, New Mexico, market.</v>
    <v>40000</v>
    <v>New York Stock Exchange</v>
    <v>XNYS</v>
    <v>XNYS</v>
    <v>18500 N Allied Way, PHOENIX, AZ, 85054 US</v>
    <v>166.61</v>
    <v>Professional &amp; Commercial Services</v>
    <v>Stock</v>
    <v>45307.962924270316</v>
    <v>996</v>
    <v>165.06</v>
    <v>52106950765</v>
    <v>REPUBLIC SERVICES, INC.</v>
    <v>REPUBLIC SERVICES, INC.</v>
    <v>165.68</v>
    <v>32.147500000000001</v>
    <v>166.14</v>
    <v>165.61</v>
    <v>165.94</v>
    <v>314636500</v>
    <v>RSG</v>
    <v>REPUBLIC SERVICES, INC. (XNYS:RSG)</v>
    <v>952342</v>
    <v>1062082</v>
    <v>1996</v>
  </rv>
  <rv s="2">
    <v>997</v>
  </rv>
  <rv s="3">
    <fb>164.91</fb>
    <v>21</v>
  </rv>
  <rv s="0">
    <v>https://www.bing.com/financeapi/forcetrigger?t=a218mw&amp;q=XNYS%3aPSA&amp;form=skydnc</v>
    <v>Learn more on Bing</v>
  </rv>
  <rv s="1">
    <v>en-GB</v>
    <v>a218mw</v>
    <v>268435456</v>
    <v>1</v>
    <v>Powered by Refinitiv</v>
    <v>0</v>
    <v>PUBLIC STORAGE. (XNYS:PSA)</v>
    <v>2</v>
    <v>22</v>
    <v>Finance</v>
    <v>23</v>
    <v>316.48</v>
    <v>233.18</v>
    <v>0.56079999999999997</v>
    <v>-0.18</v>
    <v>-1.1869999999999999E-3</v>
    <v>-6.1010000000000003E-4</v>
    <v>-0.35</v>
    <v>USD</v>
    <v>Public Storage is a real estate investment trust (REIT). Its principal business activities include the ownership and operation of self-storage facilities that offer storage spaces for lease, generally on a month-to-month basis, for personal and business use, ancillary activities, such as tenant reinsurance, merchandise sales, and third-party management, as well as the acquisition and development of additional self-storage space. Its segments include Self-Storage Operations and Ancillary Operations. The Self-Storage Operations segment includes the aggregated rental operations from the self-storage facilities it owns from same store facilities, acquired facilities, developed, and expanded facilities, and other non-same store facilities. The Ancillary Operations segment includes the combined operations of its tenant reinsurance, merchandise sales, and third-party property management operating segments. It holds interests in and consolidated approximately 2,888 self-storage facilities.</v>
    <v>5900</v>
    <v>New York Stock Exchange</v>
    <v>XNYS</v>
    <v>XNYS</v>
    <v>701 Western Avenue, GLENDALE, CA, 91201-2349 US</v>
    <v>294.94</v>
    <v>Residential &amp; Commercial REIT</v>
    <v>Stock</v>
    <v>45307.949096735938</v>
    <v>1000</v>
    <v>290.73</v>
    <v>51845303570</v>
    <v>PUBLIC STORAGE.</v>
    <v>PUBLIC STORAGE.</v>
    <v>293</v>
    <v>27.056999999999999</v>
    <v>295.02999999999997</v>
    <v>294.85000000000002</v>
    <v>294.5</v>
    <v>175836200</v>
    <v>PSA</v>
    <v>PUBLIC STORAGE. (XNYS:PSA)</v>
    <v>692500</v>
    <v>858328</v>
    <v>2023</v>
  </rv>
  <rv s="2">
    <v>1001</v>
  </rv>
  <rv s="3">
    <fb>305</fb>
    <v>21</v>
  </rv>
  <rv s="0">
    <v>https://www.bing.com/financeapi/forcetrigger?t=a1yq5r&amp;q=XNYS%3aNSC&amp;form=skydnc</v>
    <v>Learn more on Bing</v>
  </rv>
  <rv s="1">
    <v>en-GB</v>
    <v>a1yq5r</v>
    <v>268435456</v>
    <v>1</v>
    <v>Powered by Refinitiv</v>
    <v>0</v>
    <v>NORFOLK SOUTHERN CORPORATION (XNYS:NSC)</v>
    <v>2</v>
    <v>22</v>
    <v>Finance</v>
    <v>23</v>
    <v>260.2</v>
    <v>183.09</v>
    <v>1.3062</v>
    <v>-0.44</v>
    <v>2.0482999999999998E-2</v>
    <v>-1.9170000000000001E-3</v>
    <v>4.6924999999999999</v>
    <v>USD</v>
    <v>Norfolk Southern Corporation is a holding company, which is engaged principally in the rail transportation business. The Company is primarily engaged in the rail transportation of raw materials, intermediate products, and finished goods primarily in the Southeast, East, and Midwest and, via interchange with rail carriers, to and from the rest of the United States. It also transports overseas freight through several Atlantic and Gulf Coast ports. It offers an intermodal network in the eastern half of the United States. Its railroad operations system reaches various manufacturing plants, electric generating facilities, mines, distribution centers, transload facilities, and other businesses located in its service area. The Company is a transporter of industrial products, including agriculture, forest and consumer products, chemicals and metals, and construction materials. The Company is also a principal carrier of coal, automobiles, and automotive parts.</v>
    <v>19300</v>
    <v>New York Stock Exchange</v>
    <v>XNYS</v>
    <v>XNYS</v>
    <v>650 W Peachtree Street Nw, ATLANTA, GA, 30308 US</v>
    <v>230.33</v>
    <v>Freight &amp; Logistics Services</v>
    <v>Stock</v>
    <v>45307.898020010936</v>
    <v>1004</v>
    <v>226.79</v>
    <v>51805564967</v>
    <v>NORFOLK SOUTHERN CORPORATION</v>
    <v>NORFOLK SOUTHERN CORPORATION</v>
    <v>228.51</v>
    <v>25.161000000000001</v>
    <v>229.53</v>
    <v>229.09</v>
    <v>233.7825</v>
    <v>226136300</v>
    <v>NSC</v>
    <v>NORFOLK SOUTHERN CORPORATION (XNYS:NSC)</v>
    <v>1067594</v>
    <v>969486</v>
    <v>1980</v>
  </rv>
  <rv s="2">
    <v>1005</v>
  </rv>
  <rv s="3">
    <fb>236.38</fb>
    <v>21</v>
  </rv>
  <rv s="0">
    <v>https://www.bing.com/financeapi/forcetrigger?t=a1mwoc&amp;q=XNAS%3aADSK&amp;form=skydnc</v>
    <v>Learn more on Bing</v>
  </rv>
  <rv s="1">
    <v>en-GB</v>
    <v>a1mwoc</v>
    <v>268435456</v>
    <v>1</v>
    <v>Powered by Refinitiv</v>
    <v>0</v>
    <v>AUTODESK, INC. (XNAS:ADSK)</v>
    <v>2</v>
    <v>22</v>
    <v>Finance</v>
    <v>20</v>
    <v>245.88</v>
    <v>188.38</v>
    <v>1.4537</v>
    <v>-0.94</v>
    <v>-4.1409999999999998E-7</v>
    <v>-3.8769999999999998E-3</v>
    <v>-1E-4</v>
    <v>USD</v>
    <v>Autodesk, Inc. is engaged in three-dimensional (3D) design, engineering and entertainment technology solutions, spanning architecture, engineering, construction, product design, manufacturing, media and entertainment. Its product offerings are focused on four primary product families: Architecture, Engineering and Construction, AutoCAD and AutoCAD LT, Manufacturing, and Media and Entertainment. Its products include AutoCAD Civil 3D; Building Connected; Architecture, Engineering and Construction Collection; Autodesk Build; Revit; AutoCAD; AutoCAD LT; Computer-Aided Manufacturing (CAM) Solutions; Fusion 360; Product Design and Manufacturing Collection; Inventor; Vault; Media and Entertainment Collection; Maya; ShotGrid, and 3ds Max. Its product development and manufacturing software provides manufacturers in automotive, transportation, industrial machinery, consumer products, and building product industries with digital design, engineering, manufacturing, and production solutions.</v>
    <v>13700</v>
    <v>Nasdaq Stock Market</v>
    <v>XNAS</v>
    <v>XNAS</v>
    <v>One Market, Ste. 400., SAN FRANCISCO, CA, 94105 US</v>
    <v>242.68</v>
    <v>Software &amp; IT Services</v>
    <v>Stock</v>
    <v>45307.957623691407</v>
    <v>1008</v>
    <v>240.13</v>
    <v>51660544950</v>
    <v>AUTODESK, INC.</v>
    <v>AUTODESK, INC.</v>
    <v>240.28</v>
    <v>57.210099999999997</v>
    <v>242.44</v>
    <v>241.5</v>
    <v>241.4999</v>
    <v>213915300</v>
    <v>ADSK</v>
    <v>AUTODESK, INC. (XNAS:ADSK)</v>
    <v>1364364</v>
    <v>1342592</v>
    <v>1994</v>
  </rv>
  <rv s="2">
    <v>1009</v>
  </rv>
  <rv s="3">
    <fb>243.48</fb>
    <v>21</v>
  </rv>
  <rv s="0">
    <v>https://www.bing.com/financeapi/forcetrigger?t=a21gsm&amp;q=XNYS%3aPXD&amp;form=skydnc</v>
    <v>Learn more on Bing</v>
  </rv>
  <rv s="1">
    <v>en-GB</v>
    <v>a21gsm</v>
    <v>268435456</v>
    <v>1</v>
    <v>Powered by Refinitiv</v>
    <v>0</v>
    <v>PIONEER NATURAL RESOURCES COMPANY (XNYS:PXD)</v>
    <v>2</v>
    <v>22</v>
    <v>Finance</v>
    <v>23</v>
    <v>257.76</v>
    <v>177.26499999999999</v>
    <v>1.3355999999999999</v>
    <v>-5.68</v>
    <v>3.9909999999999998E-3</v>
    <v>-2.5392000000000001E-2</v>
    <v>0.87</v>
    <v>USD</v>
    <v>Pioneer Natural Resources Company is an independent oil and gas exploration and production company. The Company explores for, develops and produces oil, natural gas liquids (NGLs) and gas in the Midland Basin in West Texas. The Company conducts exploitation and exploration activities in the Spraberry/Wolfcamp oil field located in the Midland Basin in West Texas. The Company holds approximately 964 thousand gross acres, of which 948 thousand gross acres are located in the Spraberry/Wolfcamp field in the Midland Basin of West Texas. The Company has a joint venture with Sinochem Petroleum USA LLC, which encompasses approximately 212 thousand gross acres. The oil produced from the Spraberry/Wolfcamp field in the Midland Basin is West Texas Intermediate Sweet, and the gas produced is casinghead gas with an average energy content of 1,400 British thermal unit (Btu). The oil and gas are produced primarily from six formations, including Spraberry, Jo Mill, Dean, Wolfcamp, Strawn and Atoka.</v>
    <v>2076</v>
    <v>New York Stock Exchange</v>
    <v>XNYS</v>
    <v>XNYS</v>
    <v>777 Hidden Ridge, IRVING, TX, 75038 US</v>
    <v>223.69</v>
    <v>Oil &amp; Gas</v>
    <v>Stock</v>
    <v>45307.953798390627</v>
    <v>1012</v>
    <v>218.01</v>
    <v>50932172031</v>
    <v>PIONEER NATURAL RESOURCES COMPANY</v>
    <v>PIONEER NATURAL RESOURCES COMPANY</v>
    <v>222.93</v>
    <v>10.704000000000001</v>
    <v>223.69</v>
    <v>218.01</v>
    <v>218.88</v>
    <v>233623100</v>
    <v>PXD</v>
    <v>PIONEER NATURAL RESOURCES COMPANY (XNYS:PXD)</v>
    <v>1707257</v>
    <v>2163098</v>
    <v>1997</v>
  </rv>
  <rv s="2">
    <v>1013</v>
  </rv>
  <rv s="3">
    <fb>224.88</fb>
    <v>21</v>
  </rv>
  <rv s="0">
    <v>https://www.bing.com/financeapi/forcetrigger?t=a1r1lh&amp;q=XNYS%3aDHI&amp;form=skydnc</v>
    <v>Learn more on Bing</v>
  </rv>
  <rv s="1">
    <v>en-GB</v>
    <v>a1r1lh</v>
    <v>268435456</v>
    <v>1</v>
    <v>Powered by Refinitiv</v>
    <v>0</v>
    <v>D.R. HORTON, INC. (XNYS:DHI)</v>
    <v>2</v>
    <v>22</v>
    <v>Finance</v>
    <v>23</v>
    <v>156.77500000000001</v>
    <v>89.05</v>
    <v>1.6483000000000001</v>
    <v>-0.93</v>
    <v>1.2354E-2</v>
    <v>-6.0419999999999996E-3</v>
    <v>1.89</v>
    <v>USD</v>
    <v>D.R. Horton, Inc. is a homebuilding company. The Company's segments include Homebuilding, Rental, Forestar, Financial Services and Others. The Homebuilding segment is engaged in the acquisition and development of land and the construction and sale of residential homes, with operations in around 118 markets across 33 states. The Rental segment consists of single-family and multi-family rental operations. Its single-family rental operations construct and lease single-family homes within a community and then market each community for a bulk sale of rental homes. The Forestar segment is a residential lot development company with operations in around 54 markets across 22 states. Its homebuilding segment acquires finished lots from Forestar. The Financial services segment provides mortgage financing and title agency services to homebuyers in many of the Company's homebuilding markets. The Other segment includes insurance-related operations, owns water rights and other water-related assets.</v>
    <v>13450</v>
    <v>New York Stock Exchange</v>
    <v>XNYS</v>
    <v>XNYS</v>
    <v>1341 Horton Cir, ARLINGTON, TX, 76011-4310 US</v>
    <v>153.81</v>
    <v>Homebuilding &amp; Construction Supplies</v>
    <v>Stock</v>
    <v>45307.941011365627</v>
    <v>1016</v>
    <v>152.16499999999999</v>
    <v>50945624103</v>
    <v>D.R. HORTON, INC.</v>
    <v>D.R. HORTON, INC.</v>
    <v>153</v>
    <v>11.1151</v>
    <v>153.91999999999999</v>
    <v>152.99</v>
    <v>154.88</v>
    <v>332999700</v>
    <v>DHI</v>
    <v>D.R. HORTON, INC. (XNYS:DHI)</v>
    <v>1645851</v>
    <v>2658479</v>
    <v>1991</v>
  </rv>
  <rv s="2">
    <v>1017</v>
  </rv>
  <rv s="3">
    <fb>151.97999999999999</fb>
    <v>21</v>
  </rv>
  <rv s="0">
    <v>https://www.bing.com/financeapi/forcetrigger?t=az6zf2&amp;q=XNYS%3aWELL&amp;form=skydnc</v>
    <v>Learn more on Bing</v>
  </rv>
  <rv s="1">
    <v>en-GB</v>
    <v>az6zf2</v>
    <v>268435456</v>
    <v>1</v>
    <v>Powered by Refinitiv</v>
    <v>0</v>
    <v>WELLTOWER INC. (XNYS:WELL)</v>
    <v>2</v>
    <v>22</v>
    <v>Finance</v>
    <v>23</v>
    <v>93.42</v>
    <v>65.180000000000007</v>
    <v>1.0701000000000001</v>
    <v>-0.61</v>
    <v>-2.1899999999999998E-4</v>
    <v>-6.6349999999999994E-3</v>
    <v>-0.02</v>
    <v>USD</v>
    <v>Welltower Inc. is a real estate investment trust (REIT). The Company owns interests in properties concentrated in markets in the United States, Canada, and the United Kingdom (U.K.), consisting of seniors housing and post-acute communities and outpatient medical properties. The Company’s segments include Seniors Housing Operating, Triple-net and Outpatient Medical. The Seniors Housing Operating segment properties include senior apartments, assisted living, independent living/continuing care retirement communities, independent supportive living communities (Canada), care homes with and without nursing (U.K.), and combinations. The Triple-net segment invests in seniors housing and health care real estate through the acquisition and financing of primarily single tenant properties. Properties acquired are primarily leased under triple-net leases. The Company’s Outpatient Medical segment properties are leased to multiple tenants.</v>
    <v>514</v>
    <v>New York Stock Exchange</v>
    <v>XNYS</v>
    <v>XNYS</v>
    <v>4500 Dorr Street, TOLEDO, OH, 43615 US</v>
    <v>92.23</v>
    <v>Residential &amp; Commercial REIT</v>
    <v>Stock</v>
    <v>45307.949749860934</v>
    <v>1020</v>
    <v>91.22</v>
    <v>50542798212</v>
    <v>WELLTOWER INC.</v>
    <v>WELLTOWER INC.</v>
    <v>91.77</v>
    <v>249.21379999999999</v>
    <v>91.93</v>
    <v>91.32</v>
    <v>91.3</v>
    <v>553469100</v>
    <v>WELL</v>
    <v>WELLTOWER INC. (XNYS:WELL)</v>
    <v>2243451</v>
    <v>2413854</v>
    <v>2022</v>
  </rv>
  <rv s="2">
    <v>1021</v>
  </rv>
  <rv s="3">
    <fb>90.17</fb>
    <v>21</v>
  </rv>
  <rv s="0">
    <v>https://www.bing.com/financeapi/forcetrigger?t=a1xhvh&amp;q=XNYS%3aMET&amp;form=skydnc</v>
    <v>Learn more on Bing</v>
  </rv>
  <rv s="1">
    <v>en-GB</v>
    <v>a1xhvh</v>
    <v>268435456</v>
    <v>1</v>
    <v>Powered by Refinitiv</v>
    <v>0</v>
    <v>METLIFE, INC. (XNYS:MET)</v>
    <v>2</v>
    <v>22</v>
    <v>Finance</v>
    <v>23</v>
    <v>73.28</v>
    <v>48.95</v>
    <v>1.0374000000000001</v>
    <v>-0.61</v>
    <v>-6.0099999999999997E-3</v>
    <v>-8.8620000000000001E-3</v>
    <v>-0.41</v>
    <v>USD</v>
    <v>MetLife, Inc. is a financial services company, which offers insurance, annuities, employee benefits, and asset management services. It operates through five segments: U.S.; Asia; Latin America; Europe, the Middle East and Africa (EMEA); and MetLife Holdings. The U.S. segment offers a range of protection products and services, such as term life insurance, variable life insurance, universal life insurance, dental, disability, and accident and health insurance. The Asia segment offers products and services to both individuals and corporations, as well as to other institutions, and their respective employees. The Latin America segment offers a broad range of products to both individuals and corporations and other institutions, including local, state and federal governments. The EMEA segment offers life insurance, accident and health insurance, retirement and savings products, and credit insurance. The MetLife Holdings segment offers variable, universal, and long-term care insurance.</v>
    <v>45000</v>
    <v>New York Stock Exchange</v>
    <v>XNYS</v>
    <v>XNYS</v>
    <v>200 Park Avenue, NEW YORK, NY, 10166 US</v>
    <v>68.349999999999994</v>
    <v>Insurance</v>
    <v>Stock</v>
    <v>45307.947173946093</v>
    <v>1024</v>
    <v>67.48</v>
    <v>50495775444</v>
    <v>METLIFE, INC.</v>
    <v>METLIFE, INC.</v>
    <v>68.150000000000006</v>
    <v>29.499500000000001</v>
    <v>68.83</v>
    <v>68.22</v>
    <v>67.81</v>
    <v>740190200</v>
    <v>MET</v>
    <v>METLIFE, INC. (XNYS:MET)</v>
    <v>4068086</v>
    <v>3677126</v>
    <v>1999</v>
  </rv>
  <rv s="2">
    <v>1025</v>
  </rv>
  <rv s="3">
    <fb>66.13</fb>
    <v>21</v>
  </rv>
  <rv s="0">
    <v>https://www.bing.com/financeapi/forcetrigger?t=a1n7pr&amp;q=XNYS%3aAJG&amp;form=skydnc</v>
    <v>Learn more on Bing</v>
  </rv>
  <rv s="1">
    <v>en-GB</v>
    <v>a1n7pr</v>
    <v>268435456</v>
    <v>1</v>
    <v>Powered by Refinitiv</v>
    <v>0</v>
    <v>ARTHUR J. GALLAGHER &amp; CO. (XNYS:AJG)</v>
    <v>2</v>
    <v>22</v>
    <v>Finance</v>
    <v>23</v>
    <v>254.001</v>
    <v>174.44499999999999</v>
    <v>0.68669999999999998</v>
    <v>-1.33</v>
    <v>0</v>
    <v>-5.6639999999999998E-3</v>
    <v>0</v>
    <v>USD</v>
    <v>Arthur J. Gallagher &amp; Co. and its subsidiaries are engaged in providing insurance brokerage, consulting and third-party property/casualty claims settlement and administration services to businesses and organizations. The Company’s Brokerage segment operations provide brokerage and consulting services to companies and entities of all types, including commercial, not-for-profit and public entities. Its Risk management segment operations provide contract claim settlement, claim administration, loss control services and risk management consulting for commercial, not for profit, captive and public entities and various other organizations that choose to self-insure property/casualty coverage or choose to use a third-party claims management organization. It provides insurance benefits to captive independent contractors. It also offers coverage for marine liability, ports and terminal liability. It also offers comprehensive commercial property/casualty and personal lines products.</v>
    <v>44000</v>
    <v>New York Stock Exchange</v>
    <v>XNYS</v>
    <v>XNYS</v>
    <v>2850 Golf Road, ROLLING MEADOWS, IL, 60008-4050 US</v>
    <v>236.9</v>
    <v>Insurance</v>
    <v>Stock</v>
    <v>45307.914345613281</v>
    <v>1028</v>
    <v>232.715</v>
    <v>50406173000</v>
    <v>ARTHUR J. GALLAGHER &amp; CO.</v>
    <v>ARTHUR J. GALLAGHER &amp; CO.</v>
    <v>235.08</v>
    <v>45.023299999999999</v>
    <v>234.8</v>
    <v>233.47</v>
    <v>233.47</v>
    <v>215900000</v>
    <v>AJG</v>
    <v>ARTHUR J. GALLAGHER &amp; CO. (XNYS:AJG)</v>
    <v>862715</v>
    <v>1070865</v>
    <v>1972</v>
  </rv>
  <rv s="2">
    <v>1029</v>
  </rv>
  <rv s="0">
    <v>https://www.bing.com/financeapi/forcetrigger?t=bu3ew7&amp;q=XNYS%3aCARR&amp;form=skydnc</v>
    <v>Learn more on Bing</v>
  </rv>
  <rv s="1">
    <v>en-GB</v>
    <v>bu3ew7</v>
    <v>268435456</v>
    <v>1</v>
    <v>Powered by Refinitiv</v>
    <v>0</v>
    <v>CARRIER GLOBAL CORPORATION (XNYS:CARR)</v>
    <v>2</v>
    <v>22</v>
    <v>Finance</v>
    <v>20</v>
    <v>60.04</v>
    <v>40.28</v>
    <v>1.2753000000000001</v>
    <v>-0.3</v>
    <v>1.6652E-2</v>
    <v>-5.3439999999999998E-3</v>
    <v>0.93</v>
    <v>USD</v>
    <v>Carrier Global Corp is engaged in intelligent climate and energy solutions with a focus on providing differentiated, digitally enabled lifecycle solutions. It operates through three segments: HVAC; Refrigeration; and Fire &amp; Security. The HVAC segment provides products, controls, services and solutions to meet the heating, cooling and ventilation needs of residential and commercial customers. The Refrigeration segment includes transport refrigeration and monitoring products, services and digital solutions for trucks, trailers, shipping containers, intermodal and rail, as well as commercial refrigeration products. Its commercial refrigeration equipment solutions preserve freshness of retail food and beverages. Its Fire &amp; Security segment provides a range of residential, commercial and industrial technologies designed to help protect people and property. Its products include fire, flame, gas, smoke and carbon monoxide detection, fire extinguishers, intruder alarms and electronic controls.</v>
    <v>52000</v>
    <v>New York Stock Exchange</v>
    <v>XNYS</v>
    <v>XNYS</v>
    <v>13995 Pasteur Boulevard, PALM BEACH GARDENS, FL, 33418 US</v>
    <v>56.045000000000002</v>
    <v>Machinery, Equipment &amp; Components</v>
    <v>Stock</v>
    <v>45307.961236249997</v>
    <v>1031</v>
    <v>55.16</v>
    <v>50125083120</v>
    <v>CARRIER GLOBAL CORPORATION</v>
    <v>CARRIER GLOBAL CORPORATION</v>
    <v>55.55</v>
    <v>39.923499999999997</v>
    <v>56.14</v>
    <v>55.84</v>
    <v>56.78</v>
    <v>897655500</v>
    <v>CARR</v>
    <v>CARRIER GLOBAL CORPORATION (XNYS:CARR)</v>
    <v>2844158</v>
    <v>3670590</v>
    <v>2019</v>
  </rv>
  <rv s="2">
    <v>1032</v>
  </rv>
  <rv s="3">
    <fb>57.45</fb>
    <v>21</v>
  </rv>
  <rv s="0">
    <v>https://www.bing.com/financeapi/forcetrigger?t=a1zez2&amp;q=XNYS%3aOXY&amp;form=skydnc</v>
    <v>Learn more on Bing</v>
  </rv>
  <rv s="1">
    <v>en-GB</v>
    <v>a1zez2</v>
    <v>268435456</v>
    <v>1</v>
    <v>Powered by Refinitiv</v>
    <v>0</v>
    <v>OCCIDENTAL PETROLEUM CORPORATION (XNYS:OXY)</v>
    <v>2</v>
    <v>22</v>
    <v>Finance</v>
    <v>20</v>
    <v>67.930000000000007</v>
    <v>55.12</v>
    <v>1.6576</v>
    <v>-1.44</v>
    <v>1.06E-3</v>
    <v>-2.4802000000000001E-2</v>
    <v>0.06</v>
    <v>USD</v>
    <v>Occidental Petroleum Corporation is an international energy company with assets primarily in the United States, the Middle East and North Africa. The Company operates through three segments: oil and gas, chemical and midstream and marketing. The oil and gas segment explores for, develops and produces oil, which includes condensate, natural gas liquids (NGL) and natural gas. The chemical segment primarily manufactures and markets basic chemicals and vinyl’s. The midstream and marketing segment purchases, markets, gathers, processes, transports, and stores oil, NGL, natural gas, carbon dioxide (CO2) and power. Midstream and marketing segment also includes Occidental’s low-carbon venture businesses (OLCV). OLCV develops carbon capture, utilization and storage (CCUS) projects, including the commercialization of DAC technology, and invests in other low-carbon technologies intended to reduce GHG emissions from its operations and partners with other industries to help reduce their emissions.</v>
    <v>11973</v>
    <v>New York Stock Exchange</v>
    <v>XNYS</v>
    <v>XNYS</v>
    <v>5 GREENWAY PLAZA, SUITE 110, HOUSTON, TX, 77046 US</v>
    <v>57.98</v>
    <v>Oil &amp; Gas</v>
    <v>Stock</v>
    <v>45307.965083356248</v>
    <v>1035</v>
    <v>56.62</v>
    <v>49688641882</v>
    <v>OCCIDENTAL PETROLEUM CORPORATION</v>
    <v>OCCIDENTAL PETROLEUM CORPORATION</v>
    <v>57.85</v>
    <v>12.6731</v>
    <v>58.06</v>
    <v>56.62</v>
    <v>56.68</v>
    <v>877581100</v>
    <v>OXY</v>
    <v>OCCIDENTAL PETROLEUM CORPORATION (XNYS:OXY)</v>
    <v>13310764</v>
    <v>10956079</v>
    <v>1986</v>
  </rv>
  <rv s="2">
    <v>1036</v>
  </rv>
  <rv s="3">
    <fb>59.71</fb>
    <v>21</v>
  </rv>
  <rv s="0">
    <v>https://www.bing.com/financeapi/forcetrigger?t=a1zk27&amp;q=XNAS%3aPCAR&amp;form=skydnc</v>
    <v>Learn more on Bing</v>
  </rv>
  <rv s="1">
    <v>en-GB</v>
    <v>a1zk27</v>
    <v>268435456</v>
    <v>1</v>
    <v>Powered by Refinitiv</v>
    <v>0</v>
    <v>PACCAR INC (XNAS:PCAR)</v>
    <v>2</v>
    <v>22</v>
    <v>Finance</v>
    <v>23</v>
    <v>98.47</v>
    <v>64.78</v>
    <v>0.90369999999999995</v>
    <v>0</v>
    <v>7.0179999999999999E-3</v>
    <v>0</v>
    <v>0.66</v>
    <v>USD</v>
    <v>PACCAR Inc (PACCAR) is a global technology company. The Company operates through three segments: Truck, Parts, and Financial Services. The Truck segment includes the design, manufacture, and distribution of light-, medium- and heavy-duty commercial trucks. PACCAR’s trucks are marketed under the Kenworth, Peterbilt, and DAF nameplates. The Company also designs and manufactures diesel engines, primarily for use in the Company’s trucks, at its facilities in Columbus, Mississippi; Eindhoven, the Netherlands; and Ponta Grossa, Brazil. The Parts segment includes the distribution of aftermarket parts for trucks and related commercial vehicles. The Financial Services segment includes finance and leasing products and services provided to customers and dealers. The Company operates in approximately 26 countries in North America, Europe, Australia, and South America. It also conducts full-service leasing operations in North America, Germany, and Australia under the PacLease trade name.</v>
    <v>31100</v>
    <v>Nasdaq Stock Market</v>
    <v>XNAS</v>
    <v>XNAS</v>
    <v>777 106th Avenue NE, BELLEVUE, WA, 98004 US</v>
    <v>94.32</v>
    <v>Machinery, Equipment &amp; Components</v>
    <v>Stock</v>
    <v>45307.905456909371</v>
    <v>1039</v>
    <v>92.96</v>
    <v>49195288395</v>
    <v>PACCAR INC</v>
    <v>PACCAR INC</v>
    <v>93.64</v>
    <v>19.481100000000001</v>
    <v>94.05</v>
    <v>94.05</v>
    <v>94.71</v>
    <v>523075900</v>
    <v>PCAR</v>
    <v>PACCAR INC (XNAS:PCAR)</v>
    <v>3323937</v>
    <v>2199168</v>
    <v>1971</v>
  </rv>
  <rv s="2">
    <v>1040</v>
  </rv>
  <rv s="3">
    <fb>97.65</fb>
    <v>21</v>
  </rv>
  <rv s="0">
    <v>https://www.bing.com/financeapi/forcetrigger?t=a1q3jc&amp;q=XNYS%3aCOF&amp;form=skydnc</v>
    <v>Learn more on Bing</v>
  </rv>
  <rv s="1">
    <v>en-GB</v>
    <v>a1q3jc</v>
    <v>268435456</v>
    <v>1</v>
    <v>Powered by Refinitiv</v>
    <v>0</v>
    <v>CAPITAL ONE FINANCIAL CORPORATION (XNYS:COF)</v>
    <v>2</v>
    <v>22</v>
    <v>Finance</v>
    <v>23</v>
    <v>134.26</v>
    <v>83.93</v>
    <v>1.4933000000000001</v>
    <v>-0.18</v>
    <v>0</v>
    <v>-1.4099999999999998E-3</v>
    <v>0</v>
    <v>USD</v>
    <v>Capital One Financial Corporation is a diversified financial service holding company. The Company offers a range of financial products and services to consumers, small businesses and commercial clients through digital channels, branch locations, cafes, and other distribution channels. The Company's segments include Credit Card, Consumer Banking and Commercial Banking. The Credit Card segment consists of its domestic consumer and small business card lending, and international card businesses in the United Kingdom and Canada. The Consumer Banking segment consists of its deposit gathering and lending activities for consumers and small businesses, and national auto lending. The Commercial Banking segment consists of its lending, deposit gathering, capital markets and treasury management services to commercial real estate and commercial and industrial customers. The Company’s subsidiary includes Capital One, National Association (CONA).</v>
    <v>54200</v>
    <v>New York Stock Exchange</v>
    <v>XNYS</v>
    <v>XNYS</v>
    <v>Suite 1400, 1680 Capital One Drive, MCLEAN, VA, 22102 US</v>
    <v>128.03</v>
    <v>Banking Services</v>
    <v>Stock</v>
    <v>45307.914367291407</v>
    <v>1043</v>
    <v>126.07</v>
    <v>48565583936</v>
    <v>CAPITAL ONE FINANCIAL CORPORATION</v>
    <v>CAPITAL ONE FINANCIAL CORPORATION</v>
    <v>126.9</v>
    <v>9.5973000000000006</v>
    <v>127.7</v>
    <v>127.52</v>
    <v>127.52</v>
    <v>380846800</v>
    <v>COF</v>
    <v>CAPITAL ONE FINANCIAL CORPORATION (XNYS:COF)</v>
    <v>2762564</v>
    <v>2794493</v>
    <v>1994</v>
  </rv>
  <rv s="2">
    <v>1044</v>
  </rv>
  <rv s="3">
    <fb>131.12</fb>
    <v>21</v>
  </rv>
  <rv s="0">
    <v>https://www.bing.com/financeapi/forcetrigger?t=a1tyrw&amp;q=XNYS%3aGM&amp;form=skydnc</v>
    <v>Learn more on Bing</v>
  </rv>
  <rv s="1">
    <v>en-GB</v>
    <v>a1tyrw</v>
    <v>268435456</v>
    <v>1</v>
    <v>Powered by Refinitiv</v>
    <v>0</v>
    <v>GENERAL MOTORS COMPANY (XNYS:GM)</v>
    <v>2</v>
    <v>22</v>
    <v>Finance</v>
    <v>20</v>
    <v>43.63</v>
    <v>26.3</v>
    <v>1.4986999999999999</v>
    <v>0.13</v>
    <v>2.8259999999999998E-4</v>
    <v>3.6870000000000002E-3</v>
    <v>0.01</v>
    <v>USD</v>
    <v>General Motors Company designs, builds and sells trucks, crossovers, cars and automobile parts and provides software-enabled services and subscriptions worldwide. The Company provides automotive financing services through its General Motors Financial Company, Inc. (GM Financial) segment. GM North America (GMNA) and GM International (GMI) develops, manufactures and/or markets vehicles under the Buick, Cadillac, Chevrolet and GMC brands. The Company's segments include GMNA, GMI, Cruise and GM Financial. Its Cruise segment is engaged in the development and commercialization of autonomous vehicle technology. It offers OnStar and connected services to approximately 21 million connected vehicles globally through subscription-based and complimentary services. It is also developing hydrogen fuel cell applications across transportation and industries, including mobile power generation, class seven/eight truck, locomotive, aerospace and marine applications.</v>
    <v>167000</v>
    <v>New York Stock Exchange</v>
    <v>XNYS</v>
    <v>XNYS</v>
    <v>300 Renaissance Center, DETROIT, MI, 48265-3000 US</v>
    <v>35.58</v>
    <v>Automobiles &amp; Auto Parts</v>
    <v>Stock</v>
    <v>45307.960496642969</v>
    <v>1047</v>
    <v>34.619999999999997</v>
    <v>48465932590</v>
    <v>GENERAL MOTORS COMPANY</v>
    <v>GENERAL MOTORS COMPANY</v>
    <v>34.729999999999997</v>
    <v>4.9547999999999996</v>
    <v>35.26</v>
    <v>35.39</v>
    <v>35.4</v>
    <v>1369481000</v>
    <v>GM</v>
    <v>GENERAL MOTORS COMPANY (XNYS:GM)</v>
    <v>18285178</v>
    <v>18341305</v>
    <v>2009</v>
  </rv>
  <rv s="2">
    <v>1048</v>
  </rv>
  <rv s="3">
    <fb>35.92</fb>
    <v>21</v>
  </rv>
  <rv s="0">
    <v>https://www.bing.com/financeapi/forcetrigger?t=a1o8mw&amp;q=XNYS%3aTFC&amp;form=skydnc</v>
    <v>Learn more on Bing</v>
  </rv>
  <rv s="1">
    <v>en-GB</v>
    <v>a1o8mw</v>
    <v>268435456</v>
    <v>1</v>
    <v>Powered by Refinitiv</v>
    <v>0</v>
    <v>Truist Financial Corporation (XNYS:TFC)</v>
    <v>2</v>
    <v>22</v>
    <v>Finance</v>
    <v>20</v>
    <v>51.26</v>
    <v>25.56</v>
    <v>1.0908</v>
    <v>-0.56999999999999995</v>
    <v>0</v>
    <v>-1.5513999999999998E-2</v>
    <v>0</v>
    <v>USD</v>
    <v>Truist Financial Corporation is a financial services company. The Company operates through its commercial bank subsidiary, Truist Bank (the Bank). The Bank provides a range of banking and trust services for clients and its digital platform. The Company’s segments include Consumer Banking and Wealth, Corporate and Commercial Banking, and Insurance Holdings. It provides a range of banking services to commercial and consumer clients, which includes asset management, automobile lending, credit card lending, consumer finance, home equity lending, insurance, investment brokerage services, mobile/online banking, payment solutions, retail deposit products, small business lending and student lending. Its services also include commercial deposit and treasury services, commercial finance, commercial lending, floor plan lending, leasing, investment banking and capital markets services, institutional trust services, international banking, insurance premium finance and supply chain financing.</v>
    <v>52848</v>
    <v>New York Stock Exchange</v>
    <v>XNYS</v>
    <v>XNYS</v>
    <v>214 North Tryon Street, CHARLOTTE, NC, 28202 US</v>
    <v>36.42</v>
    <v>Banking Services</v>
    <v>Stock</v>
    <v>45307.964772267966</v>
    <v>1051</v>
    <v>35.729999999999997</v>
    <v>48238771560</v>
    <v>Truist Financial Corporation</v>
    <v>Truist Financial Corporation</v>
    <v>36.21</v>
    <v>9.24</v>
    <v>36.74</v>
    <v>36.17</v>
    <v>36.18</v>
    <v>1333668000</v>
    <v>TFC</v>
    <v>Truist Financial Corporation (XNYS:TFC)</v>
    <v>9337871</v>
    <v>9698604</v>
    <v>1968</v>
  </rv>
  <rv s="2">
    <v>1052</v>
  </rv>
  <rv s="3">
    <fb>36.92</fb>
    <v>21</v>
  </rv>
  <rv s="0">
    <v>https://www.bing.com/financeapi/forcetrigger?t=a1mzjc&amp;q=XNYS%3aAFL&amp;form=skydnc</v>
    <v>Learn more on Bing</v>
  </rv>
  <rv s="1">
    <v>en-GB</v>
    <v>a1mzjc</v>
    <v>268435456</v>
    <v>1</v>
    <v>Powered by Refinitiv</v>
    <v>0</v>
    <v>AFLAC INCORPORATED (XNYS:AFL)</v>
    <v>2</v>
    <v>22</v>
    <v>Finance</v>
    <v>23</v>
    <v>84.64</v>
    <v>60.2</v>
    <v>0.92730000000000001</v>
    <v>-0.21</v>
    <v>4.6039999999999996E-3</v>
    <v>-2.5380000000000003E-3</v>
    <v>0.38</v>
    <v>USD</v>
    <v>Aflac Incorporated is engaged in supplemental health and life insurance company. Its insurance business is marketed and administered through American Family Life Assurance Company of Columbus (Aflac) in the United States and through Aflac Life Insurance Japan Ltd. (ALIJ) in Japan. Its segments include Aflac Japan and Aflac U.S. Aflac Japan is designed to help consumers pay for medical and non-medical costs that are not reimbursed under Japan's national health insurance system. Its insurance products include cancer, medical and income support insurance, nursing care insurance, work leave insurance, whole life, GIFT and WAYS and child endowment. It designs its United States insurance products to provide supplemental coverage for people having medical or primary insurance coverage. Aflac U.S. products are distributed in the individual and group supplemental insurance markets. It also offers insurance products, such as accident insurance, disability insurance, cancer insurance and others.</v>
    <v>12882</v>
    <v>New York Stock Exchange</v>
    <v>XNYS</v>
    <v>XNYS</v>
    <v>1932 Wynnton Rd, COLUMBUS, GA, 31999-0001 US</v>
    <v>82.75</v>
    <v>Insurance</v>
    <v>Stock</v>
    <v>45307.950973738283</v>
    <v>1055</v>
    <v>82.1</v>
    <v>48228873147</v>
    <v>AFLAC INCORPORATED</v>
    <v>AFLAC INCORPORATED</v>
    <v>82.47</v>
    <v>10.9079</v>
    <v>82.74</v>
    <v>82.53</v>
    <v>82.91</v>
    <v>584379900</v>
    <v>AFL</v>
    <v>AFLAC INCORPORATED (XNYS:AFL)</v>
    <v>1336073</v>
    <v>2095436</v>
    <v>1973</v>
  </rv>
  <rv s="2">
    <v>1056</v>
  </rv>
  <rv s="3">
    <fb>82.5</fb>
    <v>21</v>
  </rv>
  <rv s="0">
    <v>https://www.bing.com/financeapi/forcetrigger?t=a1rgxm&amp;q=XNAS%3aDXCM&amp;form=skydnc</v>
    <v>Learn more on Bing</v>
  </rv>
  <rv s="1">
    <v>en-GB</v>
    <v>a1rgxm</v>
    <v>268435456</v>
    <v>1</v>
    <v>Powered by Refinitiv</v>
    <v>0</v>
    <v>DEXCOM, INC. (XNAS:DXCM)</v>
    <v>2</v>
    <v>22</v>
    <v>Finance</v>
    <v>23</v>
    <v>139.55000000000001</v>
    <v>74.75</v>
    <v>1.2005999999999999</v>
    <v>-0.54</v>
    <v>-2.0890000000000001E-3</v>
    <v>-4.3200000000000001E-3</v>
    <v>-0.26</v>
    <v>USD</v>
    <v>DexCom, Inc. is a medical device company. The Company is primarily focused on the design, development, and commercialization of continuous glucose monitoring (CGM), systems for use by people with diabetes and by healthcare providers. Its Dexcom G6 is a CGM system that can be used as part of an integrated system with other compatible medical devices and electronic interfaces, which may include automated insulin dosing systems, insulin pumps, blood glucose meters or other electronic devices used for diabetes management. Its Dexcom Share remote monitoring system, offered for use with its Dexcom system, uses an application on the patient's mobile device to wirelessly transmit glucose information to the cloud and then to applications on the mobile devices of up to five designated recipients. Its Dexcom Real-Time API enables invited third-party developers to integrate real-time CGM data into their digital health applications and devices. Its other products include Dexcom ONE and Dexcom G7.</v>
    <v>7500</v>
    <v>Nasdaq Stock Market</v>
    <v>XNAS</v>
    <v>XNAS</v>
    <v>6340 Sequence Dr, SAN DIEGO, CA, 92121 US</v>
    <v>124.94</v>
    <v>Healthcare Equipment &amp; Supplies</v>
    <v>Stock</v>
    <v>45307.951863981252</v>
    <v>1059</v>
    <v>121.29</v>
    <v>48088095594</v>
    <v>DEXCOM, INC.</v>
    <v>DEXCOM, INC.</v>
    <v>123.59</v>
    <v>141.55959999999999</v>
    <v>125</v>
    <v>124.46</v>
    <v>124.2</v>
    <v>386373900</v>
    <v>DXCM</v>
    <v>DEXCOM, INC. (XNAS:DXCM)</v>
    <v>3116734</v>
    <v>2656194</v>
    <v>1999</v>
  </rv>
  <rv s="2">
    <v>1060</v>
  </rv>
  <rv s="3">
    <fb>124.09</fb>
    <v>21</v>
  </rv>
  <rv s="0">
    <v>https://www.bing.com/financeapi/forcetrigger?t=a1pcf2&amp;q=XNYS%3aCCI&amp;form=skydnc</v>
    <v>Learn more on Bing</v>
  </rv>
  <rv s="1">
    <v>en-GB</v>
    <v>a1pcf2</v>
    <v>268435456</v>
    <v>1</v>
    <v>Powered by Refinitiv</v>
    <v>0</v>
    <v>CROWN CASTLE INC. (XNYS:CCI)</v>
    <v>2</v>
    <v>22</v>
    <v>Finance</v>
    <v>23</v>
    <v>153.97999999999999</v>
    <v>84.72</v>
    <v>0.75800000000000001</v>
    <v>-1.88</v>
    <v>0</v>
    <v>-1.668E-2</v>
    <v>0</v>
    <v>USD</v>
    <v>Crown Castle Inc. owns, operates and leases shared communications infrastructure. Its segments include Towers and Fiber. The Towers segment provides access, including space or capacity, to its towers, which are geographically dispersed throughout the United States. The Towers segment also reflects certain ancillary services relating to the Company's towers, predominately consisting of site development services and installation services. The Fiber segment provides access, including space or capacity, to its fiber primarily supporting small cell networks and fiber solutions geographically dispersed throughout the United States. Its business is providing access, including space or capacity, to its shared communications infrastructure via long-term contracts in various forms. It has approximately 40,000 towers and other structures, such as rooftops, and 85,000 route miles of fiber, primarily supporting small cell networks and fiber solutions.</v>
    <v>5000</v>
    <v>New York Stock Exchange</v>
    <v>XNYS</v>
    <v>XNYS</v>
    <v>8020 Katy Freeway, HOUSTON, TX, 77024 US</v>
    <v>112.81</v>
    <v>Residential &amp; Commercial REIT</v>
    <v>Stock</v>
    <v>45307.955073703124</v>
    <v>1063</v>
    <v>110.57</v>
    <v>48065740787</v>
    <v>CROWN CASTLE INC.</v>
    <v>CROWN CASTLE INC.</v>
    <v>112</v>
    <v>31.5181</v>
    <v>112.71</v>
    <v>110.83</v>
    <v>110.83</v>
    <v>433688900</v>
    <v>CCI</v>
    <v>CROWN CASTLE INC. (XNYS:CCI)</v>
    <v>5121252</v>
    <v>3369657</v>
    <v>2014</v>
  </rv>
  <rv s="2">
    <v>1064</v>
  </rv>
  <rv s="3">
    <fb>115.19</fb>
    <v>21</v>
  </rv>
  <rv s="0">
    <v>http://de.wikipedia.org/wiki/Lennar</v>
    <v>Wikipedia</v>
  </rv>
  <rv s="8">
    <v>269</v>
    <v>1067</v>
  </rv>
  <rv s="9">
    <v>18</v>
    <v>https://www.bing.com/th?id=AMMS_53583359b2caf7766f03578d319fe529&amp;qlt=95</v>
    <v>1068</v>
    <v>0</v>
    <v>https://www.bing.com/images/search?form=xlimg&amp;q=lennar+corporation</v>
    <v>Image of LENNAR CORPORATION</v>
  </rv>
  <rv s="0">
    <v>https://www.bing.com/financeapi/forcetrigger?t=a1wucw&amp;q=XNYS%3aLEN&amp;form=skydnc</v>
    <v>Learn more on Bing</v>
  </rv>
  <rv s="10">
    <v>en-GB</v>
    <v>a1wucw</v>
    <v>268435456</v>
    <v>1</v>
    <v>Powered by Refinitiv</v>
    <v>14</v>
    <v>LENNAR CORPORATION (XNYS:LEN)</v>
    <v>16</v>
    <v>19</v>
    <v>Finance</v>
    <v>23</v>
    <v>156.01</v>
    <v>94.11</v>
    <v>1.5232000000000001</v>
    <v>-1.25</v>
    <v>-3.9199999999999999E-3</v>
    <v>-8.2369999999999995E-3</v>
    <v>-0.59</v>
    <v>USD</v>
    <v>Lennar Corporation (Lennar) is a homebuilder and an originator of residential and commercial mortgage loans. The Company is also a provider of title insurance and closing services, and a developer of multifamily rental properties. The Company's segments include Homebuilding East, Homebuilding Central, Homebuilding Texas, Homebuilding West, Financial Services, Multifamily and Lennar others. Its Homebuilding segments primarily include the construction and sale of single-family attached and detached homes, as well as the purchase, development and sale of residential land directly and through its unconsolidated entities. Its Financial Services segment primarily provides mortgage financing, title and closing services primarily for buyers of its homes, as well as property and casualty insurance. Its Multifamily segment is involved in the development, construction and property management of multifamily rental properties. Its Lennar Other segment includes fund investments.</v>
    <v>12012</v>
    <v>New York Stock Exchange</v>
    <v>XNYS</v>
    <v>XNYS</v>
    <v>5505 WATERFORD DISTRICT DRIVE, MIAMI, FL, 33126 US</v>
    <v>151.68</v>
    <v>1069</v>
    <v>Homebuilding &amp; Construction Supplies</v>
    <v>Stock</v>
    <v>45307.941683414065</v>
    <v>1070</v>
    <v>149.995</v>
    <v>47914930000</v>
    <v>LENNAR CORPORATION</v>
    <v>LENNAR CORPORATION</v>
    <v>150.65</v>
    <v>11.2355</v>
    <v>151.75</v>
    <v>150.5</v>
    <v>149.91</v>
    <v>318557400</v>
    <v>LEN</v>
    <v>LENNAR CORPORATION (XNYS:LEN)</v>
    <v>2579035</v>
    <v>2312256</v>
    <v>1991</v>
  </rv>
  <rv s="2">
    <v>1071</v>
  </rv>
  <rv s="3">
    <fb>149.04</fb>
    <v>21</v>
  </rv>
  <rv s="0">
    <v>https://www.bing.com/financeapi/forcetrigger?t=a1tg3m&amp;q=XNAS%3aFTNT&amp;form=skydnc</v>
    <v>Learn more on Bing</v>
  </rv>
  <rv s="1">
    <v>en-GB</v>
    <v>a1tg3m</v>
    <v>268435456</v>
    <v>1</v>
    <v>Powered by Refinitiv</v>
    <v>0</v>
    <v>FORTINET, INC. (XNAS:FTNT)</v>
    <v>2</v>
    <v>22</v>
    <v>Finance</v>
    <v>23</v>
    <v>81.239999999999995</v>
    <v>44.12</v>
    <v>1.0895999999999999</v>
    <v>-0.44</v>
    <v>-9.0320000000000001E-3</v>
    <v>-7.0470000000000003E-3</v>
    <v>-0.56000000000000005</v>
    <v>USD</v>
    <v>Fortinet, Inc. is engaged in offering cybersecurity and networking solutions. The Company provides cyber security solutions to a variety of organizations, including enterprises, communication service providers, security service providers, government organizations and small businesses. The Company’s product offerings consist of its core platform network security products and its enhanced platform technology products, which are offered in a range of forms spanning physical appliances, virtual appliances, software, and cloud-hosted services. Its Secure Networking solutions enable the convergence of networking and security across all edges to provide next generation firewall, software-defined wide area network (SD- WAN), and secure access service edge (SASE). Its Zero Trust Access solutions enable customers to know and control who and what is on their network. Its FortiGuard security services counter threats in real time with artificial intelligence-powered, coordinated protection.</v>
    <v>13618</v>
    <v>Nasdaq Stock Market</v>
    <v>XNAS</v>
    <v>XNAS</v>
    <v>899 Kifer Road, SUNNYVALE, CA, 94086 US</v>
    <v>62.39</v>
    <v>Software &amp; IT Services</v>
    <v>Stock</v>
    <v>45307.954501642969</v>
    <v>1074</v>
    <v>61.01</v>
    <v>47610395200</v>
    <v>FORTINET, INC.</v>
    <v>FORTINET, INC.</v>
    <v>61.09</v>
    <v>43.026200000000003</v>
    <v>62.44</v>
    <v>62</v>
    <v>61.44</v>
    <v>767909600</v>
    <v>FTNT</v>
    <v>FORTINET, INC. (XNAS:FTNT)</v>
    <v>6576892</v>
    <v>6149573</v>
    <v>2000</v>
  </rv>
  <rv s="2">
    <v>1075</v>
  </rv>
  <rv s="3">
    <fb>58.53</fb>
    <v>21</v>
  </rv>
  <rv s="0">
    <v>https://www.bing.com/financeapi/forcetrigger?t=a23d6h&amp;q=XNYS%3aSPG&amp;form=skydnc</v>
    <v>Learn more on Bing</v>
  </rv>
  <rv s="1">
    <v>en-GB</v>
    <v>a23d6h</v>
    <v>268435456</v>
    <v>1</v>
    <v>Powered by Refinitiv</v>
    <v>0</v>
    <v>SIMON PROPERTY GROUP, INC. (XNYS:SPG)</v>
    <v>2</v>
    <v>22</v>
    <v>Finance</v>
    <v>23</v>
    <v>146.91</v>
    <v>100.17</v>
    <v>1.677</v>
    <v>-1.0900000000000001</v>
    <v>0</v>
    <v>-7.4339999999999996E-3</v>
    <v>0</v>
    <v>USD</v>
    <v>Simon Property Group, Inc. is a self-administered and self-managed real estate investment trust (REIT). The Company owns, develops and manages premier shopping, dining, entertainment and mixed-use destinations, which consist primarily of malls, Premium Outlets, and The Mills. It owns or holds an interest in approximately 196 income-producing properties in the United States, which consists of 94 malls, 69 Premium Outlets, 14 Mills, six lifestyle centers, and 13 other retail properties in 37 states and Puerto Rico. It also holds an interest in 24 regional, super-regional, and outlet malls in the United States and Asia. In addition, it has redevelopment and expansion projects, including the addition of anchors, big box tenants and restaurants, underway at several properties in the North America, Europe and Asia. Internationally, it has ownership in 34 Premium Outlets and Designer Outlet properties primarily located in Asia, Europe, and Canada.</v>
    <v>2500</v>
    <v>New York Stock Exchange</v>
    <v>XNYS</v>
    <v>XNYS</v>
    <v>225 W Washington St, INDIANAPOLIS, IN, 46204-3438 US</v>
    <v>146.52209999999999</v>
    <v>Residential &amp; Commercial REIT</v>
    <v>Stock</v>
    <v>45307.915676365628</v>
    <v>1078</v>
    <v>144.63249999999999</v>
    <v>47478784122</v>
    <v>SIMON PROPERTY GROUP, INC.</v>
    <v>SIMON PROPERTY GROUP, INC.</v>
    <v>145.63</v>
    <v>22.5139</v>
    <v>146.62</v>
    <v>145.53</v>
    <v>145.53</v>
    <v>326247400</v>
    <v>SPG</v>
    <v>SIMON PROPERTY GROUP, INC. (XNYS:SPG)</v>
    <v>1934685</v>
    <v>1527220</v>
    <v>1998</v>
  </rv>
  <rv s="2">
    <v>1079</v>
  </rv>
  <rv s="3">
    <fb>142.63999999999999</fb>
    <v>21</v>
  </rv>
  <rv s="0">
    <v>https://www.bing.com/financeapi/forcetrigger?t=a1n6f2&amp;q=XNYS%3aAIG&amp;form=skydnc</v>
    <v>Learn more on Bing</v>
  </rv>
  <rv s="1">
    <v>en-GB</v>
    <v>a1n6f2</v>
    <v>268435456</v>
    <v>1</v>
    <v>Powered by Refinitiv</v>
    <v>0</v>
    <v>AMERICAN INTERNATIONAL GROUP, INC. (XNYS:AIG)</v>
    <v>2</v>
    <v>22</v>
    <v>Finance</v>
    <v>23</v>
    <v>69.760000000000005</v>
    <v>45.66</v>
    <v>1.0315000000000001</v>
    <v>-0.28000000000000003</v>
    <v>0</v>
    <v>-4.1479999999999998E-3</v>
    <v>0</v>
    <v>USD</v>
    <v>American International Group, Inc. is a global insurance company. The Company provides a range of property and casualty insurance, life insurance, retirement solutions, and other financial services to customers in over 70 countries and jurisdictions. Its diverse offerings include products and services that help businesses and individuals protect their assets, manage risks and provide for retirement security. It operates through three segments: General Insurance, Life and Retirement, and Other Operations. Its General Insurance segment consists of two segments: North America and International. Its Life and Retirement segment consists of four segments: Individual Retirement, Group Retirement, Life Insurance and Institutional Markets. Its North America and International segments consist of two product categories: Commercial Lines, which consists of Liability, Financial Lines, Property and Global Specialty, and Personal Insurance, which consists of Personal Lines, and Accident and Health.</v>
    <v>26200</v>
    <v>New York Stock Exchange</v>
    <v>XNYS</v>
    <v>XNYS</v>
    <v>175 Water Street, NEW YORK, NY, 10038 US</v>
    <v>67.400000000000006</v>
    <v>Insurance</v>
    <v>Stock</v>
    <v>45307.935002314065</v>
    <v>1082</v>
    <v>66.72</v>
    <v>47191148966</v>
    <v>AMERICAN INTERNATIONAL GROUP, INC.</v>
    <v>AMERICAN INTERNATIONAL GROUP, INC.</v>
    <v>67.239999999999995</v>
    <v>12.9232</v>
    <v>67.5</v>
    <v>67.22</v>
    <v>67.22</v>
    <v>702040300</v>
    <v>AIG</v>
    <v>AMERICAN INTERNATIONAL GROUP, INC. (XNYS:AIG)</v>
    <v>2906422</v>
    <v>3514716</v>
    <v>1967</v>
  </rv>
  <rv s="2">
    <v>1083</v>
  </rv>
  <rv s="3">
    <fb>67.75</fb>
    <v>21</v>
  </rv>
  <rv s="0">
    <v>https://www.bing.com/financeapi/forcetrigger?t=a23jjc&amp;q=XNYS%3aSRE&amp;form=skydnc</v>
    <v>Learn more on Bing</v>
  </rv>
  <rv s="1">
    <v>en-GB</v>
    <v>a23jjc</v>
    <v>268435456</v>
    <v>1</v>
    <v>Powered by Refinitiv</v>
    <v>0</v>
    <v>SEMPRA (XNYS:SRE)</v>
    <v>2</v>
    <v>22</v>
    <v>Finance</v>
    <v>23</v>
    <v>81.817499999999995</v>
    <v>63.75</v>
    <v>0.72819999999999996</v>
    <v>-0.95</v>
    <v>0</v>
    <v>-1.2598E-2</v>
    <v>0</v>
    <v>USD</v>
    <v>Sempra is a holding company with energy infrastructure investments in North America. Its businesses invest in, develop and operate energy infrastructure, and provide electric and gas services to customers. Its segments include SDG&amp;E, SoCalGas, Sempra Texas Utilities and Sempra Infrastructure. SDG&amp;E segment provides electric service to San Diego and southern Orange counties and natural gas service to San Diego County. SoCalGas segment is a natural gas distribution utility, serving customers throughout Southern California and part of central California. Sempra Infrastructure segment includes the operating companies of its subsidiary, SI Partners, as well as a holding company and certain service companies. Sempra Infrastructure segment develops, builds, operates and invests in energy infrastructure to help enable the energy transition in North American markets and globally. Sempra Texas Utilities segment is comprised of its equity method investments in holding companies.</v>
    <v>15785</v>
    <v>New York Stock Exchange</v>
    <v>XNYS</v>
    <v>XNYS</v>
    <v>488 8Th Avenue, SAN DIEGO, CA, 92101 US</v>
    <v>75.3</v>
    <v>Multiline Utilities</v>
    <v>Stock</v>
    <v>45307.952495115627</v>
    <v>1086</v>
    <v>74.260000000000005</v>
    <v>46859770325</v>
    <v>SEMPRA</v>
    <v>SEMPRA</v>
    <v>74.900000000000006</v>
    <v>17.4483</v>
    <v>75.41</v>
    <v>74.459999999999994</v>
    <v>74.459999999999994</v>
    <v>629328100</v>
    <v>SRE</v>
    <v>SEMPRA (XNYS:SRE)</v>
    <v>2748736</v>
    <v>3045986</v>
    <v>1996</v>
  </rv>
  <rv s="2">
    <v>1087</v>
  </rv>
  <rv s="3">
    <fb>74.73</fb>
    <v>21</v>
  </rv>
  <rv s="0">
    <v>https://www.bing.com/financeapi/forcetrigger?t=a1uqpr&amp;q=XNYS%3aHLT&amp;form=skydnc</v>
    <v>Learn more on Bing</v>
  </rv>
  <rv s="1">
    <v>en-GB</v>
    <v>a1uqpr</v>
    <v>268435456</v>
    <v>1</v>
    <v>Powered by Refinitiv</v>
    <v>0</v>
    <v>HILTON WORLDWIDE HOLDINGS INC. (XNYS:HLT)</v>
    <v>2</v>
    <v>22</v>
    <v>Finance</v>
    <v>23</v>
    <v>183.51</v>
    <v>129.86000000000001</v>
    <v>1.2649999999999999</v>
    <v>0.23</v>
    <v>0</v>
    <v>1.263E-3</v>
    <v>0</v>
    <v>USD</v>
    <v>Hilton Worldwide Holdings Inc. is a global hospitality company. The Company is engaged in managing, franchising, owning and leasing hotels and resorts, and licensing its intellectual property, including brand names, trademarks and service marks. It has a portfolio of approximately 22 brands comprising more than7,300 properties and more than 1.1 million rooms, in 123 countries and territories. It has two segments: management and franchise and ownership. The management and franchise segment includes all of the hotels it manages for third-party owners, as well as all franchised hotels that licenses its IP, including its brand names, trademarks and service marks, and where it provides other contracted services to third-party owners. Its brands include Waldorf Astoria Hotels &amp; Resorts, LXR Hotels &amp; Resorts, Conrad Hotels &amp; Resorts, Canopy by Hilton, Curio Collection by Hilton, Tapestry Collection by Hilton, Tempo by Hilton, Motto by Hilton, Hilton Hotels &amp; Resorts and DoubleTree by Hilton.</v>
    <v>159000</v>
    <v>New York Stock Exchange</v>
    <v>XNYS</v>
    <v>XNYS</v>
    <v>7930 Jones Branch Dr Ste 1100, MCLEAN, VA, 22102 US</v>
    <v>182.63499999999999</v>
    <v>Hotels &amp; Entertainment Services</v>
    <v>Stock</v>
    <v>45307.93090900391</v>
    <v>1090</v>
    <v>180.96</v>
    <v>46772146317</v>
    <v>HILTON WORLDWIDE HOLDINGS INC.</v>
    <v>HILTON WORLDWIDE HOLDINGS INC.</v>
    <v>181</v>
    <v>36.724499999999999</v>
    <v>182.16</v>
    <v>182.39</v>
    <v>182.39</v>
    <v>256440300</v>
    <v>HLT</v>
    <v>HILTON WORLDWIDE HOLDINGS INC. (XNYS:HLT)</v>
    <v>1429246</v>
    <v>1536271</v>
    <v>2010</v>
  </rv>
  <rv s="2">
    <v>1091</v>
  </rv>
  <rv s="3">
    <fb>182.09</fb>
    <v>21</v>
  </rv>
  <rv s="0">
    <v>https://www.bing.com/financeapi/forcetrigger?t=a23rm7&amp;q=XNYS%3aSTZ&amp;form=skydnc</v>
    <v>Learn more on Bing</v>
  </rv>
  <rv s="1">
    <v>en-GB</v>
    <v>a23rm7</v>
    <v>268435456</v>
    <v>1</v>
    <v>Powered by Refinitiv</v>
    <v>0</v>
    <v>CONSTELLATION BRANDS, INC. (XNYS:STZ)</v>
    <v>2</v>
    <v>22</v>
    <v>Finance</v>
    <v>20</v>
    <v>273.64999999999998</v>
    <v>210.15</v>
    <v>0.95850000000000002</v>
    <v>-2.91</v>
    <v>5.365E-3</v>
    <v>-1.1266E-2</v>
    <v>1.37</v>
    <v>USD</v>
    <v>Constellation Brands, Inc. is an international beverage and alcohol company. The Company is a producer and marketer of beer, wine, and spirits with operations in the United States, Mexico, New Zealand, and Italy. Its segments include Beer, Wine and Spirits, and Canopy. It sells a number of brands in the import and craft beer categories, including Corona Extra, Corona Light, Modelo Especial, Corona Premier, Victoria, Pacifico, and others. It offers a portfolio of wine and spirits brands, which include Cook’s California Champagne, Mount Veeder, My Favorite Neighbor, Casa Noble, Mi CAMPO, Kim Crawford, Ruffino, Robert Mondavi Winery, Copper &amp; Kings, and others. The Canopy Equity Method Investment makes up the Canopy segment. It operates over five distilleries in the United States for the production of its spirits; two facilities for High West whiskey, one facility each for Copper &amp; Kings American brandies, Nelson’s Green Brier bourbon and whiskey products, and Austin Cocktails.</v>
    <v>10700</v>
    <v>New York Stock Exchange</v>
    <v>XNYS</v>
    <v>XNYS</v>
    <v>207 High Point Drive, Building 100, VICTOR, NY, 14564 US</v>
    <v>259.95999999999998</v>
    <v>Beverages</v>
    <v>Stock</v>
    <v>45307.960412071094</v>
    <v>1094</v>
    <v>255.215</v>
    <v>46684372596</v>
    <v>CONSTELLATION BRANDS, INC.</v>
    <v>CONSTELLATION BRANDS, INC.</v>
    <v>259.67</v>
    <v>31.292100000000001</v>
    <v>258.3</v>
    <v>255.39</v>
    <v>256.75</v>
    <v>182796400</v>
    <v>STZ</v>
    <v>CONSTELLATION BRANDS, INC. (XNYS:STZ)</v>
    <v>1244793</v>
    <v>1280541</v>
    <v>1972</v>
  </rv>
  <rv s="2">
    <v>1095</v>
  </rv>
  <rv s="3">
    <fb>241.75</fb>
    <v>21</v>
  </rv>
  <rv s="0">
    <v>https://www.bing.com/financeapi/forcetrigger?t=a1ruc7&amp;q=XNYS%3aEL&amp;form=skydnc</v>
    <v>Learn more on Bing</v>
  </rv>
  <rv s="1">
    <v>en-GB</v>
    <v>a1ruc7</v>
    <v>268435456</v>
    <v>1</v>
    <v>Powered by Refinitiv</v>
    <v>0</v>
    <v>THE ESTEE LAUDER COMPANIES INC. (XNYS:EL)</v>
    <v>2</v>
    <v>22</v>
    <v>Finance</v>
    <v>23</v>
    <v>283.6225</v>
    <v>102.22</v>
    <v>1.0737000000000001</v>
    <v>-5.05</v>
    <v>-7.7070000000000006E-5</v>
    <v>-3.746E-2</v>
    <v>-0.01</v>
    <v>USD</v>
    <v>The Estee Lauder Companies Inc. is a manufacturer, marketer and seller of skin care, makeup, fragrance and hair care products. Its product categories include skin care, makeup, fragrance, hair care and other. The Company's products are sold in approximately 150 countries and territories under a number of brand names, including Estee Lauder, Aramis, Clinique, Lab Series, Origins, M.A.C, Bobbi Brown, La Mer, Aveda, Jo Malone London, Bumble and bumble, Darphin Paris, TOM FORD, Smashbox, AERIN Beauty, Le Labo, Editions de Parfums Frederic Malle, GLAMGLOW, Kilian Paris, Too Faced, Dr.Jart+, and the DECIEM family of brands, including The Ordinary and NIOD. It is a licensee for fragrances, cosmetics and/or related products for AERIN, BALMAIN, and Dr. Andrew Weil. Its skin care products include moisturizers, serums, cleansers, toners, exfoliators, acne and oil correctors, facial masks, and sun care products. Its makeup products include lipsticks, lip glosses, mascaras, foundations and others.</v>
    <v>62000</v>
    <v>New York Stock Exchange</v>
    <v>XNYS</v>
    <v>XNYS</v>
    <v>767 5th Ave, NEW YORK, NY, 10153 US</v>
    <v>133.97999999999999</v>
    <v>Personal &amp; Household Products &amp; Services</v>
    <v>Stock</v>
    <v>45307.954770740624</v>
    <v>1098</v>
    <v>128.46</v>
    <v>46434174816</v>
    <v>THE ESTEE LAUDER COMPANIES INC.</v>
    <v>THE ESTEE LAUDER COMPANIES INC.</v>
    <v>133.74</v>
    <v>88.750299999999996</v>
    <v>134.81</v>
    <v>129.76</v>
    <v>129.75</v>
    <v>357846600</v>
    <v>EL</v>
    <v>THE ESTEE LAUDER COMPANIES INC. (XNYS:EL)</v>
    <v>5142632</v>
    <v>2319428</v>
    <v>1976</v>
  </rv>
  <rv s="2">
    <v>1099</v>
  </rv>
  <rv s="3">
    <fb>146.25</fb>
    <v>21</v>
  </rv>
  <rv s="0">
    <v>https://www.bing.com/financeapi/forcetrigger?t=a1o3tc&amp;q=XNYS%3aAZO&amp;form=skydnc</v>
    <v>Learn more on Bing</v>
  </rv>
  <rv s="1">
    <v>en-GB</v>
    <v>a1o3tc</v>
    <v>268435456</v>
    <v>1</v>
    <v>Powered by Refinitiv</v>
    <v>0</v>
    <v>AUTOZONE, INC. (XNYS:AZO)</v>
    <v>2</v>
    <v>22</v>
    <v>Finance</v>
    <v>23</v>
    <v>2750</v>
    <v>2277.88</v>
    <v>0.69799999999999995</v>
    <v>100.46</v>
    <v>0</v>
    <v>3.9102999999999999E-2</v>
    <v>0</v>
    <v>USD</v>
    <v>AutoZone, Inc. is a retailer and distributor of automotive replacement parts and accessories in the Americas. Its Auto Parts Stores segment is the retailer and distributor of automotive parts and accessories through the Company's, stores in the United States, Mexico, and Brazil. Each store carries an extensive product line for cars, sport utility vehicles, vans, and light trucks, including new and remanufactured automotive hard parts, maintenance items, accessories, and non-automotive products. Its other segments include ALLDATA, which produces, sells, and maintains diagnostic, repair and shop management software used in the automotive repair industry and E-commerce, which includes direct sales to customers through www.autozone.com for sales that are not fulfilled by local stores. It also provides a sales program that offers commercial credit and delivery of parts and other products. The Company has approximately 7,140 stores in the United States, Mexico, and Brazil.</v>
    <v>71400</v>
    <v>New York Stock Exchange</v>
    <v>XNYS</v>
    <v>XNYS</v>
    <v>123 S Front St, MEMPHIS, TN, 38103 US</v>
    <v>2671.4</v>
    <v>Specialty Retailers</v>
    <v>Stock</v>
    <v>45307.909749640625</v>
    <v>1102</v>
    <v>2575</v>
    <v>46161764564</v>
    <v>AUTOZONE, INC.</v>
    <v>AUTOZONE, INC.</v>
    <v>2578.7199999999998</v>
    <v>18.690999999999999</v>
    <v>2569.1</v>
    <v>2669.56</v>
    <v>2669.56</v>
    <v>17291900</v>
    <v>AZO</v>
    <v>AUTOZONE, INC. (XNYS:AZO)</v>
    <v>205405</v>
    <v>138330</v>
    <v>1991</v>
  </rv>
  <rv s="2">
    <v>1103</v>
  </rv>
  <rv s="3">
    <fb>2585.61</fb>
    <v>21</v>
  </rv>
  <rv s="0">
    <v>https://www.bing.com/financeapi/forcetrigger?t=a227lh&amp;q=XNAS%3aROST&amp;form=skydnc</v>
    <v>Learn more on Bing</v>
  </rv>
  <rv s="1">
    <v>en-GB</v>
    <v>a227lh</v>
    <v>268435456</v>
    <v>1</v>
    <v>Powered by Refinitiv</v>
    <v>0</v>
    <v>ROSS STORES, INC. (XNAS:ROST)</v>
    <v>2</v>
    <v>22</v>
    <v>Finance</v>
    <v>23</v>
    <v>139.32</v>
    <v>99</v>
    <v>1.0466</v>
    <v>0.5</v>
    <v>0</v>
    <v>3.6609999999999998E-3</v>
    <v>0</v>
    <v>USD</v>
    <v>Ross Stores, Inc. is engaged in operating two brands of off-price retail apparel and home fashion stores-Ross Dress for Less (Ross) and dd’s DISCOUNTS. Ross is the off-price apparel and home fashion chain in the United States, with 1,693 locations in 40 states, the District of Columbia, and Guam. Ross offers in-season, name brand and designer apparel, accessories, footwear, and home fashions for the entire family at savings of 20% to 60% off department and specialty store regular prices every day. The Company also operates dd’s DISCOUNTS stores in 21 states, which offer in-season, name brand apparel, accessories, footwear, and home fashions for the entire family at savings of 20% to 70% off department and discount store regular prices every day. It operates a total of 2,015 stores comprised of 1,693 Ross stores and 322 dd’s DISCOUNTS stores. It operates distribution processing facilities. It also operates warehouse facilities for pack away storage.</v>
    <v>101000</v>
    <v>Nasdaq Stock Market</v>
    <v>XNAS</v>
    <v>XNAS</v>
    <v>5130 Hacienda Drive, DUBLIN, CA, 94568 US</v>
    <v>137.09</v>
    <v>Specialty Retailers</v>
    <v>Stock</v>
    <v>45307.906051353908</v>
    <v>1106</v>
    <v>135.91999999999999</v>
    <v>46150216404</v>
    <v>ROSS STORES, INC.</v>
    <v>ROSS STORES, INC.</v>
    <v>136</v>
    <v>27.0519</v>
    <v>136.58000000000001</v>
    <v>137.08000000000001</v>
    <v>137.08000000000001</v>
    <v>336666300</v>
    <v>ROST</v>
    <v>ROSS STORES, INC. (XNAS:ROST)</v>
    <v>1760824</v>
    <v>2040961</v>
    <v>1989</v>
  </rv>
  <rv s="2">
    <v>1107</v>
  </rv>
  <rv s="3">
    <fb>138.38999999999999</fb>
    <v>21</v>
  </rv>
  <rv s="0">
    <v>https://www.bing.com/financeapi/forcetrigger?t=a1wi77&amp;q=XNAS%3aKHC&amp;form=skydnc</v>
    <v>Learn more on Bing</v>
  </rv>
  <rv s="1">
    <v>en-GB</v>
    <v>a1wi77</v>
    <v>268435456</v>
    <v>1</v>
    <v>Powered by Refinitiv</v>
    <v>0</v>
    <v>THE KRAFT HEINZ COMPANY (XNAS:KHC)</v>
    <v>2</v>
    <v>22</v>
    <v>Finance</v>
    <v>20</v>
    <v>42.62</v>
    <v>30.68</v>
    <v>0.64859999999999995</v>
    <v>-7.0000000000000007E-2</v>
    <v>3.1909999999999998E-3</v>
    <v>-1.8579999999999998E-3</v>
    <v>0.12</v>
    <v>USD</v>
    <v>The Kraft Heinz Company (KHC) is a global food and beverage company. KHC manufactures and markets food and beverage products, including dairy products, meat products, soybean and vegetable oils, tomatoes, coffee beans, sugar and other sweeteners, other fruits and vegetables, corn products, wheat products and potatoes. The Company's geographic segments include North America and International. Its North America segment offers various brands, which include Kraft, Oscar Mayer, Heinz, Philadelphia, Lunchables, Velveeta, Capri Sun, Maxwell House, Ore-Ida, Kool-Aid and Jell-O. Its International segment offers various brands, such as International Heinz, ABC, Master, Kraft, Quero, Golden Circle, Wattie’s, Plasmon and Pudliszki. Its products are sold through its own sales organizations and through independent brokers, agents, and distributors to chain, wholesale, cooperative and independent grocery accounts, convenience stores, drug stores, value stores, bakeries, pharmacies and institutions.</v>
    <v>37000</v>
    <v>Nasdaq Stock Market</v>
    <v>XNAS</v>
    <v>XNAS</v>
    <v>1 Ppg Pl, PITTSBURGH, PA, 15222-5415 US</v>
    <v>37.79</v>
    <v>Food &amp; Tobacco</v>
    <v>Stock</v>
    <v>45307.961322534378</v>
    <v>1110</v>
    <v>37.43</v>
    <v>46130131790</v>
    <v>THE KRAFT HEINZ COMPANY</v>
    <v>THE KRAFT HEINZ COMPANY</v>
    <v>37.75</v>
    <v>15.573600000000001</v>
    <v>37.68</v>
    <v>37.61</v>
    <v>37.729999999999997</v>
    <v>1226539000</v>
    <v>KHC</v>
    <v>THE KRAFT HEINZ COMPANY (XNAS:KHC)</v>
    <v>8373635</v>
    <v>7671532</v>
    <v>2013</v>
  </rv>
  <rv s="2">
    <v>1111</v>
  </rv>
  <rv s="3">
    <fb>36.979999999999997</fb>
    <v>21</v>
  </rv>
  <rv s="0">
    <v>https://www.bing.com/financeapi/forcetrigger?t=a1xdvh&amp;q=XNAS%3aMCHP&amp;form=skydnc</v>
    <v>Learn more on Bing</v>
  </rv>
  <rv s="1">
    <v>en-GB</v>
    <v>a1xdvh</v>
    <v>268435456</v>
    <v>1</v>
    <v>Powered by Refinitiv</v>
    <v>0</v>
    <v>MICROCHIP TECHNOLOGY INCORPORATED (XNAS:MCHP)</v>
    <v>2</v>
    <v>22</v>
    <v>Finance</v>
    <v>23</v>
    <v>94.3</v>
    <v>68.75</v>
    <v>1.6765000000000001</v>
    <v>-0.25</v>
    <v>0</v>
    <v>-2.9270000000000003E-3</v>
    <v>0</v>
    <v>USD</v>
    <v>Microchip Technology Inc is a provider of smart, connected, and secure embedded control solutions. It is engaged in selling its semiconductor products to distributors and non-distributor customers (direct customers). It operates through two segments: semiconductor products and technology licensing. The semiconductor products segment designs, develops, manufactures and markets mixed-signal microcontrollers, development tools and analog, interface, mixed-signal, timing, wired and wireless connectivity devices, and memory products. The technology licensing segment includes sales and licensing of the Company's intellectual property. It offers a range of general purpose mixed-signal microcontroller products. The Company’s analog product line consists of several families, including power management, linear, mixed-signal, high voltage, thermal management, discrete diodes and drivers, safety, security, timing, Universal Serial Bus (USB), ethernet, wireless and other interface products.</v>
    <v>22600</v>
    <v>Nasdaq Stock Market</v>
    <v>XNAS</v>
    <v>XNAS</v>
    <v>2355 W CHANDLER BLVD, CHANDLER, AZ, 85224-6199 US</v>
    <v>85.990200000000002</v>
    <v>Semiconductors &amp; Semiconductor Equipment</v>
    <v>Stock</v>
    <v>45307.896222603908</v>
    <v>1114</v>
    <v>84.36</v>
    <v>46075417748</v>
    <v>MICROCHIP TECHNOLOGY INCORPORATED</v>
    <v>MICROCHIP TECHNOLOGY INCORPORATED</v>
    <v>85.31</v>
    <v>18.7409</v>
    <v>85.41</v>
    <v>85.16</v>
    <v>85.16</v>
    <v>541045300</v>
    <v>MCHP</v>
    <v>MICROCHIP TECHNOLOGY INCORPORATED (XNAS:MCHP)</v>
    <v>4334673</v>
    <v>4869678</v>
    <v>1989</v>
  </rv>
  <rv s="2">
    <v>1115</v>
  </rv>
  <rv s="3">
    <fb>90.18</fb>
    <v>21</v>
  </rv>
  <rv s="0">
    <v>https://www.bing.com/financeapi/forcetrigger?t=a1q8r7&amp;q=XNAS%3aCPRT&amp;form=skydnc</v>
    <v>Learn more on Bing</v>
  </rv>
  <rv s="1">
    <v>en-GB</v>
    <v>a1q8r7</v>
    <v>268435456</v>
    <v>1</v>
    <v>Powered by Refinitiv</v>
    <v>0</v>
    <v>COPART, INC. (XNAS:CPRT)</v>
    <v>2</v>
    <v>22</v>
    <v>Finance</v>
    <v>23</v>
    <v>51.53</v>
    <v>30.515000000000001</v>
    <v>1.2255</v>
    <v>0.33</v>
    <v>2.0879999999999998E-4</v>
    <v>6.9369999999999996E-3</v>
    <v>0.01</v>
    <v>USD</v>
    <v>Copart, Inc. is a provider of online auctions and vehicle remarketing services. The Company offers services to process and sell vehicles to dealers, dismantlers, rebuilders, exporters and to the general public. It sells vehicles on behalf of insurance companies, banks, finance companies, charities, fleet operators, dealers, vehicle rental companies, and individuals. It has approximately 250,000 vehicles available online every day with operations at over 200 locations in 11 countries, including the United States, Canada, the United Kingdom, Brazil, the Republic of Ireland, Germany, Finland, the United Arab Emirates, Oman, Bahrain and Spain. It provides vehicle sellers with a full range of services to process and sell vehicles primarily over the internet through its Virtual Bidding Third Generation internet auction-style sales technology, VB3. Vehicle sellers consist primarily of insurance companies, but also include banks, finance companies, charities, fleet operators and others.</v>
    <v>10200</v>
    <v>Nasdaq Stock Market</v>
    <v>XNAS</v>
    <v>XNAS</v>
    <v>14185 Dallas Pkwy Ste 300, DALLAS, TX, 75254 US</v>
    <v>47.91</v>
    <v>Software &amp; IT Services</v>
    <v>Stock</v>
    <v>45307.933241978906</v>
    <v>1118</v>
    <v>47.36</v>
    <v>45995084060</v>
    <v>COPART, INC.</v>
    <v>COPART, INC.</v>
    <v>47.39</v>
    <v>45.533499999999997</v>
    <v>47.57</v>
    <v>47.9</v>
    <v>47.91</v>
    <v>960231400</v>
    <v>CPRT</v>
    <v>COPART, INC. (XNAS:CPRT)</v>
    <v>3756418</v>
    <v>4496353</v>
    <v>2012</v>
  </rv>
  <rv s="2">
    <v>1119</v>
  </rv>
  <rv s="3">
    <fb>49</fb>
    <v>21</v>
  </rv>
  <rv s="0">
    <v>http://en.wikipedia.org/wiki/Ford_Motor_Company</v>
    <v>Wikipedia</v>
  </rv>
  <rv s="8">
    <v>269</v>
    <v>1122</v>
  </rv>
  <rv s="9">
    <v>18</v>
    <v>https://www.bing.com/th?id=AMMS_cf0311a5f2d2dcb3110aca1404330618&amp;qlt=95</v>
    <v>1123</v>
    <v>0</v>
    <v>https://www.bing.com/images/search?form=xlimg&amp;q=ford+motor+company</v>
    <v>Image of FORD MOTOR COMPANY</v>
  </rv>
  <rv s="0">
    <v>https://www.bing.com/financeapi/forcetrigger?t=a1sjw7&amp;q=XNYS%3aF&amp;form=skydnc</v>
    <v>Learn more on Bing</v>
  </rv>
  <rv s="10">
    <v>en-GB</v>
    <v>a1sjw7</v>
    <v>268435456</v>
    <v>1</v>
    <v>Powered by Refinitiv</v>
    <v>14</v>
    <v>FORD MOTOR COMPANY (XNYS:F)</v>
    <v>16</v>
    <v>19</v>
    <v>Finance</v>
    <v>20</v>
    <v>15.42</v>
    <v>9.6300000000000008</v>
    <v>1.6382000000000001</v>
    <v>5.0000000000000001E-3</v>
    <v>-1.3089999999999998E-3</v>
    <v>4.3630000000000003E-4</v>
    <v>-1.4999999999999999E-2</v>
    <v>USD</v>
    <v>Ford Motor Company is an automobile company. The Company designs, manufactures, markets, and services a full line of electrified passenger and commercial vehicles, such as Ford trucks, utility vehicles, vans, and cars, and Lincoln luxury vehicles. The Company's segments include Ford Blue, Ford Model e, Ford Pro, Ford Next and Ford Credit. Its Ford Blue segment is engaged in developing gas-powered and hybrid vehicles. Its Ford Model e segment is engaged in developing electronic vehicles (EVs) along with embedded software that defines always-on digital experiences for all customers. Its Ford Pro segment is engaged in helping commercial customers transform and expand their businesses with vehicles and services tailored to their needs. Ford Next segment is engaged in pursuing mobility solutions and provides financial services through Ford Motor Credit Company. The Ford Credit segment is primarily engaged in providing vehicle-related financing and leasing activities.</v>
    <v>173000</v>
    <v>New York Stock Exchange</v>
    <v>XNYS</v>
    <v>XNYS</v>
    <v>One American Road, DEARBORN, MI, 48126-2701 US</v>
    <v>11.5</v>
    <v>1124</v>
    <v>Automobiles &amp; Auto Parts</v>
    <v>Stock</v>
    <v>45307.965482742969</v>
    <v>1125</v>
    <v>11.18</v>
    <v>45893867610</v>
    <v>FORD MOTOR COMPANY</v>
    <v>FORD MOTOR COMPANY</v>
    <v>11.3</v>
    <v>7.4790000000000001</v>
    <v>11.46</v>
    <v>11.465</v>
    <v>11.445</v>
    <v>4002954000</v>
    <v>F</v>
    <v>FORD MOTOR COMPANY (XNYS:F)</v>
    <v>45199179</v>
    <v>50439252</v>
    <v>1919</v>
  </rv>
  <rv s="2">
    <v>1126</v>
  </rv>
  <rv s="3">
    <fb>12.19</fb>
    <v>21</v>
  </rv>
  <rv s="0">
    <v>https://www.bing.com/financeapi/forcetrigger?t=a24j8m&amp;q=XNYS%3aTRV&amp;form=skydnc</v>
    <v>Learn more on Bing</v>
  </rv>
  <rv s="1">
    <v>en-GB</v>
    <v>a24j8m</v>
    <v>268435456</v>
    <v>1</v>
    <v>Powered by Refinitiv</v>
    <v>0</v>
    <v>The Travelers Companies, Inc. (XNYS:TRV)</v>
    <v>2</v>
    <v>22</v>
    <v>Finance</v>
    <v>23</v>
    <v>196.84</v>
    <v>157.33009999999999</v>
    <v>0.59050000000000002</v>
    <v>1.1499999999999999</v>
    <v>-5.0840000000000001E-5</v>
    <v>5.8809999999999999E-3</v>
    <v>-0.01</v>
    <v>USD</v>
    <v>The Travelers Companies, Inc. is a holding company. The Company is engaged in providing a range of commercial and personal property and casualty insurance products and services to businesses, government units, associations and individuals. It operates through three segments: Business Insurance, Bond &amp; Specialty Insurance and Personal Insurance. The Business Insurance segment offers a range of property and casualty insurance and insurance-related services to its clients, in the United States and in Canada, as well as in the United Kingdom, the Republic of Ireland and throughout other parts of the world. The Bond &amp; Specialty Insurance segment provides surety, fidelity, management liability, professional liability, and other property and casualty coverages and related risk management services to its customers. The Company’s Personal Insurance segment offers a range of property and casualty insurance products and services covering individuals’ personal risks.</v>
    <v>32500</v>
    <v>New York Stock Exchange</v>
    <v>XNYS</v>
    <v>XNYS</v>
    <v>385 WASHINGTON ST, SAINT PAUL, MN, 55102 US</v>
    <v>196.84</v>
    <v>Insurance</v>
    <v>Stock</v>
    <v>45307.9277325</v>
    <v>1129</v>
    <v>194.541</v>
    <v>44928445974</v>
    <v>The Travelers Companies, Inc.</v>
    <v>The Travelers Companies, Inc.</v>
    <v>195.59</v>
    <v>21.1479</v>
    <v>195.56</v>
    <v>196.71</v>
    <v>196.7</v>
    <v>228399400</v>
    <v>TRV</v>
    <v>The Travelers Companies, Inc. (XNYS:TRV)</v>
    <v>1489493</v>
    <v>1392419</v>
    <v>1853</v>
  </rv>
  <rv s="2">
    <v>1130</v>
  </rv>
  <rv s="3">
    <fb>190.49</fb>
    <v>21</v>
  </rv>
  <rv s="0">
    <v>https://www.bing.com/financeapi/forcetrigger?t=a1ser7&amp;q=XNYS%3aEW&amp;form=skydnc</v>
    <v>Learn more on Bing</v>
  </rv>
  <rv s="1">
    <v>en-GB</v>
    <v>a1ser7</v>
    <v>268435456</v>
    <v>1</v>
    <v>Powered by Refinitiv</v>
    <v>0</v>
    <v>EDWARDS LIFESCIENCES CORPORATION (XNYS:EW)</v>
    <v>2</v>
    <v>22</v>
    <v>Finance</v>
    <v>23</v>
    <v>94.87</v>
    <v>60.57</v>
    <v>1.0366</v>
    <v>-0.04</v>
    <v>-1.3380000000000001E-2</v>
    <v>-5.4030000000000007E-4</v>
    <v>-0.99</v>
    <v>USD</v>
    <v>Edwards Lifesciences Corporation is a manufacturer of heart valve systems and repair products used to replace or repair a patient's diseased or defective heart valve. The Company's products and technologies are categorized into four main areas: Transcatheter Aortic Valve Replacement, Transcatheter Mitral and Tricuspid Therapies, Surgical Structural Heart, and Critical Care. It also develops hemodynamic and noninvasive brain and tissue oxygenation monitoring systems that are used to measure a patient's cardiovascular function in the hospital setting. The Edwards SAPIEN family of valves, including the Edwards SAPIEN XT, the Edwards SAPIEN 3, and the Edwards SAPIEN 3 Ultra transcatheter aortic heart valves are used to treat heart valve disease. It conducts operations worldwide and is managed in various geographical regions, including the United States, Europe, Japan, and the Rest of the World. It sells products that are used to treat advanced cardiovascular disease in all regions.</v>
    <v>17300</v>
    <v>New York Stock Exchange</v>
    <v>XNYS</v>
    <v>XNYS</v>
    <v>One Edwards Way, IRVINE, CA, 92614 US</v>
    <v>74.265000000000001</v>
    <v>Healthcare Equipment &amp; Supplies</v>
    <v>Stock</v>
    <v>45307.904579918752</v>
    <v>1133</v>
    <v>72.989999999999995</v>
    <v>44874935000</v>
    <v>EDWARDS LIFESCIENCES CORPORATION</v>
    <v>EDWARDS LIFESCIENCES CORPORATION</v>
    <v>73.430000000000007</v>
    <v>31.6541</v>
    <v>74.03</v>
    <v>73.989999999999995</v>
    <v>73</v>
    <v>606500000</v>
    <v>EW</v>
    <v>EDWARDS LIFESCIENCES CORPORATION (XNYS:EW)</v>
    <v>4298167</v>
    <v>4255531</v>
    <v>1999</v>
  </rv>
  <rv s="2">
    <v>1134</v>
  </rv>
  <rv s="3">
    <fb>76.25</fb>
    <v>21</v>
  </rv>
  <rv s="0">
    <v>https://www.bing.com/financeapi/forcetrigger?t=a1r9cw&amp;q=XNAS%3aKDP&amp;form=skydnc</v>
    <v>Learn more on Bing</v>
  </rv>
  <rv s="1">
    <v>en-GB</v>
    <v>a1r9cw</v>
    <v>268435456</v>
    <v>1</v>
    <v>Powered by Refinitiv</v>
    <v>0</v>
    <v>KEURIG DR PEPPER INC. (XNAS:KDP)</v>
    <v>2</v>
    <v>22</v>
    <v>Finance</v>
    <v>23</v>
    <v>36.229999999999997</v>
    <v>27.655000000000001</v>
    <v>0.67469999999999997</v>
    <v>-0.08</v>
    <v>7.2259999999999998E-3</v>
    <v>-2.5069999999999997E-3</v>
    <v>0.23</v>
    <v>USD</v>
    <v>Keurig Dr Pepper Inc. is a beverage company in North America. The Company has a diverse portfolio of flavored (non-cola) carbonated soft drinks (CSDs), non-carbonated beverages (NCBs), including water, ready-to-drink tea and coffee, juice, juice drinks, mixers, and specialty coffee, and is a producer of single serve brewing systems. Its segments include U.S. Refreshment Beverages, U.S. Coffee segment, and International. The U.S. Refreshment Beverages segment is engaged in the manufacture and distribution of branded concentrates, syrup and finished beverages. The U.S. Coffee segment is engaged in the manufacture and distribution of finished goods relating to the Company's K-Cup pods, single-serve brewers and accessories, and other coffee products to partners, retailers and directly to consumers. The International segment includes sales in Canada, Mexico, the Caribbean and other international markets. Its portfolio consists of approximately 125 owned, licensed and partner brands.</v>
    <v>28000</v>
    <v>Nasdaq Stock Market</v>
    <v>XNAS</v>
    <v>XNAS</v>
    <v>53 South Avenue, BURLINGTON, MA, 01803 US</v>
    <v>31.94</v>
    <v>Beverages</v>
    <v>Stock</v>
    <v>45307.948946620316</v>
    <v>1137</v>
    <v>31.62</v>
    <v>44509034880</v>
    <v>KEURIG DR PEPPER INC.</v>
    <v>KEURIG DR PEPPER INC.</v>
    <v>31.91</v>
    <v>23.2423</v>
    <v>31.91</v>
    <v>31.83</v>
    <v>32.06</v>
    <v>1398336000</v>
    <v>KDP</v>
    <v>KEURIG DR PEPPER INC. (XNAS:KDP)</v>
    <v>8093313</v>
    <v>7624124</v>
    <v>2007</v>
  </rv>
  <rv s="2">
    <v>1138</v>
  </rv>
  <rv s="3">
    <fb>33.32</fb>
    <v>21</v>
  </rv>
  <rv s="0">
    <v>https://www.bing.com/financeapi/forcetrigger?t=a25e77&amp;q=XNYS%3aVLO&amp;form=skydnc</v>
    <v>Learn more on Bing</v>
  </rv>
  <rv s="1">
    <v>en-GB</v>
    <v>a25e77</v>
    <v>268435456</v>
    <v>1</v>
    <v>Powered by Refinitiv</v>
    <v>0</v>
    <v>VALERO ENERGY CORPORATION (XNYS:VLO)</v>
    <v>2</v>
    <v>22</v>
    <v>Finance</v>
    <v>23</v>
    <v>152.19999999999999</v>
    <v>104.18</v>
    <v>1.5210999999999999</v>
    <v>-2.2000000000000002</v>
    <v>1.3148E-2</v>
    <v>-1.6730000000000002E-2</v>
    <v>1.7</v>
    <v>USD</v>
    <v>Valero Energy Corporation is a multinational manufacturer and marketer of petroleum-based and low-carbon liquid transportation fuels, and petrochemical products. The Company sells its products primarily in the United States, Canada, the United Kingdom, Ireland and Latin America. The Company operates through three segments: Refining, Renewable Diesel, and Ethanol. The Refining segment includes the operations of its petroleum refineries, the associated activities to market its refined petroleum products, and the logistics assets that support those operations. The Renewable Diesel segment includes the operations of Diamond Green Diesel (DGD) and the associated activities to market renewable diesel and renewable naphtha. The Ethanol segment includes the operations of its ethanol plants and the associated activities to market its ethanol and co-products. The Company owns 15 petroleum refineries located in the United States, Canada and the United Kingdom.</v>
    <v>9716</v>
    <v>New York Stock Exchange</v>
    <v>XNYS</v>
    <v>XNYS</v>
    <v>1 Valero Way, SAN ANTONIO, TX, 78249 US</v>
    <v>135.74</v>
    <v>Oil &amp; Gas</v>
    <v>Stock</v>
    <v>45307.946704154689</v>
    <v>1141</v>
    <v>129.02000000000001</v>
    <v>44020559970</v>
    <v>VALERO ENERGY CORPORATION</v>
    <v>VALERO ENERGY CORPORATION</v>
    <v>132.51</v>
    <v>4.4839000000000002</v>
    <v>131.5</v>
    <v>129.30000000000001</v>
    <v>131</v>
    <v>340452900</v>
    <v>VLO</v>
    <v>VALERO ENERGY CORPORATION (XNYS:VLO)</v>
    <v>3518841</v>
    <v>3186213</v>
    <v>1981</v>
  </rv>
  <rv s="2">
    <v>1142</v>
  </rv>
  <rv s="3">
    <fb>130</fb>
    <v>21</v>
  </rv>
  <rv s="0">
    <v>https://www.bing.com/financeapi/forcetrigger?t=a1mptc&amp;q=XNYS%3aABC&amp;form=skydnc</v>
    <v>Learn more on Bing</v>
  </rv>
  <rv s="1">
    <v>en-GB</v>
    <v>a1mptc</v>
    <v>268435456</v>
    <v>1</v>
    <v>Powered by Refinitiv</v>
    <v>0</v>
    <v>Cencora, Inc. (XNYS:COR)</v>
    <v>2</v>
    <v>22</v>
    <v>Finance</v>
    <v>20</v>
    <v>220.74</v>
    <v>147.47999999999999</v>
    <v>0.44269999999999998</v>
    <v>-0.435</v>
    <v>0</v>
    <v>-1.9819999999999998E-3</v>
    <v>0</v>
    <v>USD</v>
    <v>Cencora, Inc. is a global pharmaceutical solutions company centered on improving the lives of people and animals around the world. The Company is engaged in the delivery of pharmaceuticals, healthcare products, and solutions. It connects manufacturers, providers, pharmacies, and patients to help them navigate the healthcare system from start to finish. In addition to its core distribution services, it offers a portfolio of solutions to improve the health system's business performance, safety, and patient experience. It delivers solutions for veterinarians, livestock producers, ag-retailers, and manufacturers that make a difference in their businesses and the health of animals. Its solutions and services are designed to help every aspect of the animal health business, from supporting animal care and client experience to managing day-to-day operations. It helps pharmacies and other care providers access the full-line and specialty products they need to care for their patients.</v>
    <v>42000</v>
    <v>New York Stock Exchange</v>
    <v>XNYS</v>
    <v>XNYS</v>
    <v>1 West First Avenue, CONSHOHOCKEN, PA, 19428 US</v>
    <v>220.74</v>
    <v>Healthcare Equipment &amp; Supplies</v>
    <v>Stock</v>
    <v>45307.956610242967</v>
    <v>1145</v>
    <v>218.03</v>
    <v>43954990138</v>
    <v>Cencora, Inc.</v>
    <v>Cencora, Inc.</v>
    <v>219.71</v>
    <v>25.7333</v>
    <v>219.43</v>
    <v>218.995</v>
    <v>219</v>
    <v>200712300</v>
    <v>COR</v>
    <v>Cencora, Inc. (XNYS:COR)</v>
    <v>1352353</v>
    <v>1270050</v>
    <v>2001</v>
  </rv>
  <rv s="2">
    <v>1146</v>
  </rv>
  <rv s="3">
    <fb>205.38</fb>
    <v>21</v>
  </rv>
  <rv s="0">
    <v>https://www.bing.com/financeapi/forcetrigger?t=a1vb5r&amp;q=XNAS%3aIDXX&amp;form=skydnc</v>
    <v>Learn more on Bing</v>
  </rv>
  <rv s="1">
    <v>en-GB</v>
    <v>a1vb5r</v>
    <v>268435456</v>
    <v>1</v>
    <v>Powered by Refinitiv</v>
    <v>0</v>
    <v>IDEXX LABORATORIES, INC. (XNAS:IDXX)</v>
    <v>2</v>
    <v>22</v>
    <v>Finance</v>
    <v>23</v>
    <v>568.29999999999995</v>
    <v>372.5</v>
    <v>1.2582</v>
    <v>-15.29</v>
    <v>7.5000000000000002E-4</v>
    <v>-2.8563999999999999E-2</v>
    <v>0.39</v>
    <v>USD</v>
    <v>IDEXX Laboratories, Inc. develops, manufactures and distributes products and provides services for the companion animal veterinary, livestock and poultry, dairy and water testing markets. It also offers human medical point-of-care and laboratory diagnostics. Its segments include Companion Animal Group (CAG), Water quality products (Water), and Livestock, Poultry and Dairy (LPD). The CAG segment provides products and services for veterinarians and the biomedical research community, primarily related to diagnostics and information management. The Water segment provides testing solutions for the detection and quantification of various microbiological parameters in water. The LPD segment provides diagnostic tests, services, and related instrumentation that are used to manage the health status of livestock and poultry. The Company has sales offices outside the United States in all regions, including Africa, Asia Pacific, Canada, Europe, the Middle East, and Latin America.</v>
    <v>10780</v>
    <v>Nasdaq Stock Market</v>
    <v>XNAS</v>
    <v>XNAS</v>
    <v>One Idexx Drive, WESTBROOK, ME, 04092-2041 US</v>
    <v>536.5</v>
    <v>Healthcare Equipment &amp; Supplies</v>
    <v>Stock</v>
    <v>45307.926155231253</v>
    <v>1149</v>
    <v>519.52</v>
    <v>43186884000</v>
    <v>IDEXX LABORATORIES, INC.</v>
    <v>IDEXX LABORATORIES, INC.</v>
    <v>533.69000000000005</v>
    <v>54.617899999999999</v>
    <v>535.29</v>
    <v>520</v>
    <v>520.39</v>
    <v>83051700</v>
    <v>IDXX</v>
    <v>IDEXX LABORATORIES, INC. (XNAS:IDXX)</v>
    <v>817121</v>
    <v>462035</v>
    <v>1983</v>
  </rv>
  <rv s="2">
    <v>1150</v>
  </rv>
  <rv s="3">
    <fb>555.04999999999995</fb>
    <v>21</v>
  </rv>
  <rv s="0">
    <v>https://www.bing.com/financeapi/forcetrigger?t=a1zhcw&amp;q=XNAS%3aPAYX&amp;form=skydnc</v>
    <v>Learn more on Bing</v>
  </rv>
  <rv s="1">
    <v>en-GB</v>
    <v>a1zhcw</v>
    <v>268435456</v>
    <v>1</v>
    <v>Powered by Refinitiv</v>
    <v>0</v>
    <v>PAYCHEX, INC. (XNAS:PAYX)</v>
    <v>2</v>
    <v>22</v>
    <v>Finance</v>
    <v>23</v>
    <v>129.69999999999999</v>
    <v>104.09</v>
    <v>0.9556</v>
    <v>0.09</v>
    <v>0</v>
    <v>7.5179999999999995E-4</v>
    <v>0</v>
    <v>USD</v>
    <v>Paychex, Inc. is a provider of human capital management solutions for human resources (HR), payroll, benefits and insurance services for small-to-medium-sized businesses and their employees across the United States and parts of Europe. The Company offers a portfolio of HCM technology and HR advisory solutions that help its clients navigate the challenges of HR. Its clients have the option of doing payroll online using its software as a service (SaaS) technology, outsourcing to its payroll specialists, or using a combination of those solutions. Payroll is integrated with HCM software modules for clients who have more complex HR needs. It also provides comprehensive HR outsourcing through its administrative services organization and PEO solutions. The Company's HCM SaaS platform is Paychex Flex, which provides workforce management throughout the employee life cycle from recruiting and hiring to retirement, including recruiting, onboarding, HR, time and attendance and employee benefits.</v>
    <v>16600</v>
    <v>Nasdaq Stock Market</v>
    <v>XNAS</v>
    <v>XNAS</v>
    <v>911 Panorama Trail S, ROCHESTER, NY, 14625-0397 US</v>
    <v>119.85</v>
    <v>Professional &amp; Commercial Services</v>
    <v>Stock</v>
    <v>45307.915676562501</v>
    <v>1153</v>
    <v>118.6375</v>
    <v>43110249858</v>
    <v>PAYCHEX, INC.</v>
    <v>PAYCHEX, INC.</v>
    <v>119.36</v>
    <v>26.620899999999999</v>
    <v>119.72</v>
    <v>119.81</v>
    <v>119.81</v>
    <v>359821800</v>
    <v>PAYX</v>
    <v>PAYCHEX, INC. (XNAS:PAYX)</v>
    <v>1967389</v>
    <v>2111470</v>
    <v>1979</v>
  </rv>
  <rv s="2">
    <v>1154</v>
  </rv>
  <rv s="3">
    <fb>119.11</fb>
    <v>21</v>
  </rv>
  <rv s="0">
    <v>https://www.bing.com/financeapi/forcetrigger?t=a1xz1h&amp;q=XNYS%3aMSCI&amp;form=skydnc</v>
    <v>Learn more on Bing</v>
  </rv>
  <rv s="1">
    <v>en-GB</v>
    <v>a1xz1h</v>
    <v>268435456</v>
    <v>1</v>
    <v>Powered by Refinitiv</v>
    <v>0</v>
    <v>MSCI INC. (XNYS:MSCI)</v>
    <v>2</v>
    <v>22</v>
    <v>Finance</v>
    <v>23</v>
    <v>573.32000000000005</v>
    <v>451.54500000000002</v>
    <v>1.1040000000000001</v>
    <v>-2.99</v>
    <v>0</v>
    <v>-5.4819999999999999E-3</v>
    <v>0</v>
    <v>USD</v>
    <v>MSCI Inc. (MSCI) is a provider of critical decision support tools and solutions for the global investment community. The Company operates through four segments: Index, Analytics, ESG and Climate, and All Other-Private Assets. The Index segment offers products, such as MSCI Global Equity Indexes, ESG and Climate Indexes, Factor Indexes, Thematic Indexes, Custom Indexes, Fixed Income Indexes and Real Estate Indexes. Analytics segment offers risk management, performance attribution and portfolio management content, applications and services. ESG and Climate segment offerings include MSCI ESG Ratings, MSCI ESG Business Involvement Screening Research, and MSCI Climate Solutions. Its All Other-Private Assets segment comprises the Real Estate and Burgiss segments. The Real Estate segment offerings include transaction data, benchmarks, and return-analytics. It also has a wealth technology platform specializing in portfolio design, customization, and analytics for wealth managers and advisors.</v>
    <v>5005</v>
    <v>New York Stock Exchange</v>
    <v>XNYS</v>
    <v>XNYS</v>
    <v>7 World Trade Center, 250 Greenwich Street, 49th Floor, NEW YORK, NY, 10007 US</v>
    <v>543.52</v>
    <v>Professional &amp; Commercial Services</v>
    <v>Stock</v>
    <v>45307.93754982578</v>
    <v>1157</v>
    <v>536.08000000000004</v>
    <v>42904597839</v>
    <v>MSCI INC.</v>
    <v>MSCI INC.</v>
    <v>541.07000000000005</v>
    <v>45.4756</v>
    <v>545.46</v>
    <v>542.47</v>
    <v>542.47</v>
    <v>79091190</v>
    <v>MSCI</v>
    <v>MSCI INC. (XNYS:MSCI)</v>
    <v>604415</v>
    <v>388888</v>
    <v>1998</v>
  </rv>
  <rv s="2">
    <v>1158</v>
  </rv>
  <rv s="3">
    <fb>565.65</fb>
    <v>21</v>
  </rv>
  <rv s="0">
    <v>https://www.bing.com/financeapi/forcetrigger?t=a1mybh&amp;q=XNAS%3aAEP&amp;form=skydnc</v>
    <v>Learn more on Bing</v>
  </rv>
  <rv s="1">
    <v>en-GB</v>
    <v>a1mybh</v>
    <v>268435456</v>
    <v>1</v>
    <v>Powered by Refinitiv</v>
    <v>0</v>
    <v>AMERICAN ELECTRIC POWER COMPANY, INC. (XNAS:AEP)</v>
    <v>2</v>
    <v>22</v>
    <v>Finance</v>
    <v>20</v>
    <v>96.05</v>
    <v>69.38</v>
    <v>0.49530000000000002</v>
    <v>-0.51</v>
    <v>3.7050000000000001E-4</v>
    <v>-6.2580000000000005E-3</v>
    <v>0.03</v>
    <v>USD</v>
    <v>American Electric Power Company, Inc. is an electric public utility holding company. It operates and maintains the electricity transmission system and distribution lines to deliver power. Its segments include Vertically Integrated Utilities, Transmission and Distribution Utilities, AEP Transmission Holdco, and Generation &amp; Marketing. Vertically Integrated Utilities segment is engaged in the generation, transmission, and distribution of electricity for sale to retail and wholesale customers. Transmission and Distribution Utilities segment is engaged in the transmission and distribution of electricity for sale to retail and wholesale customers. AEP Transmission Holdco segment is engaged in the development, construction, and operation of transmission facilities. Generation &amp; Marketing segment conducts marketing, risk management and retail activities. It is also an electricity producer with nearly 29,000 megawatts (MW) of generating capacity, including about 5,800 MW of renewable energy.</v>
    <v>16974</v>
    <v>Nasdaq Stock Market</v>
    <v>XNAS</v>
    <v>XNAS</v>
    <v>1 Riverside Plz, COLUMBUS, OH, 43215-2355 US</v>
    <v>81.529300000000006</v>
    <v>Electrical Utilities &amp; IPPs</v>
    <v>Stock</v>
    <v>45307.957829860934</v>
    <v>1161</v>
    <v>80.670299999999997</v>
    <v>42585438480</v>
    <v>AMERICAN ELECTRIC POWER COMPANY, INC.</v>
    <v>AMERICAN ELECTRIC POWER COMPANY, INC.</v>
    <v>81</v>
    <v>18.7178</v>
    <v>81.489999999999995</v>
    <v>80.98</v>
    <v>81.010000000000005</v>
    <v>525876000</v>
    <v>AEP</v>
    <v>AMERICAN ELECTRIC POWER COMPANY, INC. (XNAS:AEP)</v>
    <v>6900484</v>
    <v>3503658</v>
    <v>1925</v>
  </rv>
  <rv s="2">
    <v>1162</v>
  </rv>
  <rv s="3">
    <fb>81.22</fb>
    <v>21</v>
  </rv>
  <rv s="0">
    <v>https://www.bing.com/financeapi/forcetrigger?t=a1ultc&amp;q=XNYS%3aHES&amp;form=skydnc</v>
    <v>Learn more on Bing</v>
  </rv>
  <rv s="1">
    <v>en-GB</v>
    <v>a1ultc</v>
    <v>268435456</v>
    <v>1</v>
    <v>Powered by Refinitiv</v>
    <v>0</v>
    <v>HESS CORPORATION (XNYS:HES)</v>
    <v>2</v>
    <v>22</v>
    <v>Finance</v>
    <v>23</v>
    <v>167.75</v>
    <v>113.82</v>
    <v>1.2916000000000001</v>
    <v>-3.48</v>
    <v>7.230999999999999E-5</v>
    <v>-2.4546999999999999E-2</v>
    <v>0.01</v>
    <v>USD</v>
    <v>Hess Corporation is an exploration and production (E&amp;P) company. The Company is engaged in exploration, development, production, transportation, purchase and sale of crude oil, natural gas liquids, and natural gas with production operations located in the United States, Guyana, the Malaysia/Thailand Joint Development Area (JDA) and Malaysia. The Company operates through two segments: E&amp;P and Midstream. The E&amp;P operating segment explores for, develops, produces, purchases and sells crude oil, NGL and natural gas. The Midstream operating segment provides fee-based services, including gathering, compressing and processing natural gas and fractionating NGL; gathering, terminating, loading and transporting crude oil and NGL; storing and terminating propane, and water handling services primarily in the Bakken shale play of North Dakota. It conducts exploration activities primarily offshore Guyana, in the United States Gulf of Mexico, and offshore Suriname and Canada.</v>
    <v>1623</v>
    <v>New York Stock Exchange</v>
    <v>XNYS</v>
    <v>XNYS</v>
    <v>1185 AVENUE OF THE AMERICAS, NEW YORK, NY, 10036 US</v>
    <v>141.19</v>
    <v>Oil &amp; Gas</v>
    <v>Stock</v>
    <v>45307.928393981252</v>
    <v>1165</v>
    <v>138</v>
    <v>42476990452</v>
    <v>HESS CORPORATION</v>
    <v>HESS CORPORATION</v>
    <v>140.4</v>
    <v>29.758600000000001</v>
    <v>141.77000000000001</v>
    <v>138.29</v>
    <v>138.30000000000001</v>
    <v>307158800</v>
    <v>HES</v>
    <v>HESS CORPORATION (XNYS:HES)</v>
    <v>3025866</v>
    <v>3009041</v>
    <v>1920</v>
  </rv>
  <rv s="2">
    <v>1166</v>
  </rv>
  <rv s="3">
    <fb>144.16</fb>
    <v>21</v>
  </rv>
  <rv s="0">
    <v>https://www.bing.com/financeapi/forcetrigger?t=a25xm7&amp;q=XNYS%3aWMB&amp;form=skydnc</v>
    <v>Learn more on Bing</v>
  </rv>
  <rv s="1">
    <v>en-GB</v>
    <v>a25xm7</v>
    <v>268435456</v>
    <v>1</v>
    <v>Powered by Refinitiv</v>
    <v>0</v>
    <v>THE WILLIAMS COMPANIES, INC. (XNYS:WMB)</v>
    <v>2</v>
    <v>22</v>
    <v>Finance</v>
    <v>23</v>
    <v>37.450000000000003</v>
    <v>27.8</v>
    <v>1.0653999999999999</v>
    <v>-0.35</v>
    <v>6.3639999999999999E-3</v>
    <v>-1.0022999999999999E-2</v>
    <v>0.22</v>
    <v>USD</v>
    <v>The Williams Companies, Inc. is an energy company. Its segments include Transmission &amp; Gulf of Mexico, Northeast G&amp;P, West, and Gas &amp; NGL Marketing Services. Transmission &amp; Gulf of Mexico segment comprises of its interstate natural gas pipelines, Transco and Northwest Pipeline, as well as natural gas gathering and processing and crude oil production handling and transportation assets in the Gulf Coast region. The Northeast G&amp;P segment comprises of its midstream gathering, processing and fractionation businesses in the Marcellus Shale region, and the Utica Shale region of eastern Ohio. West segment comprises of its gas gathering, processing, and treating operations in the Rocky Mountain region of Colorado and Wyoming, the Barnett Shale region of north-central Texas, the Eagle Ford Shale region of South Texas, the Haynesville Shale region, and the Mid-Continent region. The Gas &amp; NGL Marketing Services segment includes its natural gas liquids (NGL) and natural gas marketing services.</v>
    <v>5043</v>
    <v>New York Stock Exchange</v>
    <v>XNYS</v>
    <v>XNYS</v>
    <v>One Williams Ctr, TULSA, OK, 74172 US</v>
    <v>34.935000000000002</v>
    <v>Oil &amp; Gas Related Equipment and Services</v>
    <v>Stock</v>
    <v>45307.943510497658</v>
    <v>1169</v>
    <v>34.494999999999997</v>
    <v>42480130000</v>
    <v>THE WILLIAMS COMPANIES, INC.</v>
    <v>THE WILLIAMS COMPANIES, INC.</v>
    <v>34.82</v>
    <v>15.2484</v>
    <v>34.92</v>
    <v>34.57</v>
    <v>34.79</v>
    <v>1216499000</v>
    <v>WMB</v>
    <v>THE WILLIAMS COMPANIES, INC. (XNYS:WMB)</v>
    <v>7966508</v>
    <v>7077999</v>
    <v>1987</v>
  </rv>
  <rv s="2">
    <v>1170</v>
  </rv>
  <rv s="3">
    <fb>34.83</fb>
    <v>21</v>
  </rv>
  <rv s="0">
    <v>https://www.bing.com/financeapi/forcetrigger?t=a1z3h7&amp;q=XNAS%3aODFL&amp;form=skydnc</v>
    <v>Learn more on Bing</v>
  </rv>
  <rv s="1">
    <v>en-GB</v>
    <v>a1z3h7</v>
    <v>268435456</v>
    <v>1</v>
    <v>Powered by Refinitiv</v>
    <v>0</v>
    <v>OLD DOMINION FREIGHT LINE, INC. (XNAS:ODFL)</v>
    <v>2</v>
    <v>22</v>
    <v>Finance</v>
    <v>23</v>
    <v>438.05</v>
    <v>295.8</v>
    <v>1.0259</v>
    <v>-6.07</v>
    <v>1.6458E-2</v>
    <v>-1.5609E-2</v>
    <v>6.3</v>
    <v>USD</v>
    <v>Old Dominion Freight Line, Inc. is a North American less-than-truckload (LTL) motor carriers. The Company provides regional, inter-regional and national LTL services through a single integrated, union-free organization. Its service offerings include expedited transportation, which is provided through a network of service centers located throughout the continental United States. It offers a range of value-added services including container drayage, truckload brokerage, and supply chain consulting. It operates approximately 255 service center locations, of which the Company owns 231 and leases 24. Its service centers are responsible for the pickup and delivery of freight within their local service area. Its system offers its customers access to information such as freight tracking, shipping documents, rate quotes, rate databases, and account activity. These centralized systems and its customer service department provide its customers with a single point of contact to access information.</v>
    <v>23471</v>
    <v>Nasdaq Stock Market</v>
    <v>XNAS</v>
    <v>XNAS</v>
    <v>500 Old Dominion Way, THOMASVILLE, NC, 27360 US</v>
    <v>388.08</v>
    <v>Freight &amp; Logistics Services</v>
    <v>Stock</v>
    <v>45307.898849375</v>
    <v>1173</v>
    <v>380.25</v>
    <v>42431030000</v>
    <v>OLD DOMINION FREIGHT LINE, INC.</v>
    <v>OLD DOMINION FREIGHT LINE, INC.</v>
    <v>387.28</v>
    <v>34.6158</v>
    <v>388.87</v>
    <v>382.8</v>
    <v>389.1</v>
    <v>109113600</v>
    <v>ODFL</v>
    <v>OLD DOMINION FREIGHT LINE, INC. (XNAS:ODFL)</v>
    <v>467288</v>
    <v>696738</v>
    <v>1950</v>
  </rv>
  <rv s="2">
    <v>1174</v>
  </rv>
  <rv s="3">
    <fb>405.33</fb>
    <v>21</v>
  </rv>
  <rv s="0">
    <v>https://www.bing.com/financeapi/forcetrigger?t=a1z11h&amp;q=XNYS%3aO&amp;form=skydnc</v>
    <v>Learn more on Bing</v>
  </rv>
  <rv s="1">
    <v>en-GB</v>
    <v>a1z11h</v>
    <v>268435456</v>
    <v>1</v>
    <v>Powered by Refinitiv</v>
    <v>0</v>
    <v>REALTY INCOME CORPORATION (XNYS:O)</v>
    <v>2</v>
    <v>22</v>
    <v>Finance</v>
    <v>20</v>
    <v>68.849999999999994</v>
    <v>45.034999999999997</v>
    <v>0.93899999999999995</v>
    <v>-0.56000000000000005</v>
    <v>6.3419999999999995E-3</v>
    <v>-9.5079999999999991E-3</v>
    <v>0.37</v>
    <v>USD</v>
    <v>Realty Income Corporation is a real estate investment trust. The Company is engaged in acquiring and managing single-unit freestanding commercial properties under a long-term net lease agreement with its commercial clients. The Company owns and operates diversified portfolio of over 12,237 commercial properties, with approximately 236.8 million leasable square feet. The Company has 12,111 properties leased and 126 properties available for lease or sale. It offers these properties to different clients doing business in approximately 84 separate industries. Its properties are located throughout all 50 states in United States (US), Puerto Rico, the United Kingdom (UK), Spain, and Italy. Its properties are leased to retail and industrial clients that have a service, non-discretionary and/or low-price-point component to their business. The Company’s property types include retail, gaming, industrial, and other types, such as agriculture and office.</v>
    <v>391</v>
    <v>New York Stock Exchange</v>
    <v>XNYS</v>
    <v>XNYS</v>
    <v>11995 El Camino Real, SAN DIEGO, CA, 92130 US</v>
    <v>58.895000000000003</v>
    <v>Residential &amp; Commercial REIT</v>
    <v>Stock</v>
    <v>45307.96317407344</v>
    <v>1177</v>
    <v>58.195</v>
    <v>42235213830</v>
    <v>REALTY INCOME CORPORATION</v>
    <v>REALTY INCOME CORPORATION</v>
    <v>58.63</v>
    <v>44.710599999999999</v>
    <v>58.9</v>
    <v>58.34</v>
    <v>58.71</v>
    <v>723949500</v>
    <v>O</v>
    <v>REALTY INCOME CORPORATION (XNYS:O)</v>
    <v>5807814</v>
    <v>6966629</v>
    <v>1997</v>
  </rv>
  <rv s="2">
    <v>1178</v>
  </rv>
  <rv s="3">
    <fb>57.42</fb>
    <v>21</v>
  </rv>
  <rv s="0">
    <v>https://www.bing.com/financeapi/forcetrigger?t=a1ojc7&amp;q=XNYS%3aBK&amp;form=skydnc</v>
    <v>Learn more on Bing</v>
  </rv>
  <rv s="1">
    <v>en-GB</v>
    <v>a1ojc7</v>
    <v>268435456</v>
    <v>1</v>
    <v>Powered by Refinitiv</v>
    <v>0</v>
    <v>THE BANK OF NEW YORK MELLON CORPORATION (XNYS:BK)</v>
    <v>2</v>
    <v>22</v>
    <v>Finance</v>
    <v>23</v>
    <v>55.47</v>
    <v>39.65</v>
    <v>1.1040000000000001</v>
    <v>0.54</v>
    <v>-1.9859999999999999E-3</v>
    <v>9.8449999999999996E-3</v>
    <v>-0.11</v>
    <v>USD</v>
    <v>The Bank of New York Mellon Corporation is a global company. The Company’s businesses are divided into three business segments: Securities Services, Market and Wealth Services and Investment and Wealth Management. The Company also includes Other segment, which includes the leasing portfolio, corporate treasury activities, including its securities portfolio, derivatives and other trading activities, corporate and bank-owned life insurance, renewable energy and other corporate investments. The Company’s two principal United States banking subsidiaries include The Bank of New York Mellon, a New York state-chartered bank, which houses its Securities Services businesses, including asset servicing and issuer services and certain market and Wealth Services businesses, including treasury services and clearance and collateral management, as well as the bank-advised business of investment management and BNY Mellon, National Association, which houses its wealth management business.</v>
    <v>53600</v>
    <v>New York Stock Exchange</v>
    <v>XNYS</v>
    <v>XNYS</v>
    <v>240 Greenwich Street, NEW YORK, NY, 10286 US</v>
    <v>55.47</v>
    <v>Investment Banking &amp; Investment Services</v>
    <v>Stock</v>
    <v>45307.951427071093</v>
    <v>1181</v>
    <v>54.583300000000001</v>
    <v>42060064160</v>
    <v>THE BANK OF NEW YORK MELLON CORPORATION</v>
    <v>THE BANK OF NEW YORK MELLON CORPORATION</v>
    <v>55</v>
    <v>13.7125</v>
    <v>54.85</v>
    <v>55.39</v>
    <v>55.28</v>
    <v>759344000</v>
    <v>BK</v>
    <v>THE BANK OF NEW YORK MELLON CORPORATION (XNYS:BK)</v>
    <v>7344509</v>
    <v>4063868</v>
    <v>2007</v>
  </rv>
  <rv s="2">
    <v>1182</v>
  </rv>
  <rv s="3">
    <fb>52.05</fb>
    <v>21</v>
  </rv>
  <rv s="0">
    <v>https://www.bing.com/financeapi/forcetrigger?t=a1pzfr&amp;q=XNYS%3aCNC&amp;form=skydnc</v>
    <v>Learn more on Bing</v>
  </rv>
  <rv s="1">
    <v>en-GB</v>
    <v>a1pzfr</v>
    <v>268435456</v>
    <v>1</v>
    <v>Powered by Refinitiv</v>
    <v>0</v>
    <v>CENTENE CORPORATION (XNYS:CNC)</v>
    <v>2</v>
    <v>22</v>
    <v>Finance</v>
    <v>23</v>
    <v>79.83</v>
    <v>60.83</v>
    <v>0.36259999999999998</v>
    <v>-0.09</v>
    <v>0</v>
    <v>-1.142E-3</v>
    <v>0</v>
    <v>USD</v>
    <v>Centene Corporation is a healthcare company. The Company provides services to government-sponsored and commercial healthcare programs, focusing on under-insured and uninsured individuals. It provides a range of managed healthcare products and services, primarily through Medicaid, Medicare, and commercial products. Its segments include Medicaid, Medicare, Commercial and Other. It offers Medicaid and Medicare members (including Medicare Prescription Drug Plans) as well as individuals and families served by the Health Insurance Marketplace and the TRICARE program. It also contracts with other healthcare and commercial organizations to provide a variety of specialty services focused on treating the whole person. Medicaid program provides health insurance to low-income families and individuals with disabilities. Medicare is a federal health insurance program for people ages 65 and over, which also covers people under 65 with certain disabilities and people with end-stage renal diseases.</v>
    <v>74300</v>
    <v>New York Stock Exchange</v>
    <v>XNYS</v>
    <v>XNYS</v>
    <v>7700 Forsyth Blvd, ST. LOUIS, MO, 63105-1807 US</v>
    <v>79.31</v>
    <v>Healthcare Providers &amp; Services</v>
    <v>Stock</v>
    <v>45307.914310092186</v>
    <v>1185</v>
    <v>78.42</v>
    <v>42052302720</v>
    <v>CENTENE CORPORATION</v>
    <v>CENTENE CORPORATION</v>
    <v>79.135000000000005</v>
    <v>17.714400000000001</v>
    <v>78.81</v>
    <v>78.72</v>
    <v>78.72</v>
    <v>534201000</v>
    <v>CNC</v>
    <v>CENTENE CORPORATION (XNYS:CNC)</v>
    <v>2765926</v>
    <v>3353997</v>
    <v>2001</v>
  </rv>
  <rv s="2">
    <v>1186</v>
  </rv>
  <rv s="3">
    <fb>74.209999999999994</fb>
    <v>21</v>
  </rv>
  <rv s="0">
    <v>https://www.bing.com/financeapi/forcetrigger?t=a1ythw&amp;q=XNYS%3aNUE&amp;form=skydnc</v>
    <v>Learn more on Bing</v>
  </rv>
  <rv s="1">
    <v>en-GB</v>
    <v>a1ythw</v>
    <v>268435456</v>
    <v>1</v>
    <v>Powered by Refinitiv</v>
    <v>0</v>
    <v>NUCOR CORPORATION (XNYS:NUE)</v>
    <v>2</v>
    <v>22</v>
    <v>Finance</v>
    <v>20</v>
    <v>182.68</v>
    <v>129.79</v>
    <v>1.6257999999999999</v>
    <v>1.9550000000000001</v>
    <v>2.2829999999999999E-3</v>
    <v>1.1575999999999999E-2</v>
    <v>0.39</v>
    <v>USD</v>
    <v>Nucor Corporation is a manufacturer of steel and steel products. The Company’s segments include Steel Mills, Steel Products and Raw Materials. The Steel Mills segment produces carbon and alloy steel in bars, beams, sheet, and plate. The Steel Products segment produces steel joists and joist girders, steel deck, hollow structural section steel tubing, electrical conduit, fabricated concrete reinforcing steel, cold finished steel, steel fasteners, steel grating and expanded metal, wire and wire mesh, metal building systems, insulated metal panels, steel racking, steel piling, precision castings, overhead doors, and utility structures. The Raw Materials segment produces direct reduced iron (DRI); brokers ferrous and nonferrous metals, pig iron, hot briquetted iron (HBI) and DRI; supplies ferro-alloys; and processes ferrous and nonferrous scrap metal. The Company is also a recycler. The Company has operating facilities in the United States, Canada, and Mexico.</v>
    <v>31400</v>
    <v>New York Stock Exchange</v>
    <v>XNYS</v>
    <v>XNYS</v>
    <v>1915 REXFORD RD, CHARLOTTE, NC, 28211 US</v>
    <v>171.08869999999999</v>
    <v>Metals &amp; Mining</v>
    <v>Stock</v>
    <v>45307.958877800782</v>
    <v>1189</v>
    <v>167.6</v>
    <v>42000363955</v>
    <v>NUCOR CORPORATION</v>
    <v>NUCOR CORPORATION</v>
    <v>168.89</v>
    <v>8.5505999999999993</v>
    <v>168.89</v>
    <v>170.845</v>
    <v>171.19</v>
    <v>245839000</v>
    <v>NUE</v>
    <v>NUCOR CORPORATION (XNYS:NUE)</v>
    <v>1534711</v>
    <v>1404483</v>
    <v>1958</v>
  </rv>
  <rv s="2">
    <v>1190</v>
  </rv>
  <rv s="3">
    <fb>174.04</fb>
    <v>21</v>
  </rv>
  <rv s="0">
    <v>https://www.bing.com/financeapi/forcetrigger?t=a1r5fr&amp;q=XNYS%3aDLR&amp;form=skydnc</v>
    <v>Learn more on Bing</v>
  </rv>
  <rv s="1">
    <v>en-GB</v>
    <v>a1r5fr</v>
    <v>268435456</v>
    <v>1</v>
    <v>Powered by Refinitiv</v>
    <v>0</v>
    <v>DIGITAL REALTY TRUST, INC. (XNYS:DLR)</v>
    <v>2</v>
    <v>22</v>
    <v>Finance</v>
    <v>20</v>
    <v>139.86000000000001</v>
    <v>86.33</v>
    <v>0.55559999999999998</v>
    <v>1.59</v>
    <v>-9.3740000000000002E-4</v>
    <v>1.1599E-2</v>
    <v>-0.13</v>
    <v>USD</v>
    <v>Digital Realty Trust, Inc. is a real estate investment trust, which is engaged in the business of owning, acquiring, developing and operating data centers. The Company provides data center, colocation and interconnection solutions for customers across a range of industry verticals ranging from cloud and information technology services, communications and social networking to financial services, manufacturing, energy, healthcare and consumer products. The Company portfolio consists of approximately 316 data centers, which are located across United States, Europe, Latin America, Africa, Asia, Australia and Canada. The Company’s PlatformDIGITAL is a global data center platform for scaling digital business which enables customers to deploy their critical infrastructure with a global data center provider. PlatformDIGITAL is also combines its global presence with Pervasive Data Center Architecture (PDx) solution for digital business and managing data.</v>
    <v>3412</v>
    <v>New York Stock Exchange</v>
    <v>XNYS</v>
    <v>XNYS</v>
    <v>5707 Southwest Parkway, Building 1, Suite 275, AUSTIN, TX, 78735 US</v>
    <v>139.86000000000001</v>
    <v>Residential &amp; Commercial REIT</v>
    <v>Stock</v>
    <v>45307.960193471874</v>
    <v>1193</v>
    <v>136.94</v>
    <v>41996500707</v>
    <v>DIGITAL REALTY TRUST, INC.</v>
    <v>DIGITAL REALTY TRUST, INC.</v>
    <v>136.94</v>
    <v>47.625300000000003</v>
    <v>137.08000000000001</v>
    <v>138.66999999999999</v>
    <v>138.55000000000001</v>
    <v>302852100</v>
    <v>DLR</v>
    <v>DIGITAL REALTY TRUST, INC. (XNYS:DLR)</v>
    <v>2537764</v>
    <v>1836021</v>
    <v>2004</v>
  </rv>
  <rv s="2">
    <v>1194</v>
  </rv>
  <rv s="3">
    <fb>134.58000000000001</fb>
    <v>21</v>
  </rv>
  <rv s="0">
    <v>https://www.bing.com/financeapi/forcetrigger?t=a1udz2&amp;q=XNYS%3aGWW&amp;form=skydnc</v>
    <v>Learn more on Bing</v>
  </rv>
  <rv s="1">
    <v>en-GB</v>
    <v>a1udz2</v>
    <v>268435456</v>
    <v>1</v>
    <v>Powered by Refinitiv</v>
    <v>0</v>
    <v>W.W. GRAINGER, INC. (XNYS:GWW)</v>
    <v>2</v>
    <v>22</v>
    <v>Finance</v>
    <v>23</v>
    <v>844.52</v>
    <v>544.95000000000005</v>
    <v>1.1299999999999999</v>
    <v>-1.57</v>
    <v>0</v>
    <v>-1.8640000000000002E-3</v>
    <v>0</v>
    <v>USD</v>
    <v>W.W. Grainger, Inc. is a business-to-business distributor of maintenance, repair, and operating (MRO) products and services with operations primarily in North America, Japan, and the United Kingdom. The Company operates through two segments: High-Touch Solutions N.A. and Endless Assortment. The Company's High-Touch Solutions N.A. segment provides value-added MRO solutions. This segment includes the Company's businesses in the United States (U.S.), Canada, Mexico, and Puerto Rico. The Company’s Endless Assortment segment provides a streamlined and transparent online platform with one-stop shopping for products. The Endless Assortment segment includes the Company's Zoro Tools, Inc. (Zoro) and MonotaRO Co., Ltd. (MonotaRO) online channels which operate predominately in North America, Japan, and the United Kingdom. The Company's product offering includes safety and security, material handling and storage, pumps and plumbing equipment, cleaning, and maintenance, metalworking and hand tools.</v>
    <v>23000</v>
    <v>New York Stock Exchange</v>
    <v>XNYS</v>
    <v>XNYS</v>
    <v>100 Grainger Parkway, LAKE FOREST, IL, 60045-5201 US</v>
    <v>841.32500000000005</v>
    <v>Machinery, Equipment &amp; Components</v>
    <v>Stock</v>
    <v>45307.914367349222</v>
    <v>1197</v>
    <v>833.5</v>
    <v>41719984782</v>
    <v>W.W. GRAINGER, INC.</v>
    <v>W.W. GRAINGER, INC.</v>
    <v>840.21</v>
    <v>23.3292</v>
    <v>842.12</v>
    <v>840.55</v>
    <v>840.55</v>
    <v>49634150</v>
    <v>GWW</v>
    <v>W.W. GRAINGER, INC. (XNYS:GWW)</v>
    <v>240825</v>
    <v>223487</v>
    <v>1928</v>
  </rv>
  <rv s="2">
    <v>1198</v>
  </rv>
  <rv s="3">
    <fb>828.69</fb>
    <v>21</v>
  </rv>
  <rv s="0">
    <v>https://www.bing.com/financeapi/forcetrigger?t=a1wjz2&amp;q=XNYS%3aKMB&amp;form=skydnc</v>
    <v>Learn more on Bing</v>
  </rv>
  <rv s="1">
    <v>en-GB</v>
    <v>a1wjz2</v>
    <v>268435456</v>
    <v>1</v>
    <v>Powered by Refinitiv</v>
    <v>0</v>
    <v>KIMBERLY-CLARK CORPORATION (XNYS:KMB)</v>
    <v>2</v>
    <v>22</v>
    <v>Finance</v>
    <v>23</v>
    <v>147.87</v>
    <v>116.31699999999999</v>
    <v>0.41970000000000002</v>
    <v>-1.1000000000000001</v>
    <v>-1.2676E-2</v>
    <v>-8.8590000000000006E-3</v>
    <v>-1.56</v>
    <v>USD</v>
    <v>Kimberly-Clark Corporation is engaged in the manufacturing and marketing of a range of products made from natural or synthetic fibers using advanced technologies in fibers, nonwovens, and absorbency. The Company's segments include Personal Care, which offers solutions and products, such as disposable diapers, training, and youth pants, swim pants, baby wipes, feminine and incontinence care products, and other related products, which are sold under the Huggies, Pull-Ups, Little Swimmers, GoodNites, DryNites, Sweety, Kotex, U by Kotex, Intimus, Depend, Plenitud, Softex, Poise and other brand names; Consumer Tissue offers facial and bathroom tissue, paper towels, napkins and related products, which are sold under the Kleenex, Scott, Cottonelle, Viva, Andrex, Scottex, Neve and other brand names, and K-C Professional, which offers solutions and supporting products such as wipers, tissue, towels, apparel, soaps, and sanitizers under the brands Kleenex, Scott, WypAll, Kimtech, and KleenGuard.</v>
    <v>44000</v>
    <v>New York Stock Exchange</v>
    <v>XNYS</v>
    <v>XNYS</v>
    <v>351 Phelps Dr, IRVING, TX, 75038 US</v>
    <v>124.22499999999999</v>
    <v>Personal &amp; Household Products &amp; Services</v>
    <v>Stock</v>
    <v>45307.936356226564</v>
    <v>1201</v>
    <v>122.12</v>
    <v>41590398870</v>
    <v>KIMBERLY-CLARK CORPORATION</v>
    <v>KIMBERLY-CLARK CORPORATION</v>
    <v>124.08499999999999</v>
    <v>23.863700000000001</v>
    <v>124.17</v>
    <v>123.07</v>
    <v>121.51</v>
    <v>337941000</v>
    <v>KMB</v>
    <v>KIMBERLY-CLARK CORPORATION (XNYS:KMB)</v>
    <v>2725616</v>
    <v>1733489</v>
    <v>1928</v>
  </rv>
  <rv s="2">
    <v>1202</v>
  </rv>
  <rv s="3">
    <fb>121.51</fb>
    <v>21</v>
  </rv>
  <rv s="0">
    <v>https://www.bing.com/financeapi/forcetrigger?t=a1yeec&amp;q=XNYS%3aNEM&amp;form=skydnc</v>
    <v>Learn more on Bing</v>
  </rv>
  <rv s="11">
    <v>en-GB</v>
    <v>a1yeec</v>
    <v>268435456</v>
    <v>1</v>
    <v>Powered by Refinitiv</v>
    <v>24</v>
    <v>NEWMONT CORPORATION (XNYS:NEM)</v>
    <v>2</v>
    <v>25</v>
    <v>Finance</v>
    <v>20</v>
    <v>55.41</v>
    <v>33.585000000000001</v>
    <v>0.53949999999999998</v>
    <v>-1.63</v>
    <v>2.7769999999999997E-4</v>
    <v>-4.3304999999999996E-2</v>
    <v>0.01</v>
    <v>USD</v>
    <v>Newmont Corporation is a gold company and a producer of copper, zinc, lead, and silver. The Company’s portfolio of assets and prospects is anchored in mining jurisdictions in Africa, Australia, Latin America &amp; Caribbean, North America, and Papua New Guinea. Its African operations include Ahafo and Akyem. Its Australian operations include Boddington, Cadia, Tanami and Telfer. Cerro Negro, Merian, Penasquito, Pueblo Viejo JV and Yanacocha. Its North American projects include Brucejack, Cripple Creek &amp; Victor, Eleonore, Musselwhite, Nevada Gold Mines JV, Porcupine and Red Chris. Its Papua New Guinea projects include Lihir. Its Ahafo mine is located in the Ahafo region, approximately 290 kilometers (km) northwest of Accra, Ghana. Its Boddington mine operates within the Saddleback greenstone belt in Western Australia. Boddington is a gold and copper mine, which is located 16 km from the rural farming town of Boddington and 130 km from Western Australia’s capital city, Perth.</v>
    <v>14600</v>
    <v>New York Stock Exchange</v>
    <v>XNYS</v>
    <v>XNYS</v>
    <v>6900 E Layton Avenue, Suite 700, DENVER, CO, 80237 US</v>
    <v>37.200000000000003</v>
    <v>Metals &amp; Mining</v>
    <v>Stock</v>
    <v>45307.961452661715</v>
    <v>1205</v>
    <v>35.979999999999997</v>
    <v>41501236920</v>
    <v>NEWMONT CORPORATION</v>
    <v>NEWMONT CORPORATION</v>
    <v>37.200000000000003</v>
    <v>37.64</v>
    <v>36.01</v>
    <v>36.020000000000003</v>
    <v>1152492000</v>
    <v>NEM</v>
    <v>NEWMONT CORPORATION (XNYS:NEM)</v>
    <v>11260293</v>
    <v>10990997</v>
    <v>2001</v>
  </rv>
  <rv s="2">
    <v>1206</v>
  </rv>
  <rv s="3">
    <fb>41.39</fb>
    <v>21</v>
  </rv>
  <rv s="12">
    <v>en-GB</v>
    <v>c8ki6h</v>
    <v>268435456</v>
    <v>1</v>
    <v>Powered by Refinitiv</v>
    <v>26</v>
    <v>KENVUE INC. (XNYS:KVUE)</v>
    <v>27</v>
    <v>22</v>
    <v>Finance</v>
    <v>23</v>
    <v>27.795000000000002</v>
    <v>17.82</v>
    <v>1.071</v>
    <v>-0.28000000000000003</v>
    <v>-1.0834E-2</v>
    <v>-1.3017000000000001E-2</v>
    <v>-0.23</v>
    <v>USD</v>
    <v>Kenvue Inc. is a consumer health company. The Company operates through three segments: Self Care, Skin Health and Beauty, and Essential Health. The Self Care segment product categories include cough, cold and allergy; pain care; and other self-care (digestive health, smoking cessation and other). The Skin Health and Beauty segment's product categories include face and body care and hair, sun, and others. The Essential Health segment's product categories include oral care, baby care and other essential health (women’s health and wound care). Its differentiated portfolio of brands includes Tylenol, Neutrogena, Listerine, Johnson’s, Band-Aid, Aveeno, Zyrtec, and Nicorette. It has a global footprint through which it sells and distributes its product portfolio in more than 165 countries across its four regions. Its network includes 114 distribution centers and 38 customer service centers across all its regions.</v>
    <v>22200</v>
    <v>New York Stock Exchange</v>
    <v>XNYS</v>
    <v>XNYS</v>
    <v>199 Grandview Road, SKILLMAN, NJ, 08558 US</v>
    <v>21.495000000000001</v>
    <v>Personal &amp; Household Products &amp; Services</v>
    <v>Stock</v>
    <v>45307.953957395315</v>
    <v>21.08</v>
    <v>40655343850</v>
    <v>KENVUE INC.</v>
    <v>KENVUE INC.</v>
    <v>21.43</v>
    <v>23.56</v>
    <v>21.51</v>
    <v>21.23</v>
    <v>21</v>
    <v>1914995000</v>
    <v>KVUE</v>
    <v>KENVUE INC. (XNYS:KVUE)</v>
    <v>12962426</v>
    <v>21214255</v>
    <v>2022</v>
  </rv>
  <rv s="2">
    <v>1209</v>
  </rv>
  <rv s="3">
    <fb>21.53</fb>
    <v>21</v>
  </rv>
  <rv s="0">
    <v>http://fr.wikipedia.org/wiki/TE_Connectivity</v>
    <v>Wikipedia</v>
  </rv>
  <rv s="8">
    <v>269</v>
    <v>1212</v>
  </rv>
  <rv s="9">
    <v>18</v>
    <v>https://www.bing.com/th?id=AMMS_e83e68f97f5001b753ff93f8a5154da3&amp;qlt=95</v>
    <v>1213</v>
    <v>0</v>
    <v>https://www.bing.com/images/search?form=xlimg&amp;q=te+connectivity</v>
    <v>Image of TE Connectivity Ltd</v>
  </rv>
  <rv s="0">
    <v>https://www.bing.com/financeapi/forcetrigger?t=a244dm&amp;q=XNYS%3aTEL&amp;form=skydnc</v>
    <v>Learn more on Bing</v>
  </rv>
  <rv s="10">
    <v>en-GB</v>
    <v>a244dm</v>
    <v>268435456</v>
    <v>1</v>
    <v>Powered by Refinitiv</v>
    <v>14</v>
    <v>TE Connectivity Ltd (XNYS:TEL)</v>
    <v>16</v>
    <v>19</v>
    <v>Finance</v>
    <v>23</v>
    <v>146.595</v>
    <v>114.995</v>
    <v>1.4105000000000001</v>
    <v>-1.19</v>
    <v>2.065E-3</v>
    <v>-9.0200000000000002E-3</v>
    <v>0.27</v>
    <v>USD</v>
    <v>TE Connectivity Ltd. is a technology company. The Company designs and manufactures connectivity and sensors solutions. It operates through three segments: Transportation Solutions, Industrial Solutions and Communications Solutions. The Transportation Solutions segment offers connectivity and sensor technologies. Its products are used in the automotive, commercial transportation and sensors markets. It sells primary products, including terminals and connector systems and components, sensors, relays, application tooling, and wire and heat shrink tubing. The Industrial Solutions segment is a supplier of products that connect and distribute power, data and signals. The Industrial Solutions segment offers products, such as terminals and connector systems and components; heat shrink tubing; relays, and wire and cable. The Communications Solutions segment is a supplier of electronic components for the data and devices and appliances markets.</v>
    <v>90000</v>
    <v>New York Stock Exchange</v>
    <v>XNYS</v>
    <v>XNYS</v>
    <v>Muehlenstrasse 26, SCHAFFHAUSEN, SCHAFFHAUSEN, 8200 CH</v>
    <v>131.48500000000001</v>
    <v>1214</v>
    <v>Machinery, Equipment &amp; Components</v>
    <v>Stock</v>
    <v>45307.88264474531</v>
    <v>1215</v>
    <v>128.69999999999999</v>
    <v>40631285682</v>
    <v>TE Connectivity Ltd</v>
    <v>TE Connectivity Ltd</v>
    <v>131.16999999999999</v>
    <v>21.951699999999999</v>
    <v>131.93</v>
    <v>130.74</v>
    <v>131.01</v>
    <v>310779300</v>
    <v>TEL</v>
    <v>TE Connectivity Ltd (XNYS:TEL)</v>
    <v>2580547</v>
    <v>1467214</v>
    <v>2009</v>
  </rv>
  <rv s="2">
    <v>1216</v>
  </rv>
  <rv s="3">
    <fb>140.5</fb>
    <v>21</v>
  </rv>
  <rv s="0">
    <v>https://www.bing.com/financeapi/forcetrigger?t=a1z6nm&amp;q=XNYS%3aOKE&amp;form=skydnc</v>
    <v>Learn more on Bing</v>
  </rv>
  <rv s="1">
    <v>en-GB</v>
    <v>a1z6nm</v>
    <v>268435456</v>
    <v>1</v>
    <v>Powered by Refinitiv</v>
    <v>0</v>
    <v>ONEOK, INC. (XNYS:OKE)</v>
    <v>2</v>
    <v>22</v>
    <v>Finance</v>
    <v>23</v>
    <v>72.515000000000001</v>
    <v>55.91</v>
    <v>1.6006</v>
    <v>-1.05</v>
    <v>0</v>
    <v>-1.4862E-2</v>
    <v>0</v>
    <v>USD</v>
    <v>ONEOK, Inc. is a midstream service provider. It owns natural gas liquids (NGL) systems, connecting NGL supply in the Rocky Mountain, Permian and Mid-Continent regions with market centers and owns a network of gathering, processing, fractionation, transportation and storage assets. Its Natural Gas Gathering and Processing segment gathers, treats and processes natural gas. Natural Gas Gathering and Processing segment provides midstream services to producers in North Dakota, Montana, Wyoming, Kansas and Oklahoma. Its Natural Gas Liquids segment owns and operates facilities that gather, fractionate, treat and distribute NGLs and store purity NGLs, primarily in Oklahoma, Kansas, Texas, New Mexico and the Rocky Mountain region, which includes the Williston, Powder River and DJ Basins. Its Natural Gas Pipelines segment transports and stores natural gas. Through its subsidiary, Magellan Midstream Partners, L.P., it transports, stores, and distributes refined petroleum products and crude oil.</v>
    <v>2966</v>
    <v>New York Stock Exchange</v>
    <v>XNYS</v>
    <v>XNYS</v>
    <v>100 W 5th St, TULSA, OK, 74103 US</v>
    <v>70.5</v>
    <v>Oil &amp; Gas Related Equipment and Services</v>
    <v>Stock</v>
    <v>45307.918053008594</v>
    <v>1219</v>
    <v>69.47</v>
    <v>40545528720</v>
    <v>ONEOK, INC.</v>
    <v>ONEOK, INC.</v>
    <v>70.459999999999994</v>
    <v>12.962400000000001</v>
    <v>70.650000000000006</v>
    <v>69.599999999999994</v>
    <v>69.599999999999994</v>
    <v>582550700</v>
    <v>OKE</v>
    <v>ONEOK, INC. (XNYS:OKE)</v>
    <v>4326730</v>
    <v>4119641</v>
    <v>1997</v>
  </rv>
  <rv s="2">
    <v>1220</v>
  </rv>
  <rv s="3">
    <fb>70.22</fb>
    <v>21</v>
  </rv>
  <rv s="0">
    <v>https://www.bing.com/financeapi/forcetrigger?t=a1nanm&amp;q=XNYS%3aALL&amp;form=skydnc</v>
    <v>Learn more on Bing</v>
  </rv>
  <rv s="11">
    <v>en-GB</v>
    <v>a1nanm</v>
    <v>268435456</v>
    <v>1</v>
    <v>Powered by Refinitiv</v>
    <v>24</v>
    <v>THE ALLSTATE CORPORATION (XNYS:ALL)</v>
    <v>2</v>
    <v>25</v>
    <v>Finance</v>
    <v>23</v>
    <v>152.4</v>
    <v>100.57299999999999</v>
    <v>0.51019999999999999</v>
    <v>0.47</v>
    <v>0</v>
    <v>3.1119999999999997E-3</v>
    <v>0</v>
    <v>USD</v>
    <v>The Allstate Corporation is a holding company for Allstate Insurance Company. The Company's business is conducted principally through Allstate Insurance Company and other subsidiaries. It is primarily engaged in the property and casualty insurance business in the United States and Canada. The Company’s segments include Allstate Protection, Run-off Property-Liability, Protection Services, Allstate Health and Benefits, and Other. The Allstate Protection segment offers private passenger auto, homeowners, other personal lines, and commercial insurance through agents, contact centers and online. The Run-off Property-Liability segment includes property and casualty insurance coverage. The Protection Services segment includes Allstate Protection Plans, Allstate Dealer Services, Allstate Roadside, Arity and Allstate Identity Protection. The Allstate Health and Benefits segment offers voluntary benefits and individual life and health products, and other health insurance products.</v>
    <v>54000</v>
    <v>New York Stock Exchange</v>
    <v>XNYS</v>
    <v>XNYS</v>
    <v>3100 SANDERS ROAD, NORTHBROOK, IL, 60062 US</v>
    <v>152.4</v>
    <v>Insurance</v>
    <v>Stock</v>
    <v>45307.881944444445</v>
    <v>1223</v>
    <v>150.44</v>
    <v>39645595650</v>
    <v>THE ALLSTATE CORPORATION</v>
    <v>THE ALLSTATE CORPORATION</v>
    <v>151.43</v>
    <v>151.03</v>
    <v>151.5</v>
    <v>151.5</v>
    <v>261687100</v>
    <v>ALL</v>
    <v>THE ALLSTATE CORPORATION (XNYS:ALL)</v>
    <v>1187461</v>
    <v>1647897</v>
    <v>1992</v>
  </rv>
  <rv s="2">
    <v>1224</v>
  </rv>
  <rv s="3">
    <fb>139.97999999999999</fb>
    <v>21</v>
  </rv>
  <rv s="0">
    <v>https://www.bing.com/financeapi/forcetrigger?t=a1wkbh&amp;q=XNYS%3aKMI&amp;form=skydnc</v>
    <v>Learn more on Bing</v>
  </rv>
  <rv s="1">
    <v>en-GB</v>
    <v>a1wkbh</v>
    <v>268435456</v>
    <v>1</v>
    <v>Powered by Refinitiv</v>
    <v>0</v>
    <v>KINDER MORGAN, INC. (XNYS:KMI)</v>
    <v>2</v>
    <v>22</v>
    <v>Finance</v>
    <v>20</v>
    <v>19.094999999999999</v>
    <v>15.89</v>
    <v>0.88870000000000005</v>
    <v>-0.15</v>
    <v>4.4889999999999999E-3</v>
    <v>-8.3470000000000003E-3</v>
    <v>0.08</v>
    <v>USD</v>
    <v>Kinder Morgan, Inc. is an energy infrastructure company. It operates approximately 82,000 miles of pipelines and 140 terminals. Its Natural Gas Pipelines business segment includes interstate and intrastate pipelines, underground storage facilities, liquefied natural gas (LNG) liquefaction and terminal facilities. Its Products Pipelines business segment consists of its refined petroleum products, crude oil and condensate pipelines, and associated terminals, its Southeast terminals, its condensate processing facility and its transmix processing facilities. Its Terminals business segment includes the operations of its refined petroleum product, chemical, renewable fuel and other liquid terminal facilities. Its CO2 business segment produces transports and markets carbon dioxide (CO2) for use in enhanced oil recovery projects as a flooding medium for recovering crude oil from mature oil fields. It also owns and operates oil and gas producing fields, and RNG, LNG and landfill GTE facilities.</v>
    <v>10525</v>
    <v>New York Stock Exchange</v>
    <v>XNYS</v>
    <v>XNYS</v>
    <v>1001 Louisiana Street, Suite 1000, HOUSTON, TX, 77002 US</v>
    <v>17.979900000000001</v>
    <v>Oil &amp; Gas Related Equipment and Services</v>
    <v>Stock</v>
    <v>45307.955751435155</v>
    <v>1227</v>
    <v>17.802499999999998</v>
    <v>39609832680</v>
    <v>KINDER MORGAN, INC.</v>
    <v>KINDER MORGAN, INC.</v>
    <v>17.920000000000002</v>
    <v>16.427900000000001</v>
    <v>17.97</v>
    <v>17.82</v>
    <v>17.899999999999999</v>
    <v>2222774000</v>
    <v>KMI</v>
    <v>KINDER MORGAN, INC. (XNYS:KMI)</v>
    <v>12902006</v>
    <v>13481032</v>
    <v>2006</v>
  </rv>
  <rv s="2">
    <v>1228</v>
  </rv>
  <rv s="3">
    <fb>17.64</fb>
    <v>21</v>
  </rv>
  <rv s="0">
    <v>https://www.bing.com/financeapi/forcetrigger?t=a1uvar&amp;q=XNYS%3aLHX&amp;form=skydnc</v>
    <v>Learn more on Bing</v>
  </rv>
  <rv s="1">
    <v>en-GB</v>
    <v>a1uvar</v>
    <v>268435456</v>
    <v>1</v>
    <v>Powered by Refinitiv</v>
    <v>0</v>
    <v>L3HARRIS TECHNOLOGIES, INC. (XNYS:LHX)</v>
    <v>2</v>
    <v>22</v>
    <v>Finance</v>
    <v>20</v>
    <v>219.31</v>
    <v>160.25</v>
    <v>0.66349999999999998</v>
    <v>-2.68</v>
    <v>2.6135000000000002E-2</v>
    <v>-1.2897E-2</v>
    <v>5.36</v>
    <v>USD</v>
    <v>L3Harris Technologies Inc. is a global aerospace and defense technology company. The Company operates through three segments. The Integrated Mission Systems segment includes multi-mission intelligence, surveillance and reconnaissance systems; integrated electrical and electronic systems for maritime platforms; advanced electro-optical and infrared solutions; fuzing and ordnance systems; commercial aviation products, and commercial pilot training operations. The Space &amp; Airborne Systems segment includes space payloads, sensors and full-mission solutions; classified intelligence and cyber; avionics; electronic warfare, and mission networks for air traffic management operations. The Communication Systems segment includes tactical communications with global communications solutions; broadband communications; integrated vision solutions; and public safety radios, system applications and equipment. The Company is also engaged in the Link 16 Tactical Data Links (TDL) business.</v>
    <v>46000</v>
    <v>New York Stock Exchange</v>
    <v>XNYS</v>
    <v>XNYS</v>
    <v>1025 W Nasa Blvd, MELBOURNE, FL, 32919-0001 US</v>
    <v>207.97</v>
    <v>Aerospace &amp; Defense</v>
    <v>Stock</v>
    <v>45307.962374166404</v>
    <v>1231</v>
    <v>204.14</v>
    <v>39386460000</v>
    <v>L3HARRIS TECHNOLOGIES, INC.</v>
    <v>L3HARRIS TECHNOLOGIES, INC.</v>
    <v>207.75</v>
    <v>26.684699999999999</v>
    <v>207.8</v>
    <v>205.12</v>
    <v>210.45</v>
    <v>189540300</v>
    <v>LHX</v>
    <v>L3HARRIS TECHNOLOGIES, INC. (XNYS:LHX)</v>
    <v>825905</v>
    <v>1358347</v>
    <v>1926</v>
  </rv>
  <rv s="2">
    <v>1232</v>
  </rv>
  <rv s="3">
    <fb>210.62</fb>
    <v>21</v>
  </rv>
  <rv s="0">
    <v>https://www.bing.com/financeapi/forcetrigger?t=a1uwu2&amp;q=XNYS%3aHSY&amp;form=skydnc</v>
    <v>Learn more on Bing</v>
  </rv>
  <rv s="1">
    <v>en-GB</v>
    <v>a1uwu2</v>
    <v>268435456</v>
    <v>1</v>
    <v>Powered by Refinitiv</v>
    <v>0</v>
    <v>THE HERSHEY COMPANY (XNYS:HSY)</v>
    <v>2</v>
    <v>22</v>
    <v>Finance</v>
    <v>23</v>
    <v>276.88049999999998</v>
    <v>178.82</v>
    <v>0.35420000000000001</v>
    <v>0.89</v>
    <v>-7.3099999999999999E-4</v>
    <v>4.6680000000000003E-3</v>
    <v>-0.14000000000000001</v>
    <v>USD</v>
    <v>The Hershey Company is a confectionery company. It produces snack, mints, chocolate, and non-chocolate confectionery. Its segments include North America Confectionery, North America Salty Snacks, and International. North America Confectionery segment consists of traditional chocolate and non-chocolate confectionery markets in the United States and Canada. This includes chocolate and non-chocolate confectionery, gum and refreshment products, protein bars, spreads, snack bites and mixes, as well as pantry, and food service lines. North America Salty Snacks segment includes salty snacking products in the United States. This includes ready-to-eat popcorn, baked and trans-fat free snacks, pretzels, and other snacks. The international segment has operations and manufactures products in Mexico, Brazil, India, and Malaysia for consumers in these regions, and distributes and sells confectionery products in export markets of Asia, Latin America, Middle East, Europe, Africa and other regions.</v>
    <v>18075</v>
    <v>New York Stock Exchange</v>
    <v>XNYS</v>
    <v>XNYS</v>
    <v>19 East Chocolate Avenue, External Rptg &amp; Compliance, HERSHEY, PA, 17033 US</v>
    <v>193.67</v>
    <v>Food &amp; Tobacco</v>
    <v>Stock</v>
    <v>45307.951309687502</v>
    <v>1235</v>
    <v>190.44</v>
    <v>39167540246</v>
    <v>THE HERSHEY COMPANY</v>
    <v>THE HERSHEY COMPANY</v>
    <v>191.16</v>
    <v>20.563099999999999</v>
    <v>190.64</v>
    <v>191.53</v>
    <v>191.39</v>
    <v>204498200</v>
    <v>HSY</v>
    <v>THE HERSHEY COMPANY (XNYS:HSY)</v>
    <v>1617378</v>
    <v>1589851</v>
    <v>1927</v>
  </rv>
  <rv s="2">
    <v>1236</v>
  </rv>
  <rv s="3">
    <fb>186.44</fb>
    <v>21</v>
  </rv>
  <rv s="0">
    <v>https://www.bing.com/financeapi/forcetrigger?t=a1qpw7&amp;q=XNYS%3aD&amp;form=skydnc</v>
    <v>Learn more on Bing</v>
  </rv>
  <rv s="1">
    <v>en-GB</v>
    <v>a1qpw7</v>
    <v>268435456</v>
    <v>1</v>
    <v>Powered by Refinitiv</v>
    <v>0</v>
    <v>Dominion Energy, Inc. (XNYS:D)</v>
    <v>2</v>
    <v>22</v>
    <v>Finance</v>
    <v>23</v>
    <v>63.68</v>
    <v>39.18</v>
    <v>0.60650000000000004</v>
    <v>-0.56999999999999995</v>
    <v>0</v>
    <v>-1.2043E-2</v>
    <v>0</v>
    <v>USD</v>
    <v>Dominion Energy, Inc. is a producer and distributor of energy. The Company’s operations are conducted through its subsidiaries, including Virginia Power. The Company is focused on providing electricity, natural gas and related services to customers, primarily in the eastern and Rocky Mountain regions of the United States. The Company's segments include Dominion Energy Virginia, Gas Distribution, Dominion Energy South Carolina, and Contracted Assets. Dominion Energy Virginia segment includes Virginia Power’s regulated electric transmission, distribution, and generation operations. Gas Distribution segment includes its regulated natural gas sales, transportation, gathering, storage, and distribution operations. Dominion Energy South Carolina segment is comprised of Dominion Energy South Carolina, Inc’s generation, transmission, and distribution of electricity. Contracted Assets include the operations of Millstone, and associated energy marketing and price risk activities, and others.</v>
    <v>17200</v>
    <v>New York Stock Exchange</v>
    <v>XNYS</v>
    <v>XNYS</v>
    <v>120 Tredegar St, RICHMOND, VA, 23219-4306 US</v>
    <v>47.32</v>
    <v>Electrical Utilities &amp; IPPs</v>
    <v>Stock</v>
    <v>45307.943389953121</v>
    <v>1239</v>
    <v>46.5</v>
    <v>39128618368</v>
    <v>Dominion Energy, Inc.</v>
    <v>Dominion Energy, Inc.</v>
    <v>47.1</v>
    <v>18.0871</v>
    <v>47.33</v>
    <v>46.76</v>
    <v>46.76</v>
    <v>836796800</v>
    <v>D</v>
    <v>Dominion Energy, Inc. (XNYS:D)</v>
    <v>6915253</v>
    <v>5117975</v>
    <v>1983</v>
  </rv>
  <rv s="2">
    <v>1240</v>
  </rv>
  <rv s="3">
    <fb>47</fb>
    <v>21</v>
  </rv>
  <rv s="0">
    <v>https://www.bing.com/financeapi/forcetrigger?t=bo5fpr&amp;q=XNAS%3aMRNA&amp;form=skydnc</v>
    <v>Learn more on Bing</v>
  </rv>
  <rv s="11">
    <v>en-GB</v>
    <v>bo5fpr</v>
    <v>268435456</v>
    <v>1</v>
    <v>Powered by Refinitiv</v>
    <v>24</v>
    <v>MODERNA, INC. (XNAS:MRNA)</v>
    <v>2</v>
    <v>25</v>
    <v>Finance</v>
    <v>20</v>
    <v>207.51</v>
    <v>62.55</v>
    <v>1.6837</v>
    <v>-3.79</v>
    <v>-3.0340000000000002E-3</v>
    <v>-3.5771999999999998E-2</v>
    <v>-0.31</v>
    <v>USD</v>
    <v>Moderna, Inc. is a biotechnology company. The Company is focused on developing messenger ribonucleic acid (mRNA) therapeutics and vaccines. It is developing therapeutics and vaccines for infectious diseases, immuno-oncology, rare diseases, autoimmune and cardiovascular diseases, independently and with its strategic collaborators. mRNA medicines are designed to direct the body’s cells to produce intracellular, membrane, or secreted proteins that have a therapeutic or preventive benefit with the potential to address a range spectrum of diseases. The Company's products include Spikevax, the Moderna COVID-19 vaccine (mRNA-1273), a bivalent vaccine targeting the BA.1 Omicron variant, combined with Spikevax (mRNA-1273.214), and bivalent vaccine targeting the BA.4/BA.5 Omicron variants combined with Spikevax (mRNA-1273.222). It has a development pipeline of 45 development candidates across its 48 development programs, of which 38 are in clinical studies.</v>
    <v>3900</v>
    <v>Nasdaq Stock Market</v>
    <v>XNAS</v>
    <v>XNAS</v>
    <v>200 Technology Sq, Cambridge, MA, 02139-3578 US</v>
    <v>104.31</v>
    <v>Biotechnology &amp; Medical Research</v>
    <v>Stock</v>
    <v>45307.95900459453</v>
    <v>1243</v>
    <v>97.52</v>
    <v>38951973440</v>
    <v>MODERNA, INC.</v>
    <v>MODERNA, INC.</v>
    <v>104.31</v>
    <v>105.95</v>
    <v>102.16</v>
    <v>101.85</v>
    <v>381284000</v>
    <v>MRNA</v>
    <v>MODERNA, INC. (XNAS:MRNA)</v>
    <v>5914730</v>
    <v>6672754</v>
    <v>2016</v>
  </rv>
  <rv s="2">
    <v>1244</v>
  </rv>
  <rv s="3">
    <fb>99.45</fb>
    <v>21</v>
  </rv>
  <rv s="0">
    <v>https://www.bing.com/financeapi/forcetrigger?t=aw2c52&amp;q=XNYS%3aIQV&amp;form=skydnc</v>
    <v>Learn more on Bing</v>
  </rv>
  <rv s="1">
    <v>en-GB</v>
    <v>aw2c52</v>
    <v>268435456</v>
    <v>1</v>
    <v>Powered by Refinitiv</v>
    <v>0</v>
    <v>IQVIA HOLDINGS INC (XNYS:IQV)</v>
    <v>2</v>
    <v>22</v>
    <v>Finance</v>
    <v>23</v>
    <v>241.86</v>
    <v>167.42</v>
    <v>1.4922</v>
    <v>-1.1499999999999999</v>
    <v>0</v>
    <v>-5.3779999999999991E-3</v>
    <v>0</v>
    <v>USD</v>
    <v>IQVIA Holdings Inc. is a global provider of advanced analytics, technology solutions, and clinical research services to the life sciences industry. The Company's Connected Intelligence delivers insights enabling customers to accelerate the clinical development and commercialization of medical treatments that improve healthcare outcomes for patients. The Company operates through three segments: Technology &amp; Analytics Solutions, Research &amp; Development Solutions and Contract Sales &amp; Medical Solutions. Technology &amp; Analytics Solutions provides mission critical information, technology solutions and real-world insights and services to life science clients. Research &amp; Development Solutions primarily serves biopharmaceutical clients, provides outsourced clinical research and clinical trial services. Contract Sales &amp; Medical Solutions provides health care provider (including contract sales) and patient engagement services to both biopharmaceutical clients and the broader healthcare market.</v>
    <v>87000</v>
    <v>New York Stock Exchange</v>
    <v>XNYS</v>
    <v>XNYS</v>
    <v>2400 ELLIS ROAD, DURHAM, NC, 27703 US</v>
    <v>213.32</v>
    <v>Biotechnology &amp; Medical Research</v>
    <v>Stock</v>
    <v>45307.925388750002</v>
    <v>1247</v>
    <v>209.42</v>
    <v>38817750000</v>
    <v>IQVIA HOLDINGS INC</v>
    <v>IQVIA HOLDINGS INC</v>
    <v>211.43</v>
    <v>35.876100000000001</v>
    <v>213.85</v>
    <v>212.7</v>
    <v>212.7</v>
    <v>182500000</v>
    <v>IQV</v>
    <v>IQVIA HOLDINGS INC (XNYS:IQV)</v>
    <v>767720</v>
    <v>964014</v>
    <v>2016</v>
  </rv>
  <rv s="2">
    <v>1248</v>
  </rv>
  <rv s="3">
    <fb>231.38</fb>
    <v>21</v>
  </rv>
  <rv s="0">
    <v>https://www.bing.com/financeapi/forcetrigger?t=a1mnrw&amp;q=XNYS%3aA&amp;form=skydnc</v>
    <v>Learn more on Bing</v>
  </rv>
  <rv s="1">
    <v>en-GB</v>
    <v>a1mnrw</v>
    <v>268435456</v>
    <v>1</v>
    <v>Powered by Refinitiv</v>
    <v>0</v>
    <v>AGILENT TECHNOLOGIES, INC. (XNYS:A)</v>
    <v>2</v>
    <v>22</v>
    <v>Finance</v>
    <v>23</v>
    <v>159.59</v>
    <v>96.8</v>
    <v>1.1144000000000001</v>
    <v>-0.01</v>
    <v>-9.4230000000000008E-3</v>
    <v>-7.6600000000000005E-5</v>
    <v>-1.23</v>
    <v>USD</v>
    <v>Agilent Technologies, Inc. is engaged in providing application-focused solutions that include instruments, software, services, and consumables for the entire laboratory workflow. The Company's life sciences and applied markets segment provides application-focused solutions, which include instruments, consumables and software that enable customers to identify, quantify and analyze the physical and biological properties of substances and products. Its diagnostics and genomics segment includes the genomics, nucleic acid contract manufacturing and research and development, pathology, companion diagnostics, reagent partnership and biomolecular analysis businesses. The Company's Agilent CrossLab segment offers services portfolio, which consists of repairs, parts, maintenance, installations, training, compliance support, software as a service, asset management, consulting, and various other custom services to support the customers' laboratory operations.</v>
    <v>18100</v>
    <v>New York Stock Exchange</v>
    <v>XNYS</v>
    <v>XNYS</v>
    <v>5301 Stevens Creek Blvd, SANTA CLARA, CA, 95051 US</v>
    <v>130.81</v>
    <v>Healthcare Equipment &amp; Supplies</v>
    <v>Stock</v>
    <v>45307.909196006251</v>
    <v>1251</v>
    <v>128.595</v>
    <v>38245825173</v>
    <v>AGILENT TECHNOLOGIES, INC.</v>
    <v>AGILENT TECHNOLOGIES, INC.</v>
    <v>129.13999999999999</v>
    <v>31.207000000000001</v>
    <v>130.54</v>
    <v>130.53</v>
    <v>129.30000000000001</v>
    <v>293004100</v>
    <v>A</v>
    <v>AGILENT TECHNOLOGIES, INC. (XNYS:A)</v>
    <v>1382120</v>
    <v>1721004</v>
    <v>1999</v>
  </rv>
  <rv s="2">
    <v>1252</v>
  </rv>
  <rv s="3">
    <fb>139.03</fb>
    <v>21</v>
  </rv>
  <rv s="0">
    <v>https://www.bing.com/financeapi/forcetrigger?t=a1qhz2&amp;q=XNAS%3aCTSH&amp;form=skydnc</v>
    <v>Learn more on Bing</v>
  </rv>
  <rv s="1">
    <v>en-GB</v>
    <v>a1qhz2</v>
    <v>268435456</v>
    <v>1</v>
    <v>Powered by Refinitiv</v>
    <v>0</v>
    <v>COGNIZANT TECHNOLOGY SOLUTIONS CORPORATION (XNAS:CTSH)</v>
    <v>2</v>
    <v>22</v>
    <v>Finance</v>
    <v>23</v>
    <v>78.42</v>
    <v>56.45</v>
    <v>1.0765</v>
    <v>-1.77</v>
    <v>0</v>
    <v>-2.2700999999999999E-2</v>
    <v>0</v>
    <v>USD</v>
    <v>Cognizant Technology Solutions Corporation is a professional services company. The Company operates through four segments: Financial Services (FS), Health Sciences (HS), Products and Resources (P&amp;R), and Communications, Media and Technology (CMT). The FS segment includes banking, capital markets, payments and insurance companies. The HS segment consists of healthcare providers and payers, as well as life sciences companies, including pharmaceutical, biotech and medical device companies. The P&amp;R segment includes manufacturers, automakers, retailers and travel and hospitality companies, as well as companies providing logistics, energy, and utility services. The CMT segment includes global communications, media and entertainment, education, information services and technology companies. Its services include digital services and solutions, consulting, application development, systems integration, quality engineering and assurance, application maintenance, infrastructure and security.</v>
    <v>346600</v>
    <v>Nasdaq Stock Market</v>
    <v>XNAS</v>
    <v>XNAS</v>
    <v>300 Frank W. Burr Blvd., Ste. 36, 6 Fl., TEANECK, NJ, 07666 US</v>
    <v>77.81</v>
    <v>Software &amp; IT Services</v>
    <v>Stock</v>
    <v>45307.909750207815</v>
    <v>1255</v>
    <v>75.77</v>
    <v>38207632500</v>
    <v>COGNIZANT TECHNOLOGY SOLUTIONS CORPORATION</v>
    <v>COGNIZANT TECHNOLOGY SOLUTIONS CORPORATION</v>
    <v>77.66</v>
    <v>18.962299999999999</v>
    <v>77.97</v>
    <v>76.2</v>
    <v>76.2</v>
    <v>501412500</v>
    <v>CTSH</v>
    <v>COGNIZANT TECHNOLOGY SOLUTIONS CORPORATION (XNAS:CTSH)</v>
    <v>3942497</v>
    <v>3598718</v>
    <v>1988</v>
  </rv>
  <rv s="2">
    <v>1256</v>
  </rv>
  <rv s="3">
    <fb>75.53</fb>
    <v>21</v>
  </rv>
  <rv s="0">
    <v>https://www.bing.com/financeapi/forcetrigger?t=a24zec&amp;q=XNYS%3aURI&amp;form=skydnc</v>
    <v>Learn more on Bing</v>
  </rv>
  <rv s="1">
    <v>en-GB</v>
    <v>a24zec</v>
    <v>268435456</v>
    <v>1</v>
    <v>Powered by Refinitiv</v>
    <v>0</v>
    <v>UNITED RENTALS, INC. (XNYS:URI)</v>
    <v>2</v>
    <v>22</v>
    <v>Finance</v>
    <v>23</v>
    <v>585.5</v>
    <v>325.14999999999998</v>
    <v>1.8407</v>
    <v>1.95</v>
    <v>-2.4590000000000002E-3</v>
    <v>3.4870000000000001E-3</v>
    <v>-1.38</v>
    <v>USD</v>
    <v>United Rentals, Inc. is an equipment rental company. The Company operates through two segments: general rentals and specialty. The general rentals segment includes the rental of construction, aerial and industrial equipment, general tools and light equipment, and related services and activities. The general rentals segment’s customers include construction and industrial companies, manufacturers, utilities, municipalities and homeowners. The Company's specialty segment includes the rental of specialty construction products, such as trench safety equipment; power and heating, ventilation, and air conditioning (HVAC) equipment; fluid solutions equipment, and mobile storage equipment and modular office space. The specialty segment’s customers include construction companies engaged in infrastructure projects, municipalities and industrial companies. It operates throughout the United States, Canada, Europe, Australia and New Zealand. Its subsidiary is United Rentals (North America), Inc.</v>
    <v>24600</v>
    <v>New York Stock Exchange</v>
    <v>XNYS</v>
    <v>XNYS</v>
    <v>100 First Stamford Place, Suite 700, STAMFORD, CT, 06902 US</v>
    <v>566.33000000000004</v>
    <v>Professional &amp; Commercial Services</v>
    <v>Stock</v>
    <v>45307.926723680466</v>
    <v>1259</v>
    <v>551.95000000000005</v>
    <v>38034205038</v>
    <v>UNITED RENTALS, INC.</v>
    <v>UNITED RENTALS, INC.</v>
    <v>552</v>
    <v>16.210999999999999</v>
    <v>559.17999999999995</v>
    <v>561.13</v>
    <v>559.75</v>
    <v>67781450</v>
    <v>URI</v>
    <v>UNITED RENTALS, INC. (XNYS:URI)</v>
    <v>524776</v>
    <v>639707</v>
    <v>1998</v>
  </rv>
  <rv s="2">
    <v>1260</v>
  </rv>
  <rv s="3">
    <fb>573.41999999999996</fb>
    <v>21</v>
  </rv>
  <rv s="0">
    <v>https://www.bing.com/financeapi/forcetrigger?t=a1nfvh&amp;q=XNYS%3aAMP&amp;form=skydnc</v>
    <v>Learn more on Bing</v>
  </rv>
  <rv s="1">
    <v>en-GB</v>
    <v>a1nfvh</v>
    <v>268435456</v>
    <v>1</v>
    <v>Powered by Refinitiv</v>
    <v>0</v>
    <v>AMERIPRISE FINANCIAL, INC. (XNYS:AMP)</v>
    <v>2</v>
    <v>22</v>
    <v>Finance</v>
    <v>23</v>
    <v>386.33</v>
    <v>275.08999999999997</v>
    <v>1.3622000000000001</v>
    <v>-2.93</v>
    <v>0</v>
    <v>-7.7840000000000001E-3</v>
    <v>0</v>
    <v>USD</v>
    <v>Ameriprise Financial, Inc. is a holding company. The Company offers a range of financial planning and advice products and services designed to achieve individual and institutional clients’ financial objectives. Its segments include Advice &amp; Wealth Management, Asset Management, and Retirement &amp; Protection Solutions. Advice &amp; Wealth Management segment provides financial planning and advice, as well as service brokerage services, primarily to retail clients through the Company’s advisors. Asset Management segment provides investment management, advice and products to retail and institutional clients on a global scale through the Columbia Threadneedle Investments brand. Retirement &amp; Protection Solutions segment includes retirement solutions, which include variable annuities and payout annuities, and protection solutions, such as life and disability insurance. It offers products and services under brands, including Ameriprise Financial, Columbia Threadneedle Investments and RiverSource.</v>
    <v>13500</v>
    <v>New York Stock Exchange</v>
    <v>XNYS</v>
    <v>XNYS</v>
    <v>1099 Ameriprise Financial Center, MINNEAPOLIS, MN, 55474 US</v>
    <v>373.91750000000002</v>
    <v>Investment Banking &amp; Investment Services</v>
    <v>Stock</v>
    <v>45307.885525589845</v>
    <v>1263</v>
    <v>369.18</v>
    <v>37793744814</v>
    <v>AMERIPRISE FINANCIAL, INC.</v>
    <v>AMERIPRISE FINANCIAL, INC.</v>
    <v>373.35</v>
    <v>18.123699999999999</v>
    <v>376.4</v>
    <v>373.47</v>
    <v>373.47</v>
    <v>101196200</v>
    <v>AMP</v>
    <v>AMERIPRISE FINANCIAL, INC. (XNYS:AMP)</v>
    <v>813812</v>
    <v>485427</v>
    <v>1983</v>
  </rv>
  <rv s="2">
    <v>1264</v>
  </rv>
  <rv s="3">
    <fb>379.83</fb>
    <v>21</v>
  </rv>
  <rv s="0">
    <v>https://www.bing.com/financeapi/forcetrigger?t=a23wlh&amp;q=XNYS%3aSYY&amp;form=skydnc</v>
    <v>Learn more on Bing</v>
  </rv>
  <rv s="1">
    <v>en-GB</v>
    <v>a23wlh</v>
    <v>268435456</v>
    <v>1</v>
    <v>Powered by Refinitiv</v>
    <v>0</v>
    <v>SYSCO CORPORATION. (XNYS:SYY)</v>
    <v>2</v>
    <v>22</v>
    <v>Finance</v>
    <v>20</v>
    <v>82.38</v>
    <v>62.234999999999999</v>
    <v>1.1629</v>
    <v>-0.85</v>
    <v>-5.7410000000000004E-3</v>
    <v>-1.1221000000000002E-2</v>
    <v>-0.43</v>
    <v>USD</v>
    <v>Sysco Corporation is engaged in selling, marketing and distributing food products to restaurants, healthcare and educational facilities, lodging establishments and other customers who prepare meals away from home. The Company's segments include U.S. Foodservice Operations, International Foodservice Operations, SYGMA and Others. The U.S. Foodservice Operations segment includes its United States broadline operations, which distributes a full line of food products, including custom-cut meat, seafood, produce, specialty Italian, specialty imports and a variety of non-food products. The International Foodservice Operations segment includes operations outside of the United States, which distribute a full line of food products and a variety of non-food products. The SYGMA segment includes its United States customized distribution operations serving quick-service chain restaurant customer locations. Its Other segment primarily includes its hotel supply operations.</v>
    <v>72000</v>
    <v>New York Stock Exchange</v>
    <v>XNYS</v>
    <v>XNYS</v>
    <v>1390 Enclave Pkwy, HOUSTON, TX, 77077 US</v>
    <v>75.66</v>
    <v>Food &amp; Drug Retailing</v>
    <v>Stock</v>
    <v>45307.962850925782</v>
    <v>1267</v>
    <v>74.75</v>
    <v>37777462800</v>
    <v>SYSCO CORPORATION.</v>
    <v>SYSCO CORPORATION.</v>
    <v>75.53</v>
    <v>21.307400000000001</v>
    <v>75.75</v>
    <v>74.900000000000006</v>
    <v>74.47</v>
    <v>504372000</v>
    <v>SYY</v>
    <v>SYSCO CORPORATION. (XNYS:SYY)</v>
    <v>2428680</v>
    <v>3125734</v>
    <v>1969</v>
  </rv>
  <rv s="2">
    <v>1268</v>
  </rv>
  <rv s="3">
    <fb>73.13</fb>
    <v>21</v>
  </rv>
  <rv s="0">
    <v>https://www.bing.com/financeapi/forcetrigger?t=a1ne3m&amp;q=XNYS%3aAME&amp;form=skydnc</v>
    <v>Learn more on Bing</v>
  </rv>
  <rv s="1">
    <v>en-GB</v>
    <v>a1ne3m</v>
    <v>268435456</v>
    <v>1</v>
    <v>Powered by Refinitiv</v>
    <v>0</v>
    <v>AMETEK, INC. (XNYS:AME)</v>
    <v>2</v>
    <v>22</v>
    <v>Finance</v>
    <v>23</v>
    <v>165.52</v>
    <v>131.52000000000001</v>
    <v>1.2181999999999999</v>
    <v>0.17</v>
    <v>0</v>
    <v>1.0399999999999999E-3</v>
    <v>0</v>
    <v>USD</v>
    <v>AMETEK, Inc. is a global provider of industrial technology solutions serving a diverse set of niche markets. The Company’s segments include Electronic Instruments (EIG) and Electromechanical (EMG). The EIG segment manufactures advanced instruments for the process, power and industrial, and aerospace markets. It provides process and analytical instruments for the oil and gas, petrochemical, pharmaceutical, semiconductor, automation, and food and beverage industries. The EIG segment also provides instruments to the laboratory equipment, ultra-precision manufacturing, medical, and test and measurement markets. The EMG segment is a differentiated supplier of thermal management, automation, and engineered solutions. The EMG segment makes precision motion control products for data storage, medical devices, business equipment, automation, and other applications. The EMG segment is also a provider of engineered medical components and instruments.</v>
    <v>19600</v>
    <v>New York Stock Exchange</v>
    <v>XNYS</v>
    <v>XNYS</v>
    <v>1100 Cassatt Road, BERWYN, PA, 19312 US</v>
    <v>163.76499999999999</v>
    <v>Machinery, Equipment &amp; Components</v>
    <v>Stock</v>
    <v>45307.914422314061</v>
    <v>1271</v>
    <v>161.44</v>
    <v>37760975307</v>
    <v>AMETEK, INC.</v>
    <v>AMETEK, INC.</v>
    <v>163.21</v>
    <v>29.6004</v>
    <v>163.44</v>
    <v>163.61000000000001</v>
    <v>163.61000000000001</v>
    <v>230798700</v>
    <v>AME</v>
    <v>AMETEK, INC. (XNYS:AME)</v>
    <v>1040683</v>
    <v>851403</v>
    <v>1986</v>
  </rv>
  <rv s="2">
    <v>1272</v>
  </rv>
  <rv s="3">
    <fb>164.89</fb>
    <v>21</v>
  </rv>
  <rv s="0">
    <v>https://www.bing.com/financeapi/forcetrigger?t=bpifbh&amp;q=XNYS%3aDOW&amp;form=skydnc</v>
    <v>Learn more on Bing</v>
  </rv>
  <rv s="1">
    <v>en-GB</v>
    <v>bpifbh</v>
    <v>268435456</v>
    <v>1</v>
    <v>Powered by Refinitiv</v>
    <v>0</v>
    <v>Dow Inc. (XNYS:DOW)</v>
    <v>2</v>
    <v>22</v>
    <v>Finance</v>
    <v>23</v>
    <v>60.875</v>
    <v>47.26</v>
    <v>1.3214999999999999</v>
    <v>-0.27</v>
    <v>-3.0130000000000001E-3</v>
    <v>-5.0590000000000001E-3</v>
    <v>-0.16</v>
    <v>USD</v>
    <v>Dow Inc. serves as a holding company for The Dow Chemical Company and its subsidiaries. The Company conducts its operations through six global businesses, which are organized into segments, such as Packaging &amp; Specialty Plastics, Industrial Intermediates &amp; Infrastructure and Performance Materials &amp; Coatings. Packaging &amp; Specialty Plastics segment consists of two integrated global businesses: Hydrocarbons &amp; Energy and Packaging and Specialty Plastics. The segment employs polyolefin product portfolio. Industrial Intermediates &amp; Infrastructure segment consists of two customer-centric global businesses, such as Industrial Solutions and Polyurethanes &amp; Construction Chemicals that develop intermediate chemicals that are essential to manufacturing processes, as well as downstream, customized materials and formulations that use advanced development technologies. Performance Materials &amp; Coatings segment consists of two global businesses: Coatings &amp; Performance Monomers and Consumer Solutions.</v>
    <v>37800</v>
    <v>New York Stock Exchange</v>
    <v>XNYS</v>
    <v>XNYS</v>
    <v>2211 H H Dow Way, MIDLAND, MI, 48642-4815 US</v>
    <v>53.39</v>
    <v>Chemicals</v>
    <v>Stock</v>
    <v>45307.954287013279</v>
    <v>1275</v>
    <v>52.27</v>
    <v>37244180700</v>
    <v>Dow Inc.</v>
    <v>Dow Inc.</v>
    <v>53.37</v>
    <v>29.2761</v>
    <v>53.37</v>
    <v>53.1</v>
    <v>52.94</v>
    <v>701397000</v>
    <v>DOW</v>
    <v>Dow Inc. (XNYS:DOW)</v>
    <v>5962224</v>
    <v>3988972</v>
    <v>2018</v>
  </rv>
  <rv s="2">
    <v>1276</v>
  </rv>
  <rv s="3">
    <fb>54.84</fb>
    <v>21</v>
  </rv>
  <rv s="0">
    <v>https://www.bing.com/financeapi/forcetrigger?t=a218k2&amp;q=XNYS%3aPRU&amp;form=skydnc</v>
    <v>Learn more on Bing</v>
  </rv>
  <rv s="1">
    <v>en-GB</v>
    <v>a218k2</v>
    <v>268435456</v>
    <v>1</v>
    <v>Powered by Refinitiv</v>
    <v>0</v>
    <v>PRUDENTIAL FINANCIAL, INC. (XNYS:PRU)</v>
    <v>2</v>
    <v>22</v>
    <v>Finance</v>
    <v>23</v>
    <v>107.31</v>
    <v>75.37</v>
    <v>1.3649</v>
    <v>-0.7</v>
    <v>0</v>
    <v>-6.7810000000000006E-3</v>
    <v>0</v>
    <v>USD</v>
    <v>Prudential Financial, Inc. is a financial services provider and global investment manager. It offers a range of financial products and services, including life insurance, annuities, retirement-related products and services, mutual funds, and investment management. It offers these products and services to individual and institutional customers through its own and third-party distribution networks. It operates in the United States, Asia, Europe and Latin America. Its segment includes PGIM, U.S. Businesses, International Businesses, Closed Block division, and Corporate and Other operations. PGIM segment provides investment management services and solutions related to public fixed income, public equity, real estate debt and equity, private credit and other alternatives, and multi-asset class strategies, to institutional and retail clients and its general account. U.S. Businesses segment consists of the retirement strategies, group insurance, individual life and assurance IQ businesses.</v>
    <v>39854</v>
    <v>New York Stock Exchange</v>
    <v>XNYS</v>
    <v>XNYS</v>
    <v>751 BROAD ST, NEWARK, NJ, 07102 US</v>
    <v>102.6236</v>
    <v>Insurance</v>
    <v>Stock</v>
    <v>45307.936007383592</v>
    <v>1279</v>
    <v>101.67</v>
    <v>37013330000</v>
    <v>PRUDENTIAL FINANCIAL, INC.</v>
    <v>PRUDENTIAL FINANCIAL, INC.</v>
    <v>102.36</v>
    <v>66.708500000000001</v>
    <v>103.23</v>
    <v>102.53</v>
    <v>102.53</v>
    <v>361000000</v>
    <v>PRU</v>
    <v>PRUDENTIAL FINANCIAL, INC. (XNYS:PRU)</v>
    <v>1244259</v>
    <v>1794331</v>
    <v>1999</v>
  </rv>
  <rv s="2">
    <v>1280</v>
  </rv>
  <rv s="3">
    <fb>103.71</fb>
    <v>21</v>
  </rv>
  <rv s="0">
    <v>https://www.bing.com/financeapi/forcetrigger?t=a1x7im&amp;q=XNYS%3aLVS&amp;form=skydnc</v>
    <v>Learn more on Bing</v>
  </rv>
  <rv s="1">
    <v>en-GB</v>
    <v>a1x7im</v>
    <v>268435456</v>
    <v>1</v>
    <v>Powered by Refinitiv</v>
    <v>0</v>
    <v>LAS VEGAS SANDS CORP. (XNYS:LVS)</v>
    <v>2</v>
    <v>22</v>
    <v>Finance</v>
    <v>23</v>
    <v>65.58</v>
    <v>43.77</v>
    <v>1.1638999999999999</v>
    <v>-0.56999999999999995</v>
    <v>-2.8549999999999999E-3</v>
    <v>-1.149E-2</v>
    <v>-0.14000000000000001</v>
    <v>USD</v>
    <v>Las Vegas Sands Corp. is a global developer of destination properties (Integrated Resorts). The Integrated Resorts features accommodations, gaming, entertainment and retail malls, convention and exhibition facilities, celebrity chef restaurants, and other amenities. Its other amenities include luxury accommodations, restaurants, lounges, invitation-only clubs and private gaming salons. It owns and operates Integrated Resorts in Macao and Singapore. Its principal operating and developmental activities occur in two geographic areas: Macao and Singapore. In Macao, it owns The Venetian Macao; The Londoner Macao; The Parisian Macao; The Plaza Macao and Four Seasons Macao, and Sands Macao. In Singapore, it owns Marina Bay Sands. It owns and operates a collection of Integrated Resorts in Macao of the People's Republic of China (China), through Sands China Ltd. It also offers players club loyalty programs at its properties, which provide access to rewards, privileges and members-only events.</v>
    <v>35500</v>
    <v>New York Stock Exchange</v>
    <v>XNYS</v>
    <v>XNYS</v>
    <v>5420 S. Durango Drive, LAS VEGAS, NV, 89113 US</v>
    <v>49.297600000000003</v>
    <v>Hotels &amp; Entertainment Services</v>
    <v>Stock</v>
    <v>45307.945602210159</v>
    <v>1283</v>
    <v>48.75</v>
    <v>36945235376</v>
    <v>LAS VEGAS SANDS CORP.</v>
    <v>LAS VEGAS SANDS CORP.</v>
    <v>49</v>
    <v>684.18150000000003</v>
    <v>49.61</v>
    <v>49.04</v>
    <v>48.9</v>
    <v>753369400</v>
    <v>LVS</v>
    <v>LAS VEGAS SANDS CORP. (XNYS:LVS)</v>
    <v>3708217</v>
    <v>4716990</v>
    <v>2004</v>
  </rv>
  <rv s="2">
    <v>1284</v>
  </rv>
  <rv s="3">
    <fb>49.21</fb>
    <v>21</v>
  </rv>
  <rv s="0">
    <v>https://www.bing.com/financeapi/forcetrigger?t=a1rjec&amp;q=XNAS%3aEA&amp;form=skydnc</v>
    <v>Learn more on Bing</v>
  </rv>
  <rv s="1">
    <v>en-GB</v>
    <v>a1rjec</v>
    <v>268435456</v>
    <v>1</v>
    <v>Powered by Refinitiv</v>
    <v>0</v>
    <v>ELECTRONIC ARTS INC. (XNAS:EA)</v>
    <v>2</v>
    <v>22</v>
    <v>Finance</v>
    <v>23</v>
    <v>143.47</v>
    <v>108.53</v>
    <v>0.77539999999999998</v>
    <v>-0.77</v>
    <v>0</v>
    <v>-5.5830000000000003E-3</v>
    <v>0</v>
    <v>USD</v>
    <v>Electronic Arts Inc. is a digital interactive entertainment company. The Company develops, markets, publishes, and delivers games, content and services that can be played by consumers on a range of platforms, which include game consoles, personal computers (PCs), mobile phones and tablets. Its portfolio includes brands that it either wholly owns, such as Apex Legends, Battlefield, and The Sims or licenses from others, such as Madden NFL, Star Wars, and the 300 plus licenses within its global football ecosystem. The Company develops and publishes games and services across diverse genres, such as sports, racing, first-person shooter, action, role-playing and simulation. The Company markets and sells its games and services through retail channels and through digital distribution channels. The Company also offers live services, including content, subscription offerings and sale of its base games and free-to-play games.</v>
    <v>13400</v>
    <v>Nasdaq Stock Market</v>
    <v>XNAS</v>
    <v>XNAS</v>
    <v>209 Redwood Shores Pkwy, REDWOOD CITY, CA, 94065 US</v>
    <v>138.16</v>
    <v>Software &amp; IT Services</v>
    <v>Stock</v>
    <v>45307.904708876566</v>
    <v>1287</v>
    <v>136.5</v>
    <v>36888755475</v>
    <v>ELECTRONIC ARTS INC.</v>
    <v>ELECTRONIC ARTS INC.</v>
    <v>137.94999999999999</v>
    <v>38.056699999999999</v>
    <v>137.91999999999999</v>
    <v>137.15</v>
    <v>137.15</v>
    <v>268966500</v>
    <v>EA</v>
    <v>ELECTRONIC ARTS INC. (XNAS:EA)</v>
    <v>1166845</v>
    <v>1650919</v>
    <v>1991</v>
  </rv>
  <rv s="2">
    <v>1288</v>
  </rv>
  <rv s="3">
    <fb>136.81</fb>
    <v>21</v>
  </rv>
  <rv s="0">
    <v>https://www.bing.com/financeapi/forcetrigger?t=a1mvm7&amp;q=XNYS%3aADM&amp;form=skydnc</v>
    <v>Learn more on Bing</v>
  </rv>
  <rv s="1">
    <v>en-GB</v>
    <v>a1mvm7</v>
    <v>268435456</v>
    <v>1</v>
    <v>Powered by Refinitiv</v>
    <v>0</v>
    <v>ARCHER-DANIELS-MIDLAND COMPANY. (XNYS:ADM)</v>
    <v>2</v>
    <v>22</v>
    <v>Finance</v>
    <v>20</v>
    <v>89.314999999999998</v>
    <v>68.849999999999994</v>
    <v>0.77180000000000004</v>
    <v>-0.45</v>
    <v>0</v>
    <v>-6.4689999999999999E-3</v>
    <v>0</v>
    <v>USD</v>
    <v>Archer-Daniels-Midland Company is a human and animal nutrition company. The Company is an agricultural supply chain manager and processor. It operates through three business segments: Ag Services and Oilseeds, Carbohydrate Solutions, and Nutrition. The Ag Services and Oilseeds segment includes global activities related to the origination, merchandising, transportation, and storage of agricultural raw materials, and the crushing and further processing of oilseeds such as soybeans and soft seeds into vegetable oils and protein meals. The Carbohydrate Solutions segment is engaged in corn and wheat wet and dry milling and other activities. The Nutrition segment is engaged in the manufacturing, sale, and distribution of a range of ingredients and solutions, including plant-based proteins, natural flavors, flavor systems, natural colors, emulsifiers, soluble fiber, polyols, hydrocolloids, probiotics, prebiotics, enzymes, botanical extracts, and other specialty food and feed ingredients.</v>
    <v>42000</v>
    <v>New York Stock Exchange</v>
    <v>XNYS</v>
    <v>XNYS</v>
    <v>77 W. Wacker Dr., CHICAGO, IL, 60601 US</v>
    <v>69.849999999999994</v>
    <v>Food &amp; Tobacco</v>
    <v>Stock</v>
    <v>45307.964209536716</v>
    <v>1291</v>
    <v>68.849999999999994</v>
    <v>36861981643</v>
    <v>ARCHER-DANIELS-MIDLAND COMPANY.</v>
    <v>ARCHER-DANIELS-MIDLAND COMPANY.</v>
    <v>69.78</v>
    <v>9.6867999999999999</v>
    <v>69.56</v>
    <v>69.11</v>
    <v>69.099999999999994</v>
    <v>533381300</v>
    <v>ADM</v>
    <v>ARCHER-DANIELS-MIDLAND COMPANY. (XNYS:ADM)</v>
    <v>2941281</v>
    <v>3608356</v>
    <v>1923</v>
  </rv>
  <rv s="2">
    <v>1292</v>
  </rv>
  <rv s="3">
    <fb>72.22</fb>
    <v>21</v>
  </rv>
  <rv s="0">
    <v>http://zh.wikipedia.org/wiki/太平洋瓦電公司</v>
    <v>Wikipedia</v>
  </rv>
  <rv s="8">
    <v>269</v>
    <v>1295</v>
  </rv>
  <rv s="9">
    <v>18</v>
    <v>https://www.bing.com/th?id=AMMS_d7c2863336a8698ebd1054cdf3b7bcff&amp;qlt=95</v>
    <v>1296</v>
    <v>0</v>
    <v>https://www.bing.com/images/search?form=xlimg&amp;q=pacific+gas+and+electric+company</v>
    <v>Image of PG&amp;E CORPORATION</v>
  </rv>
  <rv s="0">
    <v>https://www.bing.com/financeapi/forcetrigger?t=a1zkar&amp;q=XNYS%3aPCG&amp;form=skydnc</v>
    <v>Learn more on Bing</v>
  </rv>
  <rv s="10">
    <v>en-GB</v>
    <v>a1zkar</v>
    <v>268435456</v>
    <v>1</v>
    <v>Powered by Refinitiv</v>
    <v>14</v>
    <v>PG&amp;E CORPORATION (XNYS:PCG)</v>
    <v>16</v>
    <v>19</v>
    <v>Finance</v>
    <v>23</v>
    <v>18.32</v>
    <v>14.71</v>
    <v>1.3815999999999999</v>
    <v>-0.4</v>
    <v>1.8118000000000002E-2</v>
    <v>-2.2844000000000003E-2</v>
    <v>0.31</v>
    <v>USD</v>
    <v>PG&amp;E Corporation is a holding company. The Company's primary operating subsidiary is Pacific Gas and Electric Company (the Utility), which operates in northern and central California. The Utility is engaged in the sale and delivery of electricity and natural gas to customers. The Utility generates electricity and provides electricity transmission and distribution services throughout its service area in northern and central California to residential, commercial, industrial, and agricultural customers. The Utility provides electricity, transmission, and distribution services in its service area. Customers also can obtain electricity from alternative providers such as municipalities or community choice aggregators (CCAs). The Utility owns approximately 18,000 circuit miles of interconnected transmission lines operating at voltages ranging from 60 kilovolt (kV) to 500 kV. It also operates 33 electric transmission substations with a capacity of approximately 65,000 megavolt ampere (MVA).</v>
    <v>10</v>
    <v>New York Stock Exchange</v>
    <v>XNYS</v>
    <v>XNYS</v>
    <v>300 Lakeside Drive, OAKLAND, CA, 94612 US</v>
    <v>17.46</v>
    <v>1297</v>
    <v>Electrical Utilities &amp; IPPs</v>
    <v>Stock</v>
    <v>45307.934798171096</v>
    <v>1298</v>
    <v>17.100000000000001</v>
    <v>36504321880</v>
    <v>PG&amp;E CORPORATION</v>
    <v>PG&amp;E CORPORATION</v>
    <v>17.39</v>
    <v>20.361899999999999</v>
    <v>17.510000000000002</v>
    <v>17.11</v>
    <v>17.420000000000002</v>
    <v>2133508000</v>
    <v>PCG</v>
    <v>PG&amp;E CORPORATION (XNYS:PCG)</v>
    <v>15636616</v>
    <v>18969269</v>
    <v>1995</v>
  </rv>
  <rv s="2">
    <v>1299</v>
  </rv>
  <rv s="3">
    <fb>18.03</fb>
    <v>21</v>
  </rv>
  <rv s="0">
    <v>https://www.bing.com/financeapi/forcetrigger?t=a1sl52&amp;q=XNAS%3aFAST&amp;form=skydnc</v>
    <v>Learn more on Bing</v>
  </rv>
  <rv s="1">
    <v>en-GB</v>
    <v>a1sl52</v>
    <v>268435456</v>
    <v>1</v>
    <v>Powered by Refinitiv</v>
    <v>0</v>
    <v>Fastenal Company (XNAS:FAST)</v>
    <v>2</v>
    <v>22</v>
    <v>Finance</v>
    <v>23</v>
    <v>65.66</v>
    <v>45.415199999999999</v>
    <v>1.0407</v>
    <v>0.25</v>
    <v>0</v>
    <v>3.9360000000000003E-3</v>
    <v>0</v>
    <v>USD</v>
    <v>Fastenal Company is engaged in the wholesale distribution of industrial and construction supplies. The Company is a distributor of threaded fasteners, bolts, nuts, screws, studs, and related washers, as well as miscellaneous supplies and hardware. Its customers are in the manufacturing and non-residential construction markets. The manufacturing market includes sales of products for both original equipment manufacturing (OEM), where its products are consumed in the final products of its customers, and manufacturing, repair, and operations (MRO), where its products are consumed to support the facilities and ongoing operations of its customers. The non-residential construction market includes general, electrical, plumbing, sheet metal and road contractors. Other users of its products include farmers, truckers, railroads, oil exploration companies, oil production and refinement companies, mining companies, federal, state, and local governmental entities, schools, and certain retail trades.</v>
    <v>20284</v>
    <v>Nasdaq Stock Market</v>
    <v>XNAS</v>
    <v>XNAS</v>
    <v>2001 Theurer Blvd, WINONA, MN, 55987 US</v>
    <v>63.83</v>
    <v>Machinery, Equipment &amp; Components</v>
    <v>Stock</v>
    <v>45307.927310682811</v>
    <v>1302</v>
    <v>63.255000000000003</v>
    <v>36450932000</v>
    <v>Fastenal Company</v>
    <v>Fastenal Company</v>
    <v>63.4</v>
    <v>32.080800000000004</v>
    <v>63.52</v>
    <v>63.77</v>
    <v>63.77</v>
    <v>571600000</v>
    <v>FAST</v>
    <v>Fastenal Company (XNAS:FAST)</v>
    <v>4559048</v>
    <v>3401086</v>
    <v>1968</v>
  </rv>
  <rv s="2">
    <v>1303</v>
  </rv>
  <rv s="3">
    <fb>64.77</fb>
    <v>21</v>
  </rv>
  <rv s="0">
    <v>https://www.bing.com/financeapi/forcetrigger?t=a26em7&amp;q=XNYS%3aYUM&amp;form=skydnc</v>
    <v>Learn more on Bing</v>
  </rv>
  <rv s="1">
    <v>en-GB</v>
    <v>a26em7</v>
    <v>268435456</v>
    <v>1</v>
    <v>Powered by Refinitiv</v>
    <v>0</v>
    <v>YUM! BRANDS, INC. (XNYS:YUM)</v>
    <v>2</v>
    <v>22</v>
    <v>Finance</v>
    <v>23</v>
    <v>143.245</v>
    <v>115.52500000000001</v>
    <v>1.0949</v>
    <v>0.68</v>
    <v>-4.3909999999999999E-3</v>
    <v>5.2659999999999998E-3</v>
    <v>-0.56999999999999995</v>
    <v>USD</v>
    <v>YUM! Brands, Inc. franchises or operates a system of approximately 55,000 restaurants in 155 countries and territories under the concepts of KFC, Taco Bell, Pizza Hut and The Habit Burger Grill. Its segments include The KFC Division, which includes its worldwide operations of the KFC concept, The Taco Bell Division, which includes its worldwide operations of the Taco Bell concept, The Pizza Hut Division, which includes its worldwide operations of the Pizza Hut concept and The Habit Burger Grill Division, which includes its worldwide operations of the Habit Burger Grill concept. It develops, operates or franchise a system of both traditional and non-traditional restaurants. KFC restaurants offers fried and non-fried chicken products. Taco Bell specializes in Mexican-style food products. Pizza Hut specializes in the sale of ready-to-eat pizza products. The Habit Burger Grill offers chargrilled burgers and sandwiches made-to-order over an open flame and topped with fresh ingredients.</v>
    <v>23000</v>
    <v>New York Stock Exchange</v>
    <v>XNYS</v>
    <v>XNYS</v>
    <v>1441 Gardiner Lane, LOUISVILLE, KY, 40213 US</v>
    <v>130.1</v>
    <v>Hotels &amp; Entertainment Services</v>
    <v>Stock</v>
    <v>45307.914522430467</v>
    <v>1306</v>
    <v>128.15</v>
    <v>36386807442</v>
    <v>YUM! BRANDS, INC.</v>
    <v>YUM! BRANDS, INC.</v>
    <v>128.69</v>
    <v>24.542899999999999</v>
    <v>129.13</v>
    <v>129.81</v>
    <v>129.24</v>
    <v>280308200</v>
    <v>YUM</v>
    <v>YUM! BRANDS, INC. (XNYS:YUM)</v>
    <v>1635890</v>
    <v>1512611</v>
    <v>1997</v>
  </rv>
  <rv s="2">
    <v>1307</v>
  </rv>
  <rv s="3">
    <fb>130.66</fb>
    <v>21</v>
  </rv>
  <rv s="0">
    <v>https://www.bing.com/financeapi/forcetrigger?t=a1swsm&amp;q=XNYS%3aFIS&amp;form=skydnc</v>
    <v>Learn more on Bing</v>
  </rv>
  <rv s="11">
    <v>en-GB</v>
    <v>a1swsm</v>
    <v>268435456</v>
    <v>1</v>
    <v>Powered by Refinitiv</v>
    <v>24</v>
    <v>FIDELITY NATIONAL INFORMATION SERVICES, INC. (XNYS:FIS)</v>
    <v>2</v>
    <v>25</v>
    <v>Finance</v>
    <v>23</v>
    <v>79.319999999999993</v>
    <v>46.911000000000001</v>
    <v>0.95279999999999998</v>
    <v>-0.63</v>
    <v>-2.6159999999999998E-3</v>
    <v>-1.0196E-2</v>
    <v>-0.16</v>
    <v>USD</v>
    <v>Fidelity National Information Services, Inc. is a provider of technology solutions for financial institutions and businesses of all sizes. The Company’s segments include Merchant Solutions (Merchant), Banking Solutions (Banking) and Capital Market Solutions (Capital Markets). The Merchant segment is focused on serving merchants of all sizes globally, enabling them to accept, authorize and settle electronic payment transactions. The Banking segment is focused on serving financial institutions of with core processing software, transaction processing software and complementary applications and services, many of which interact directly with processing software. The Merchant segment enables merchants to accept, authorize and settle electronic payment transactions. The Capital Markets segment serves global financial services clients offering solutions through applications for recordkeeping, treasury, data and analytics, order management and trading, securities processing, and financing.</v>
    <v>69000</v>
    <v>New York Stock Exchange</v>
    <v>XNYS</v>
    <v>XNYS</v>
    <v>347 Riverside Avenue, JACKSONVILLE, FL, 32202 US</v>
    <v>61.78</v>
    <v>Financial Technology (Fintech) &amp; Infrastructure</v>
    <v>Stock</v>
    <v>45307.933038124997</v>
    <v>1310</v>
    <v>60.82</v>
    <v>36236296976</v>
    <v>FIDELITY NATIONAL INFORMATION SERVICES, INC.</v>
    <v>FIDELITY NATIONAL INFORMATION SERVICES, INC.</v>
    <v>61.25</v>
    <v>61.79</v>
    <v>61.16</v>
    <v>61</v>
    <v>592483600</v>
    <v>FIS</v>
    <v>FIDELITY NATIONAL INFORMATION SERVICES, INC. (XNYS:FIS)</v>
    <v>4523936</v>
    <v>5362505</v>
    <v>2001</v>
  </rv>
  <rv s="2">
    <v>1311</v>
  </rv>
  <rv s="3">
    <fb>60.07</fb>
    <v>21</v>
  </rv>
  <rv s="0">
    <v>https://www.bing.com/financeapi/forcetrigger?t=c4xjc7&amp;q=XNAS%3aCEG&amp;form=skydnc</v>
    <v>Learn more on Bing</v>
  </rv>
  <rv s="1">
    <v>en-GB</v>
    <v>c4xjc7</v>
    <v>268435456</v>
    <v>1</v>
    <v>Powered by Refinitiv</v>
    <v>0</v>
    <v>CONSTELLATION ENERGY CORPORATION. (XNAS:CEG)</v>
    <v>2</v>
    <v>22</v>
    <v>Finance</v>
    <v>23</v>
    <v>127.24</v>
    <v>71.16</v>
    <v>0.88500000000000001</v>
    <v>-1.1000000000000001</v>
    <v>-3.9350000000000001E-3</v>
    <v>-9.7419999999999989E-3</v>
    <v>-0.44</v>
    <v>USD</v>
    <v>Constellation Energy Corporation is a producer of clean energy and a supplier of energy products and services. The Company operates through five segments: Mid-Atlantic, Midwest, New York, ERCOT, and Other Power Regions, including New England, South, West and Canada. It operates 32,400 MW of capacity consisting of nuclear, wind, solar, and natural gas and hydro. Through its integrated business operations, the Company sells electricity, natural gas, and other energy-related products and sustainable solutions to various types of customers. The Company serves industries, including distribution utilities, municipalities, cooperatives, and commercial, industrial, governmental, and residential customers in markets across multiple geographic regions. It also has 44% ownership stake in the South Texas Project Electric Generating Station (STP), a 2,645-megawatt, dual-unit nuclear plant located about 90 miles southwest of Houston.</v>
    <v>13370</v>
    <v>Nasdaq Stock Market</v>
    <v>XNAS</v>
    <v>XNAS</v>
    <v>1310 Point Street, BALTIMORE, MD, 21231 US</v>
    <v>112.83499999999999</v>
    <v>Electrical Utilities &amp; IPPs</v>
    <v>Stock</v>
    <v>45307.93841422422</v>
    <v>1314</v>
    <v>111.3</v>
    <v>35710067877</v>
    <v>CONSTELLATION ENERGY CORPORATION.</v>
    <v>CONSTELLATION ENERGY CORPORATION.</v>
    <v>112.37</v>
    <v>21.6235</v>
    <v>112.91</v>
    <v>111.81</v>
    <v>111.37</v>
    <v>319381700</v>
    <v>CEG</v>
    <v>CONSTELLATION ENERGY CORPORATION. (XNAS:CEG)</v>
    <v>1416998</v>
    <v>1714632</v>
    <v>2021</v>
  </rv>
  <rv s="2">
    <v>1315</v>
  </rv>
  <rv s="3">
    <fb>116.89</fb>
    <v>21</v>
  </rv>
  <rv s="0">
    <v>https://www.bing.com/financeapi/forcetrigger?t=a1tvzr&amp;q=XNYS%3aGIS&amp;form=skydnc</v>
    <v>Learn more on Bing</v>
  </rv>
  <rv s="1">
    <v>en-GB</v>
    <v>a1tvzr</v>
    <v>268435456</v>
    <v>1</v>
    <v>Powered by Refinitiv</v>
    <v>0</v>
    <v>GENERAL MILLS, INC. (XNYS:GIS)</v>
    <v>2</v>
    <v>22</v>
    <v>Finance</v>
    <v>20</v>
    <v>90.89</v>
    <v>60.33</v>
    <v>0.14729999999999999</v>
    <v>-0.55000000000000004</v>
    <v>2.7060000000000001E-3</v>
    <v>-8.6759999999999997E-3</v>
    <v>0.17</v>
    <v>USD</v>
    <v>General Mills, Inc. is a manufacturer and marketer of branded consumer foods. The Company operates through four segments: North America Retail, International, Pet, and North America Foodservice. The North America Retail segment reflects business with a variety of grocery stores, mass merchandisers, membership stores, natural food chains, drug, dollar and discount chains, convenience stores, and e-commerce grocery providers. The International segment reflects retail and foodservice businesses outside of the United States and Canada. The Pet segment includes pet food products sold in the United States and Canada in national pet superstore chains, e-commerce retailers, grocery stores, regional pet store chains, mass merchandisers, and veterinary clinics and hospitals. The North America Foodservice segment offers products, such as ready-to-eat cereals, snacks, refrigerated yogurt, frozen meals, unbaked and fully baked frozen dough products, baking mixes, and bakery flour.</v>
    <v>34000</v>
    <v>New York Stock Exchange</v>
    <v>XNYS</v>
    <v>XNYS</v>
    <v>Number One General Mills Blvd, MINNEAPOLIS, MN, 55426 US</v>
    <v>63.935000000000002</v>
    <v>Food &amp; Tobacco</v>
    <v>Stock</v>
    <v>45307.961275312497</v>
    <v>1318</v>
    <v>62.734999999999999</v>
    <v>35686213884</v>
    <v>GENERAL MILLS, INC.</v>
    <v>GENERAL MILLS, INC.</v>
    <v>63.59</v>
    <v>15.4163</v>
    <v>63.39</v>
    <v>62.84</v>
    <v>63</v>
    <v>567890100</v>
    <v>GIS</v>
    <v>GENERAL MILLS, INC. (XNYS:GIS)</v>
    <v>4101744</v>
    <v>4629917</v>
    <v>1928</v>
  </rv>
  <rv s="2">
    <v>1319</v>
  </rv>
  <rv s="3">
    <fb>65.14</fb>
    <v>21</v>
  </rv>
  <rv s="0">
    <v>https://www.bing.com/financeapi/forcetrigger?t=a1ohur&amp;q=XNAS%3aBIIB&amp;form=skydnc</v>
    <v>Learn more on Bing</v>
  </rv>
  <rv s="1">
    <v>en-GB</v>
    <v>a1ohur</v>
    <v>268435456</v>
    <v>1</v>
    <v>Powered by Refinitiv</v>
    <v>0</v>
    <v>BIOGEN INC. (XNAS:BIIB)</v>
    <v>2</v>
    <v>22</v>
    <v>Finance</v>
    <v>23</v>
    <v>319.76</v>
    <v>220.86</v>
    <v>6.3E-3</v>
    <v>-1.93</v>
    <v>-5.687E-4</v>
    <v>-7.7780000000000002E-3</v>
    <v>-0.14000000000000001</v>
    <v>USD</v>
    <v>Biogen Inc. is a global biotechnology company. The Company is focused on discovering, developing and delivering therapies for people living with serious and complex diseases worldwide. It has a portfolio of medicines to treat multiple sclerosis, spinal muscular atrophy (SMA) and Alzheimer's disease. It is focused on advancing its pipeline in neurology, neuropsychiatry, specialized immunology and rare diseases. Its marketed products include TECFIDERA, VUMERITY, AVONEX, PLEGRIDY, TYSABRI and FAMPYRA for the treatment of MS; SPINRAZA for the treatment of SMA; ADUHELM for the treatment of Alzheimer's disease; FUMADERM for the treatment of severe plaque psoriasis, and SKYCLARYS (omaveloxolone). It is also advancing its mid-to-late stage programs, including zuranolone for major depressive disorder (MDD) and postpartum depression (PPD); BIIB080 for Alzheimer's disease; tofersen for amyotrophic lateral sclerosis (ALS), and both litifilimab and dapirolizumab pegol for certain forms of lupus.</v>
    <v>8725</v>
    <v>Nasdaq Stock Market</v>
    <v>XNAS</v>
    <v>XNAS</v>
    <v>225 Binney Street, CAMBRIDGE, MA, 02142 US</v>
    <v>247.56</v>
    <v>Pharmaceuticals</v>
    <v>Stock</v>
    <v>45307.937667221871</v>
    <v>1322</v>
    <v>244</v>
    <v>35672463239</v>
    <v>BIOGEN INC.</v>
    <v>BIOGEN INC.</v>
    <v>247</v>
    <v>24.682200000000002</v>
    <v>248.12</v>
    <v>246.19</v>
    <v>246.05</v>
    <v>144898100</v>
    <v>BIIB</v>
    <v>BIOGEN INC. (XNAS:BIIB)</v>
    <v>1055836</v>
    <v>1158596</v>
    <v>1997</v>
  </rv>
  <rv s="2">
    <v>1323</v>
  </rv>
  <rv s="3">
    <fb>258.77</fb>
    <v>21</v>
  </rv>
  <rv s="0">
    <v>https://www.bing.com/financeapi/forcetrigger?t=a1w2cw&amp;q=XNYS%3aJCI&amp;form=skydnc</v>
    <v>Learn more on Bing</v>
  </rv>
  <rv s="1">
    <v>en-GB</v>
    <v>a1w2cw</v>
    <v>268435456</v>
    <v>1</v>
    <v>Powered by Refinitiv</v>
    <v>0</v>
    <v>JOHNSON CONTROLS INTERNATIONAL PLC (XNYS:JCI)</v>
    <v>2</v>
    <v>22</v>
    <v>Finance</v>
    <v>20</v>
    <v>70.430000000000007</v>
    <v>47.9</v>
    <v>1.2373000000000001</v>
    <v>-3.94</v>
    <v>1.908E-3</v>
    <v>-6.9932999999999995E-2</v>
    <v>0.1</v>
    <v>USD</v>
    <v>Johnson Controls International plc offers a portfolio of building technology, software and services. It operates through four segments: Building Solutions North America, Building Solutions EMEA/LA, Building Solutions Asia Pacific, and Global Products. Its Building Solutions North America, Building Solutions EMEA/LA, and Building Solutions Asia Pacific segments design, sell, install, and services heating, ventilation and air conditioning (HVAC), controls, building management, refrigeration, integrated electronic security, integrated fire detection and suppression systems, and provides technical services. Its Global Products segment designs, manufactures and sells HVAC equipment, controls software and software services for residential and commercial applications to commercial, industrial, retail, residential, small business, institutional and governmental customers worldwide. In addition, the Global Products segment designs, manufactures and sells refrigeration equipment and controls.</v>
    <v>100000</v>
    <v>New York Stock Exchange</v>
    <v>XNYS</v>
    <v>XNYS</v>
    <v>One Albert Quay, Albert Quay, CORK, CORK IE</v>
    <v>55.61</v>
    <v>Machinery, Equipment &amp; Components</v>
    <v>Stock</v>
    <v>45307.960250983597</v>
    <v>1326</v>
    <v>52.38</v>
    <v>35667307120</v>
    <v>JOHNSON CONTROLS INTERNATIONAL PLC</v>
    <v>JOHNSON CONTROLS INTERNATIONAL PLC</v>
    <v>55.61</v>
    <v>20.897200000000002</v>
    <v>56.34</v>
    <v>52.4</v>
    <v>52.5</v>
    <v>680673800</v>
    <v>JCI</v>
    <v>JOHNSON CONTROLS INTERNATIONAL PLC (XNYS:JCI)</v>
    <v>12190871</v>
    <v>7150060</v>
    <v>2014</v>
  </rv>
  <rv s="2">
    <v>1327</v>
  </rv>
  <rv s="3">
    <fb>57.64</fb>
    <v>21</v>
  </rv>
  <rv s="0">
    <v>https://www.bing.com/financeapi/forcetrigger?t=a1shjc&amp;q=XNAS%3aEXC&amp;form=skydnc</v>
    <v>Learn more on Bing</v>
  </rv>
  <rv s="1">
    <v>en-GB</v>
    <v>a1shjc</v>
    <v>268435456</v>
    <v>1</v>
    <v>Powered by Refinitiv</v>
    <v>0</v>
    <v>EXELON CORPORATION (XNAS:EXC)</v>
    <v>2</v>
    <v>22</v>
    <v>Finance</v>
    <v>20</v>
    <v>43.71</v>
    <v>34.049999999999997</v>
    <v>0.52780000000000005</v>
    <v>-0.37</v>
    <v>-4.7619999999999997E-3</v>
    <v>-1.0258E-2</v>
    <v>-0.17</v>
    <v>USD</v>
    <v>Exelon Corporation is an energy delivery company. The Company conducts substantially all of its business operations through its subsidiaries. It is engaged in the energy distribution and transmission businesses through Commonwealth Edison Company (ComEd), Commonwealth Edison Company (PECO), Baltimore Gas and Electric Company (BGE), Pepco Holdings LLC (PHI) Potomac Electric Power Company (Pepco), Delmarva Power &amp; Light Company (DPL), and Atlantic City Electric Company (ACE). It operates six reportable segments, which include ComEd, PECO, BGE, and PHI’s three reportable segments consisting of Pepco, DPL, and ACE. ComEd, PECO, BGE, Pepco, DPL, and ACE each represent a single reportable segment. Through its business services subsidiary, Exelon Business Services Company, LLC (BSC), the Company provides its subsidiaries with a variety of support services at cost, including legal, human resources, financial, information technology, and supply management services.</v>
    <v>19063</v>
    <v>Nasdaq Stock Market</v>
    <v>XNAS</v>
    <v>XNAS</v>
    <v>PO BOX 805398, CHICAGO, IL, 60680-5398 US</v>
    <v>35.99</v>
    <v>Electrical Utilities &amp; IPPs</v>
    <v>Stock</v>
    <v>45307.957340000001</v>
    <v>1330</v>
    <v>35.454999999999998</v>
    <v>35537115180</v>
    <v>EXELON CORPORATION</v>
    <v>EXELON CORPORATION</v>
    <v>35.909999999999997</v>
    <v>16.761900000000001</v>
    <v>36.07</v>
    <v>35.700000000000003</v>
    <v>35.53</v>
    <v>995437400</v>
    <v>EXC</v>
    <v>EXELON CORPORATION (XNAS:EXC)</v>
    <v>7465102</v>
    <v>9632655</v>
    <v>1999</v>
  </rv>
  <rv s="2">
    <v>1331</v>
  </rv>
  <rv s="3">
    <fb>35.9</fb>
    <v>21</v>
  </rv>
  <rv s="0">
    <v>https://www.bing.com/financeapi/forcetrigger?t=bu3f2w&amp;q=XNYS%3aOTIS&amp;form=skydnc</v>
    <v>Learn more on Bing</v>
  </rv>
  <rv s="1">
    <v>en-GB</v>
    <v>bu3f2w</v>
    <v>268435456</v>
    <v>1</v>
    <v>Powered by Refinitiv</v>
    <v>0</v>
    <v>OTIS WORLDWIDE CORPORATION (XNYS:OTIS)</v>
    <v>2</v>
    <v>22</v>
    <v>Finance</v>
    <v>23</v>
    <v>91.33</v>
    <v>73.319999999999993</v>
    <v>0.90210000000000001</v>
    <v>0.45</v>
    <v>2.1919999999999999E-3</v>
    <v>5.2199999999999998E-3</v>
    <v>0.19</v>
    <v>USD</v>
    <v>Otis Worldwide Corporation is an elevator and escalator manufacturing, installation, and service company. It serves customers in over 200 countries and territories. It operates in two segments: New Equipment and Service. Through its New Equipment segment, it designs, manufactures, sells, and installs a range of passenger and freight elevators, as well as escalators and moving walkways to customers in residential and commercial buildings, and infrastructure projects. The Company sells its New Equipment units directly to customers, as well as through agents and distributors globally. Through its Service segment, the Company performs maintenance and repair services for both its products and those of other manufacturers and provides services to upgrade elevators and escalators. It provides Otis ONE, an Internet of Things (IoT) based solution to connect elevators to OtisLine. Otis also offers a range of passenger experience enhancements, such as eView and Otis eCall.</v>
    <v>69000</v>
    <v>New York Stock Exchange</v>
    <v>XNYS</v>
    <v>XNYS</v>
    <v>One Carrier Place, FARMINGTON, CT, 06032 US</v>
    <v>86.81</v>
    <v>Machinery, Equipment &amp; Components</v>
    <v>Stock</v>
    <v>45307.918676388283</v>
    <v>1334</v>
    <v>85.64</v>
    <v>35466367608</v>
    <v>OTIS WORLDWIDE CORPORATION</v>
    <v>OTIS WORLDWIDE CORPORATION</v>
    <v>85.81</v>
    <v>26.0168</v>
    <v>86.21</v>
    <v>86.66</v>
    <v>86.85</v>
    <v>409258800</v>
    <v>OTIS</v>
    <v>OTIS WORLDWIDE CORPORATION (XNYS:OTIS)</v>
    <v>1929092</v>
    <v>2455438</v>
    <v>2019</v>
  </rv>
  <rv s="2">
    <v>1335</v>
  </rv>
  <rv s="3">
    <fb>89.47</fb>
    <v>21</v>
  </rv>
  <rv s="0">
    <v>https://www.bing.com/financeapi/forcetrigger?t=a1vtoc&amp;q=XNYS%3aIT&amp;form=skydnc</v>
    <v>Learn more on Bing</v>
  </rv>
  <rv s="1">
    <v>en-GB</v>
    <v>a1vtoc</v>
    <v>268435456</v>
    <v>1</v>
    <v>Powered by Refinitiv</v>
    <v>0</v>
    <v>GARTNER, INC. (XNYS:IT)</v>
    <v>2</v>
    <v>22</v>
    <v>Finance</v>
    <v>23</v>
    <v>469.58</v>
    <v>292.60000000000002</v>
    <v>1.3043</v>
    <v>-1.1100000000000001</v>
    <v>0</v>
    <v>-2.444E-3</v>
    <v>0</v>
    <v>USD</v>
    <v>Gartner, Inc. (Gartner) delivers actionable, objective insight to executives and their teams. The Company operates through three business segments, namely Research, Conferences and Consulting. Under Research segment, Gartner delivers independent and objective advice to leaders across an enterprise through subscription services that include on-demand access to published research content, data and benchmarks, and direct access to a network of research experts. Gartner Conferences are designed for information technology (IT) and business executives as well as decision makers looking to adapt and evolve their organizations through disruption and uncertainty, navigate risks and prioritize investments. Gartner Consulting serves chief information officers and other senior executives to optimize technology investments and drive business impact. It also provides solutions for a range of IT-related priorities, including IT cost optimization, digital transformation, and IT sourcing optimization.</v>
    <v>20253</v>
    <v>New York Stock Exchange</v>
    <v>XNYS</v>
    <v>XNYS</v>
    <v>PO Box 10212, 56 Top Gallant Rd, STAMFORD, CT, 06904-2212 US</v>
    <v>456.7</v>
    <v>Software &amp; IT Services</v>
    <v>Stock</v>
    <v>45307.914367349222</v>
    <v>1338</v>
    <v>450.69</v>
    <v>35318515191</v>
    <v>GARTNER, INC.</v>
    <v>GARTNER, INC.</v>
    <v>451.22</v>
    <v>39.043900000000001</v>
    <v>454.21</v>
    <v>453.1</v>
    <v>453.1</v>
    <v>77948610</v>
    <v>IT</v>
    <v>GARTNER, INC. (XNYS:IT)</v>
    <v>558701</v>
    <v>458406</v>
    <v>1990</v>
  </rv>
  <rv s="2">
    <v>1339</v>
  </rv>
  <rv s="3">
    <fb>451.11</fb>
    <v>21</v>
  </rv>
  <rv s="0">
    <v>https://www.bing.com/financeapi/forcetrigger?t=a25jnm&amp;q=XNAS%3aVRSK&amp;form=skydnc</v>
    <v>Learn more on Bing</v>
  </rv>
  <rv s="1">
    <v>en-GB</v>
    <v>a25jnm</v>
    <v>268435456</v>
    <v>1</v>
    <v>Powered by Refinitiv</v>
    <v>0</v>
    <v>VERISK ANALYTICS, INC. (XNAS:VRSK)</v>
    <v>2</v>
    <v>22</v>
    <v>Finance</v>
    <v>23</v>
    <v>249.26</v>
    <v>169.74</v>
    <v>0.8044</v>
    <v>0.26</v>
    <v>-1.181E-3</v>
    <v>1.098E-3</v>
    <v>-0.28000000000000003</v>
    <v>USD</v>
    <v>Verisk Analytics, Inc. is a data analytics provider that serves insurance industry. The Company offers predictive analytics and decision support solutions to customers in rating, underwriting, claims, catastrophe and weather risk, global risk analytics, and many other fields. The Company’s Insurance segment primarily serves its property and casualty (P&amp;C) insurance customers and focuses on the prediction of loss, the selection and pricing of risk, and compliance with their reporting requirements in each United States state in which the Company operate. The Company also develop and utilize machine learned and artificially intelligent models to forecast scenarios and produce both standard and customized analytics that help its customers better manage their businesses, including detecting fraud before and after a loss event and quantifying losses. It also helps businesses and governments better anticipate and manage climate and weather-related risks.</v>
    <v>7000</v>
    <v>Nasdaq Stock Market</v>
    <v>XNAS</v>
    <v>XNAS</v>
    <v>545 Washington Blvd, JERSEY CITY, NJ, 07310-1607 US</v>
    <v>237.11</v>
    <v>Software &amp; IT Services</v>
    <v>Stock</v>
    <v>45307.930356342185</v>
    <v>1342</v>
    <v>234.02</v>
    <v>34366173798</v>
    <v>VERISK ANALYTICS, INC.</v>
    <v>VERISK ANALYTICS, INC.</v>
    <v>234.6</v>
    <v>48.206800000000001</v>
    <v>236.77</v>
    <v>237.03</v>
    <v>236.75</v>
    <v>144986600</v>
    <v>VRSK</v>
    <v>VERISK ANALYTICS, INC. (XNAS:VRSK)</v>
    <v>1368197</v>
    <v>895481</v>
    <v>2008</v>
  </rv>
  <rv s="2">
    <v>1343</v>
  </rv>
  <rv s="3">
    <fb>238.86</fb>
    <v>21</v>
  </rv>
  <rv s="0">
    <v>https://www.bing.com/financeapi/forcetrigger?t=a226jc&amp;q=XNYS%3aROK&amp;form=skydnc</v>
    <v>Learn more on Bing</v>
  </rv>
  <rv s="1">
    <v>en-GB</v>
    <v>a226jc</v>
    <v>268435456</v>
    <v>1</v>
    <v>Powered by Refinitiv</v>
    <v>0</v>
    <v>ROCKWELL AUTOMATION, INC. (XNYS:ROK)</v>
    <v>2</v>
    <v>22</v>
    <v>Finance</v>
    <v>23</v>
    <v>348.52</v>
    <v>252.19</v>
    <v>1.4246000000000001</v>
    <v>-6.21</v>
    <v>0</v>
    <v>-2.0388000000000003E-2</v>
    <v>0</v>
    <v>USD</v>
    <v>Rockwell Automation, Inc. is engaged in providing industrial automation and digital transformation products and services. The Company operates through three segments: Intelligent Devices, Software and Control, and Lifecycle Services. The Intelligent Devices segment includes drives, motion, advanced material handling, safety, sensing, industrial components and configured-to-order products. The Software and Control segment includes control and visualization software and hardware, digital twin, simulation and information software, and network and security infrastructure. The Lifecycle Services segment includes digital consulting, professional services including engineered-to-order solutions, recurring services, including cybersecurity, safety, remote monitoring, asset management and the Sensia joint venture. Its hardware and software products include condition monitoring, connection devices, industrial control products, FactoryTalk Logix Echo, Emulate3D Digital Twin and Arena Simulation.</v>
    <v>29000</v>
    <v>New York Stock Exchange</v>
    <v>XNYS</v>
    <v>XNYS</v>
    <v>1201 South 2Nd Street, MILWAUKEE, WI, 53204 US</v>
    <v>302.94</v>
    <v>Machinery, Equipment &amp; Components</v>
    <v>Stock</v>
    <v>45307.914420578127</v>
    <v>1346</v>
    <v>297.61</v>
    <v>34188887646</v>
    <v>ROCKWELL AUTOMATION, INC.</v>
    <v>ROCKWELL AUTOMATION, INC.</v>
    <v>302.94</v>
    <v>25.479299999999999</v>
    <v>304.58999999999997</v>
    <v>298.38</v>
    <v>298.38</v>
    <v>114581700</v>
    <v>ROK</v>
    <v>ROCKWELL AUTOMATION, INC. (XNYS:ROK)</v>
    <v>563350</v>
    <v>662543</v>
    <v>1996</v>
  </rv>
  <rv s="2">
    <v>1347</v>
  </rv>
  <rv s="3">
    <fb>310.48</fb>
    <v>21</v>
  </rv>
  <rv s="12">
    <v>en-GB</v>
    <v>c8bc4c</v>
    <v>268435456</v>
    <v>1</v>
    <v>Powered by Refinitiv</v>
    <v>26</v>
    <v>GE HealthCare Technologies Inc. (XNAS:GEHC)</v>
    <v>27</v>
    <v>22</v>
    <v>Finance</v>
    <v>23</v>
    <v>87.83</v>
    <v>61.3</v>
    <v>1.25</v>
    <v>-1.2</v>
    <v>-1.067E-3</v>
    <v>-1.5754000000000001E-2</v>
    <v>-0.08</v>
    <v>USD</v>
    <v>GE HealthCare Technologies Inc. is a global medical technology, pharmaceutical diagnostics, and digital solutions company. The Company develops, manufactures, and markets a portfolio of products, services, and complementary digital solutions used in the diagnosis, treatment, and monitoring of patients. The Company's segments include Imaging, Ultrasound, Patient Care Solutions and Pharmaceutical Diagnostics. The Imaging segment includes scanning devices, clinical applications, service capabilities and digital solutions. The Ultrasound segment includes screening, diagnosis, treatment, and monitoring of certain diseases. The Patient Care Solutions segment includes medical devices, services, consumable products, services, and digital solutions. The Pharmaceutical Diagnostics segment is a supplier of diagnostic agents to the global radiology and nuclear medicine industry.</v>
    <v>50000</v>
    <v>Nasdaq Stock Market</v>
    <v>XNAS</v>
    <v>XNAS</v>
    <v>500 West Monroe Street, CHICAGO, IL, 60661 US</v>
    <v>75.900000000000006</v>
    <v>Healthcare Equipment &amp; Supplies</v>
    <v>Stock</v>
    <v>45307.953388310154</v>
    <v>74.540000000000006</v>
    <v>34129567710</v>
    <v>GE HealthCare Technologies Inc.</v>
    <v>GE HealthCare Technologies Inc.</v>
    <v>75.900000000000006</v>
    <v>22.6065</v>
    <v>76.17</v>
    <v>74.97</v>
    <v>74.89</v>
    <v>455243000</v>
    <v>GEHC</v>
    <v>GE HealthCare Technologies Inc. (XNAS:GEHC)</v>
    <v>2830986</v>
    <v>2479521</v>
    <v>2022</v>
  </rv>
  <rv s="2">
    <v>1350</v>
  </rv>
  <rv s="3">
    <fb>77.319999999999993</fb>
    <v>21</v>
  </rv>
  <rv s="0">
    <v>https://www.bing.com/financeapi/forcetrigger?t=a214h7&amp;q=XNYS%3aPPG&amp;form=skydnc</v>
    <v>Learn more on Bing</v>
  </rv>
  <rv s="1">
    <v>en-GB</v>
    <v>a214h7</v>
    <v>268435456</v>
    <v>1</v>
    <v>Powered by Refinitiv</v>
    <v>0</v>
    <v>PPG INDUSTRIES, INC. (XNYS:PPG)</v>
    <v>2</v>
    <v>22</v>
    <v>Finance</v>
    <v>23</v>
    <v>152.88999999999999</v>
    <v>120.325</v>
    <v>1.3012999999999999</v>
    <v>-1.79</v>
    <v>0</v>
    <v>-1.2298E-2</v>
    <v>0</v>
    <v>USD</v>
    <v>PPG Industries, Inc. manufactures and distributes a range of paints, coatings, and specialty materials. The Company operates through two segments: Performance Coatings and Industrial Coatings. The Performance Coatings segment primarily supplies a range of protective and decorative coatings, sealants and finishes along with pavement marking products, paint strippers, stains, and related chemicals, as well as transparencies and transparent armor. The Industrial Coatings segment primarily supplies a range of protective and decorative coatings and finishes along with adhesives, sealants, metal pretreatment products, optical monomers and coatings, low-friction coatings, precipitated silicas, and other specialty materials. Its Performance Coatings brands include PPG, GLIDDEN, COMEX, OLYMPIC, DULUX, SIGMA, HISTOR, SEIGNEURIE, PEINTURES GAUTHIER, and JOHNSTONE'S, among others. Its Industrial Coatings brands include PPG and TESLIN. It supplies its products to customers in an array of end-uses.</v>
    <v>52000</v>
    <v>New York Stock Exchange</v>
    <v>XNYS</v>
    <v>XNYS</v>
    <v>One Ppg Pl 40 East, PITTSBURGH, PA, 15272 US</v>
    <v>145.01499999999999</v>
    <v>Chemicals</v>
    <v>Stock</v>
    <v>45307.882409200778</v>
    <v>1353</v>
    <v>143.03</v>
    <v>33898607999</v>
    <v>PPG INDUSTRIES, INC.</v>
    <v>PPG INDUSTRIES, INC.</v>
    <v>144.77000000000001</v>
    <v>24.345700000000001</v>
    <v>145.55000000000001</v>
    <v>143.76</v>
    <v>143.76</v>
    <v>235800000</v>
    <v>PPG</v>
    <v>PPG INDUSTRIES, INC. (XNYS:PPG)</v>
    <v>2058975</v>
    <v>1559716</v>
    <v>1883</v>
  </rv>
  <rv s="2">
    <v>1354</v>
  </rv>
  <rv s="3">
    <fb>149.55000000000001</fb>
    <v>21</v>
  </rv>
  <rv s="0">
    <v>https://www.bing.com/financeapi/forcetrigger?t=a1pxec&amp;q=XNYS%3aCMI&amp;form=skydnc</v>
    <v>Learn more on Bing</v>
  </rv>
  <rv s="1">
    <v>en-GB</v>
    <v>a1pxec</v>
    <v>268435456</v>
    <v>1</v>
    <v>Powered by Refinitiv</v>
    <v>0</v>
    <v>CUMMINS INC. (XNYS:CMI)</v>
    <v>2</v>
    <v>22</v>
    <v>Finance</v>
    <v>23</v>
    <v>265.27999999999997</v>
    <v>203.18</v>
    <v>1.0236000000000001</v>
    <v>-2.38</v>
    <v>0</v>
    <v>-1.0036E-2</v>
    <v>0</v>
    <v>USD</v>
    <v>Cummins Inc. offers complementary business segments that design, manufacture, distribute and service a portfolio of power solutions. The Company's segments include Components, Engine, Distribution, Power Systems, and Accelera. The Components segment sells filtration products, aftertreatment systems, turbochargers, electronics, fuel systems, automated transmissions, axles, and suspension systems. The Engine segment produces engines and associated parts for sale to customers in on-highway and various off-highway markets. The Distribution segment includes distributorships engaged in wholesaling engines, generator sets and service parts. The Power Systems segment is an integrated power provider, which designs, manufactures, and sells engines for industrial applications, standby and prime power generator sets, alternators, and other power components. The Accelera segment designs, manufactures, sells and supports hydrogen production solutions as well as electrified power systems.</v>
    <v>73600</v>
    <v>New York Stock Exchange</v>
    <v>XNYS</v>
    <v>XNYS</v>
    <v>BOX 3005 MAIL CODE 60207, 500 JACKSON ST, COLUMBUS, IN, 47202-3005 US</v>
    <v>236.12</v>
    <v>Automobiles &amp; Auto Parts</v>
    <v>Stock</v>
    <v>45307.937561122657</v>
    <v>1357</v>
    <v>233.35</v>
    <v>33614790000</v>
    <v>CUMMINS INC.</v>
    <v>CUMMINS INC.</v>
    <v>235.69</v>
    <v>17.6769</v>
    <v>237.15</v>
    <v>234.77</v>
    <v>234.77</v>
    <v>141744900</v>
    <v>CMI</v>
    <v>CUMMINS INC. (XNYS:CMI)</v>
    <v>706430</v>
    <v>700355</v>
    <v>1919</v>
  </rv>
  <rv s="2">
    <v>1358</v>
  </rv>
  <rv s="3">
    <fb>239.57</fb>
    <v>21</v>
  </rv>
  <rv s="0">
    <v>https://www.bing.com/financeapi/forcetrigger?t=ay4lu2&amp;q=XNAS%3aXEL&amp;form=skydnc</v>
    <v>Learn more on Bing</v>
  </rv>
  <rv s="1">
    <v>en-GB</v>
    <v>ay4lu2</v>
    <v>268435456</v>
    <v>1</v>
    <v>Powered by Refinitiv</v>
    <v>0</v>
    <v>Xcel Energy Inc. (XNAS:XEL)</v>
    <v>2</v>
    <v>22</v>
    <v>Finance</v>
    <v>23</v>
    <v>71.959999999999994</v>
    <v>53.73</v>
    <v>0.40989999999999999</v>
    <v>-0.4</v>
    <v>0</v>
    <v>-6.5239999999999994E-3</v>
    <v>0</v>
    <v>USD</v>
    <v>Xcel Energy Inc. is an electric and natural gas delivery company. The Company provides a portfolio of energy-related products and services through its four utility subsidiaries. Its segments include Regulated Electric and Regulated Natural Gas. The Regulated Electric Utility segment generates, transmits and distributes electricity in Minnesota, Wisconsin, Michigan, North Dakota, South Dakota, Colorado, Texas and New Mexico. In addition, this segment includes sales for resale and provides wholesale transmission service to various entities in the United States. The regulated electric utility segment also includes wholesale commodities and trading operations. The Regulated Natural Gas Utility segment transports, stores and distributes natural gas primarily in portions of Minnesota, Wisconsin, North Dakota, Michigan and Colorado. Its subsidiaries include NSP-Minnesota, NSP-Wisconsin, Public Service Company of Colorado, and Southwestern Public Service Co. (SPS).</v>
    <v>11982</v>
    <v>Nasdaq Stock Market</v>
    <v>XNAS</v>
    <v>XNAS</v>
    <v>414 Nicollet Mall, MINNEAPOLIS, MN, 55401 US</v>
    <v>61.344999999999999</v>
    <v>Electrical Utilities &amp; IPPs</v>
    <v>Stock</v>
    <v>45307.897210635936</v>
    <v>1361</v>
    <v>60.62</v>
    <v>33611130833</v>
    <v>Xcel Energy Inc.</v>
    <v>Xcel Energy Inc.</v>
    <v>61.15</v>
    <v>19.414999999999999</v>
    <v>61.31</v>
    <v>60.91</v>
    <v>60.91</v>
    <v>551816300</v>
    <v>XEL</v>
    <v>Xcel Energy Inc. (XNAS:XEL)</v>
    <v>4354415</v>
    <v>4281732</v>
    <v>1909</v>
  </rv>
  <rv s="2">
    <v>1362</v>
  </rv>
  <rv s="3">
    <fb>61.91</fb>
    <v>21</v>
  </rv>
  <rv s="0">
    <v>https://www.bing.com/financeapi/forcetrigger?t=a1u4zr&amp;q=XNYS%3aGPN&amp;form=skydnc</v>
    <v>Learn more on Bing</v>
  </rv>
  <rv s="1">
    <v>en-GB</v>
    <v>a1u4zr</v>
    <v>268435456</v>
    <v>1</v>
    <v>Powered by Refinitiv</v>
    <v>0</v>
    <v>GLOBAL PAYMENTS INC. (XNYS:GPN)</v>
    <v>2</v>
    <v>22</v>
    <v>Finance</v>
    <v>23</v>
    <v>138.07</v>
    <v>94.05</v>
    <v>0.99839999999999995</v>
    <v>-1.37</v>
    <v>2.1877000000000001E-2</v>
    <v>-1.0517E-2</v>
    <v>2.82</v>
    <v>USD</v>
    <v>Global Payments Inc. is a payments technology company that delivers software and services. The Company operates through three segments: Merchant Solutions, Issuer Solutions and Business, and Consumer Solutions. The Merchant Solutions segment provides payments technology and software solutions to customers globally. This segment offerings include authorization, settlement and funding services, customer support, chargeback resolution, terminal rental, sales and deployment, payment security services, consolidated billing and reporting. The Issuer Solutions segment provides solutions that enable financial institutions and other financial service providers to manage their card portfolios. The Consumer Solutions segment provides general purpose reloadable (GPR) prepaid debit and payroll cards, demand deposit accounts and other financial service solutions to the underbanked and other consumers and businesses in the United States.</v>
    <v>25000</v>
    <v>New York Stock Exchange</v>
    <v>XNYS</v>
    <v>XNYS</v>
    <v>3550 Lenox Road, ATLANTA, GA, 30326 US</v>
    <v>130.16</v>
    <v>Professional &amp; Commercial Services</v>
    <v>Stock</v>
    <v>45307.94711981406</v>
    <v>1365</v>
    <v>128.21</v>
    <v>33564077650</v>
    <v>GLOBAL PAYMENTS INC.</v>
    <v>GLOBAL PAYMENTS INC.</v>
    <v>129.35</v>
    <v>39.152500000000003</v>
    <v>130.27000000000001</v>
    <v>128.9</v>
    <v>131.72</v>
    <v>260388500</v>
    <v>GPN</v>
    <v>GLOBAL PAYMENTS INC. (XNYS:GPN)</v>
    <v>1657933</v>
    <v>2265253</v>
    <v>2000</v>
  </rv>
  <rv s="2">
    <v>1366</v>
  </rv>
  <rv s="3">
    <fb>127</fb>
    <v>21</v>
  </rv>
  <rv s="0">
    <v>https://www.bing.com/financeapi/forcetrigger?t=a1qeh7&amp;q=XNAS%3aCSGP&amp;form=skydnc</v>
    <v>Learn more on Bing</v>
  </rv>
  <rv s="1">
    <v>en-GB</v>
    <v>a1qeh7</v>
    <v>268435456</v>
    <v>1</v>
    <v>Powered by Refinitiv</v>
    <v>0</v>
    <v>COSTAR GROUP, INC. (XNAS:CSGP)</v>
    <v>2</v>
    <v>22</v>
    <v>Finance</v>
    <v>23</v>
    <v>92.36</v>
    <v>65.12</v>
    <v>0.8508</v>
    <v>-1.64</v>
    <v>0</v>
    <v>-1.9664000000000001E-2</v>
    <v>0</v>
    <v>USD</v>
    <v>CoStar Group, Inc. is a provider of online real estate marketplaces, information and analytics in the United States (U.S.) and United Kingdom (U.K.). The Company provides online marketplaces for commercial real estate, apartment rentals, residential real estate, land for sale and businesses for sale. The Company manages its business geographically in two segments: North America, which includes the United States and Canada, and International, which primarily includes Europe, Asia-Pacific and Latin America. It also offers online platforms that manage workflow and marketing for residential real estate agents and brokers and provides a portal for homebuyers to view residential property listings. Its services are primarily derived from a database of building-specific information and offer customers specialized tools for accessing, analyzing and using its information. The Company's brands include CoStar, STR, Apartments.com, LoopNet, Homes.com, Homesnap, Ten-X, BizBuySell and Land.com.</v>
    <v>5653</v>
    <v>Nasdaq Stock Market</v>
    <v>XNAS</v>
    <v>XNAS</v>
    <v>1331 L St NW, WASHINGTON, DC, 20005 US</v>
    <v>82.65</v>
    <v>Software &amp; IT Services</v>
    <v>Stock</v>
    <v>45307.885549513281</v>
    <v>1369</v>
    <v>81.3</v>
    <v>33387791584</v>
    <v>COSTAR GROUP, INC.</v>
    <v>COSTAR GROUP, INC.</v>
    <v>82.474999999999994</v>
    <v>84.212699999999998</v>
    <v>83.4</v>
    <v>81.760000000000005</v>
    <v>81.760000000000005</v>
    <v>408363400</v>
    <v>CSGP</v>
    <v>COSTAR GROUP, INC. (XNAS:CSGP)</v>
    <v>1655284</v>
    <v>1911149</v>
    <v>1998</v>
  </rv>
  <rv s="2">
    <v>1370</v>
  </rv>
  <rv s="3">
    <fb>87.39</fb>
    <v>21</v>
  </rv>
  <rv s="0">
    <v>https://www.bing.com/financeapi/forcetrigger?t=a1wmu2&amp;q=XNYS%3aKR&amp;form=skydnc</v>
    <v>Learn more on Bing</v>
  </rv>
  <rv s="1">
    <v>en-GB</v>
    <v>a1wmu2</v>
    <v>268435456</v>
    <v>1</v>
    <v>Powered by Refinitiv</v>
    <v>0</v>
    <v>THE KROGER CO. (XNYS:KR)</v>
    <v>2</v>
    <v>22</v>
    <v>Finance</v>
    <v>20</v>
    <v>50.36</v>
    <v>42.094999999999999</v>
    <v>0.45140000000000002</v>
    <v>0.37</v>
    <v>3.0170000000000002E-3</v>
    <v>8.038E-3</v>
    <v>0.14000000000000001</v>
    <v>USD</v>
    <v>The Kroger Co. is a food and drug retailer. The Company operates supermarkets, multi-department stores and fulfillment centers throughout the United States. The Company operates approximately 2,719 supermarkets, 2,252 pharmacies and 1,637 fuel centers across 35 states and also operates online through a digital ecosystem to offer customers an omnichannel shopping experience. The Company also manufactures and processes food for sale in its supermarkets and online. It offers Pickup and Harris Teeter ExpressLane personalized, order online, pick up at the store services. Its delivery solutions include orders delivered to customers from retail store locations and customer fulfillment centers powered by Ocado. Its brands products are primarily produced and sold in three tiers, such as Private Selection, The Kroger, Big K, Smart Way, Heritage Farm. Its brands offer customers a variety of natural and organic products with Simple Truth and Simple Truth Organic brands.</v>
    <v>430000</v>
    <v>New York Stock Exchange</v>
    <v>XNYS</v>
    <v>XNYS</v>
    <v>1014 Vine St, CINCINNATI, OH, 45202-1141 US</v>
    <v>46.47</v>
    <v>Food &amp; Drug Retailing</v>
    <v>Stock</v>
    <v>45307.959838981253</v>
    <v>1373</v>
    <v>45.9</v>
    <v>33381250400</v>
    <v>THE KROGER CO.</v>
    <v>THE KROGER CO.</v>
    <v>46.21</v>
    <v>17.909800000000001</v>
    <v>46.03</v>
    <v>46.4</v>
    <v>46.55</v>
    <v>719423500</v>
    <v>KR</v>
    <v>THE KROGER CO. (XNYS:KR)</v>
    <v>4570615</v>
    <v>4591269</v>
    <v>1902</v>
  </rv>
  <rv s="2">
    <v>1374</v>
  </rv>
  <rv s="3">
    <fb>45.71</fb>
    <v>21</v>
  </rv>
  <rv s="0">
    <v>http://zh.wikipedia.org/wiki/OMX</v>
    <v>Wikipedia</v>
  </rv>
  <rv s="8">
    <v>269</v>
    <v>1377</v>
  </rv>
  <rv s="9">
    <v>18</v>
    <v>https://www.bing.com/th?id=AMMS_ca29f5ea4bb769bc6f9c17b9fef790ab&amp;qlt=95</v>
    <v>1378</v>
    <v>0</v>
    <v>https://www.bing.com/images/search?form=xlimg&amp;q=nasdaq+omx+group</v>
    <v>Image of Nasdaq, Inc.</v>
  </rv>
  <rv s="0">
    <v>https://www.bing.com/financeapi/forcetrigger?t=a1ydc7&amp;q=XNAS%3aNDAQ&amp;form=skydnc</v>
    <v>Learn more on Bing</v>
  </rv>
  <rv s="10">
    <v>en-GB</v>
    <v>a1ydc7</v>
    <v>268435456</v>
    <v>1</v>
    <v>Powered by Refinitiv</v>
    <v>14</v>
    <v>Nasdaq, Inc. (XNAS:NDAQ)</v>
    <v>16</v>
    <v>19</v>
    <v>Finance</v>
    <v>23</v>
    <v>63.9</v>
    <v>46.88</v>
    <v>0.94879999999999998</v>
    <v>-0.47</v>
    <v>4.0739999999999995E-3</v>
    <v>-8.2559999999999995E-3</v>
    <v>0.23</v>
    <v>USD</v>
    <v>Nasdaq, Inc. is a global technology company serving corporate clients, investment managers, banks, brokers and exchange operators. The Company offers data, analytics, software, exchange capabilities, and client-centric services. The Company operates through three divisions: Capital Access Platforms, Market Services and Financial Technology. Capital Access Platforms division includes its Data &amp; Listing Services, Index and Workflow &amp; Insights businesses. Its Data business sells and distributes historical and real-time market data. Its Listing Services business operates in the United States and Europe on a variety of listing platforms around the world to provide multiple global capital raising solutions for public companies. Market Services division includes the Company’s foundational North American and European Trading Services businesses. Financial Technology division is comprised of two distinct units: Capital Markets Technology and Regulatory Technology.</v>
    <v>6590</v>
    <v>Nasdaq Stock Market</v>
    <v>XNAS</v>
    <v>XNAS</v>
    <v>151 W. 42ND STREET, NEW YORK, NY, 10036 US</v>
    <v>57.34</v>
    <v>1379</v>
    <v>Investment Banking &amp; Investment Services</v>
    <v>Stock</v>
    <v>45307.93397751094</v>
    <v>1380</v>
    <v>56.33</v>
    <v>32575421316</v>
    <v>Nasdaq, Inc.</v>
    <v>Nasdaq, Inc.</v>
    <v>56.5</v>
    <v>25.5151</v>
    <v>56.93</v>
    <v>56.46</v>
    <v>56.69</v>
    <v>576964600</v>
    <v>NDAQ</v>
    <v>Nasdaq, Inc. (XNAS:NDAQ)</v>
    <v>3533976</v>
    <v>2475198</v>
    <v>1979</v>
  </rv>
  <rv s="2">
    <v>1381</v>
  </rv>
  <rv s="3">
    <fb>58.14</fb>
    <v>21</v>
  </rv>
  <rv s="0">
    <v>https://www.bing.com/financeapi/forcetrigger?t=aythxm&amp;q=XNYS%3aVICI&amp;form=skydnc</v>
    <v>Learn more on Bing</v>
  </rv>
  <rv s="1">
    <v>en-GB</v>
    <v>aythxm</v>
    <v>268435456</v>
    <v>1</v>
    <v>Powered by Refinitiv</v>
    <v>0</v>
    <v>VICI PROPERTIES INC. (XNYS:VICI)</v>
    <v>2</v>
    <v>22</v>
    <v>Finance</v>
    <v>23</v>
    <v>35.07</v>
    <v>26.625</v>
    <v>0.93320000000000003</v>
    <v>0</v>
    <v>4.1799999999999997E-3</v>
    <v>0</v>
    <v>0.13</v>
    <v>USD</v>
    <v>VICI Properties Inc. is a real estate investment trust. The Company owns portfolios of gaming, hospitality, and entertainment destinations, including Caesars Palace Las Vegas, MGM Grand and the Venetian Resort Las Vegas. It is primarily engaged in the business of owning and acquiring gaming, hospitality, and entertainment destinations, subject to long-term triple net leases. The Company’s geographically diverse portfolio consists of 54 gaming facilities across the United States and Canada comprising approximately 124 million square feet and features approximately 60,300 hotel rooms and more than 450 restaurants, bars, nightclubs, and sportsbooks. Its properties are occupied by gaming and hospitality operators under long-term, triple-net lease agreements. It also has interest in the Rocky Gap Casino Resort (Rocky Gap), located in Flintstone, Maryland. It also owns four championship golf courses and 33 acres of undeveloped and underdeveloped land adjacent to the Las Vegas Strip.</v>
    <v>23</v>
    <v>New York Stock Exchange</v>
    <v>XNYS</v>
    <v>XNYS</v>
    <v>535 MADISON AVENUE, 20TH FLOOR, NEW YORK, NY, 10022 US</v>
    <v>31.26</v>
    <v>Residential &amp; Commercial REIT</v>
    <v>Stock</v>
    <v>45307.947085242966</v>
    <v>1384</v>
    <v>30.8203</v>
    <v>32173945200</v>
    <v>VICI PROPERTIES INC.</v>
    <v>VICI PROPERTIES INC.</v>
    <v>30.9</v>
    <v>13.0891</v>
    <v>31.1</v>
    <v>31.1</v>
    <v>31.23</v>
    <v>1034532000</v>
    <v>VICI</v>
    <v>VICI PROPERTIES INC. (XNYS:VICI)</v>
    <v>5196519</v>
    <v>6685513</v>
    <v>2017</v>
  </rv>
  <rv s="2">
    <v>1385</v>
  </rv>
  <rv s="3">
    <fb>31.88</fb>
    <v>21</v>
  </rv>
  <rv s="0">
    <v>https://www.bing.com/financeapi/forcetrigger?t=bq89dm&amp;q=XNYS%3aCTVA&amp;form=skydnc</v>
    <v>Learn more on Bing</v>
  </rv>
  <rv s="1">
    <v>en-GB</v>
    <v>bq89dm</v>
    <v>268435456</v>
    <v>1</v>
    <v>Powered by Refinitiv</v>
    <v>0</v>
    <v>CORTEVA, INC. (XNYS:CTVA)</v>
    <v>2</v>
    <v>22</v>
    <v>Finance</v>
    <v>20</v>
    <v>65.209999999999994</v>
    <v>43.22</v>
    <v>0.74950000000000006</v>
    <v>-0.61</v>
    <v>-4.1770000000000002E-3</v>
    <v>-1.3228999999999999E-2</v>
    <v>-0.19</v>
    <v>USD</v>
    <v>Corteva, Inc. is a global provider of seed and crop protection solutions focused on the agriculture industry. Its seed segment is engaged in developing and supplying germplasm and traits that produce optimum yields for farms around the world. This segment offers trait technologies that improve resistance to weather, disease, insects and herbicides used to control weeds, and trait technologies that enhance food and nutritional characteristics, and provides digital solutions that assist farmers in decision-making. Its crop protection segment serves the global agricultural input industry with products that protect against weeds, insects and other pests, and disease, and that improve overall crop health both above and below ground through nitrogen management and seed-applied technologies. This segment provides herbicides, insecticides, nitrogen stabilizers and pasture and range management herbicides. Its portfolio of brands includes Pioneer seeds; Brevant seeds; Dairyland Seed, and others.</v>
    <v>21000</v>
    <v>New York Stock Exchange</v>
    <v>XNYS</v>
    <v>XNYS</v>
    <v>9330 ZIONSVILLE ROAD, INDIANAPOLIS, IN, 46268 US</v>
    <v>46.052500000000002</v>
    <v>Chemicals</v>
    <v>Stock</v>
    <v>45307.95890450156</v>
    <v>1388</v>
    <v>45.26</v>
    <v>32065169500</v>
    <v>CORTEVA, INC.</v>
    <v>CORTEVA, INC.</v>
    <v>46.024999999999999</v>
    <v>29.525700000000001</v>
    <v>46.11</v>
    <v>45.5</v>
    <v>45.3</v>
    <v>704729000</v>
    <v>CTVA</v>
    <v>CORTEVA, INC. (XNYS:CTVA)</v>
    <v>5702881</v>
    <v>4409347</v>
    <v>2018</v>
  </rv>
  <rv s="2">
    <v>1389</v>
  </rv>
  <rv s="3">
    <fb>47.92</fb>
    <v>21</v>
  </rv>
  <rv s="0">
    <v>https://www.bing.com/financeapi/forcetrigger?t=a1z8jc&amp;q=XNAS%3aON&amp;form=skydnc</v>
    <v>Learn more on Bing</v>
  </rv>
  <rv s="1">
    <v>en-GB</v>
    <v>a1z8jc</v>
    <v>268435456</v>
    <v>1</v>
    <v>Powered by Refinitiv</v>
    <v>0</v>
    <v>ON SEMICONDUCTOR CORPORATION (XNAS:ON)</v>
    <v>2</v>
    <v>22</v>
    <v>Finance</v>
    <v>23</v>
    <v>111.35</v>
    <v>61.47</v>
    <v>1.8204</v>
    <v>0.33</v>
    <v>0</v>
    <v>4.4919999999999995E-3</v>
    <v>0</v>
    <v>USD</v>
    <v>ON Semiconductor Corporation provides intelligent sensing and power solutions. The Company's segments include the Power Solutions Group (PSG), the Advanced Solutions Group (ASG) and the Intelligent Sensing Group (ISG). The PSG segment offers a range of analog, discrete, module and integrated semiconductor products. The ASG segment designs and develops analog, mixed-signal, advanced logic, application specific standard products (ASSPs) and application specific integrated circuits (ASICs), radio frequency (RF) and integrated power solutions for a base of end-users in different end-markets. The Company's ISG segment designs and develops complementary metal oxide semiconductor (CMOS) image sensors, image signal processors, single photon detectors, including Silicon photomultipliers (SiPM) and Single photon avalanche diode (SPAD) arrays, as well as actuator drivers for autofocus and image stabilization for a base of end-users in the different end-markets.</v>
    <v>31000</v>
    <v>Nasdaq Stock Market</v>
    <v>XNAS</v>
    <v>XNAS</v>
    <v>5701 NORTH PIMA ROAD, SCOTTSDALE, AZ, 85250 US</v>
    <v>74.831699999999998</v>
    <v>Semiconductors &amp; Semiconductor Equipment</v>
    <v>Stock</v>
    <v>45307.95203708281</v>
    <v>1392</v>
    <v>72.55</v>
    <v>31785482880</v>
    <v>ON SEMICONDUCTOR CORPORATION</v>
    <v>ON SEMICONDUCTOR CORPORATION</v>
    <v>73.13</v>
    <v>14.811500000000001</v>
    <v>73.47</v>
    <v>73.8</v>
    <v>73.8</v>
    <v>430697600</v>
    <v>ON</v>
    <v>ON SEMICONDUCTOR CORPORATION (XNAS:ON)</v>
    <v>6901139</v>
    <v>6777848</v>
    <v>2000</v>
  </rv>
  <rv s="2">
    <v>1393</v>
  </rv>
  <rv s="3">
    <fb>83.53</fb>
    <v>21</v>
  </rv>
  <rv s="0">
    <v>https://www.bing.com/financeapi/forcetrigger?t=a1sioc&amp;q=XNYS%3aEXR&amp;form=skydnc</v>
    <v>Learn more on Bing</v>
  </rv>
  <rv s="1">
    <v>en-GB</v>
    <v>a1sioc</v>
    <v>268435456</v>
    <v>1</v>
    <v>Powered by Refinitiv</v>
    <v>0</v>
    <v>EXTRA SPACE STORAGE INC. (XNYS:EXR)</v>
    <v>2</v>
    <v>22</v>
    <v>Finance</v>
    <v>23</v>
    <v>170.3</v>
    <v>101.19</v>
    <v>0.76170000000000004</v>
    <v>-1.87</v>
    <v>0</v>
    <v>-1.2277E-2</v>
    <v>0</v>
    <v>USD</v>
    <v>Extra Space Storage Inc. is an integrated, self-administered and self-managed real estate investment trust (REIT). The Company owns, operates, manages, acquires, develops and redevelops self-storage properties, or stores. Its segments include self-storage operations and tenant reinsurance. Its self-storage operations activities include rental operations of wholly owned stores. Its tenant reinsurance activities include the reinsurance of risks relating to the loss of goods stored by tenants in its stores. The Company’s business is conducted through its operating partnership, Extra Space Storage LP (the Operating Partnership). It invests in stores by acquiring wholly owned stores or by acquiring an equity interest in real estate entities. The Company had direct and indirect equity interests in over 1457 stores. The Company manages over 931 stores for third parties. It also offers tenant reinsurance at its owned and managed stores that insures the value of goods in the storage units.</v>
    <v>4781</v>
    <v>New York Stock Exchange</v>
    <v>XNYS</v>
    <v>XNYS</v>
    <v>2795 Cottonwood Parkway, Suite 400, SALT LAKE CITY, UT, 84121 US</v>
    <v>151.35</v>
    <v>Residential &amp; Commercial REIT</v>
    <v>Stock</v>
    <v>45307.953311700781</v>
    <v>1396</v>
    <v>149.35</v>
    <v>31786745009</v>
    <v>EXTRA SPACE STORAGE INC.</v>
    <v>EXTRA SPACE STORAGE INC.</v>
    <v>151.16</v>
    <v>28.011299999999999</v>
    <v>152.32</v>
    <v>150.44999999999999</v>
    <v>150.44999999999999</v>
    <v>211277800</v>
    <v>EXR</v>
    <v>EXTRA SPACE STORAGE INC. (XNYS:EXR)</v>
    <v>1383821</v>
    <v>1330294</v>
    <v>2004</v>
  </rv>
  <rv s="2">
    <v>1397</v>
  </rv>
  <rv s="0">
    <v>https://www.bing.com/financeapi/forcetrigger?t=a1rfsm&amp;q=XNYS%3aDD&amp;form=skydnc</v>
    <v>Learn more on Bing</v>
  </rv>
  <rv s="1">
    <v>en-GB</v>
    <v>a1rfsm</v>
    <v>268435456</v>
    <v>1</v>
    <v>Powered by Refinitiv</v>
    <v>0</v>
    <v>DuPont de Nemours, Inc. (XNYS:DD)</v>
    <v>2</v>
    <v>22</v>
    <v>Finance</v>
    <v>23</v>
    <v>78.739999999999995</v>
    <v>62.8</v>
    <v>1.3873</v>
    <v>-1.81</v>
    <v>0</v>
    <v>-2.3963999999999999E-2</v>
    <v>0</v>
    <v>USD</v>
    <v>DuPont de Nemours, Inc. provides technology-based materials and solutions. The Company's Electronics &amp; Industrial segment is a global supplier of differentiated materials and systems for a range of consumer electronics, including mobile devices, television monitors, personal computers and electronics used in a variety of industries. The Electronics &amp; Industrial segment is a provider of materials and solutions for the fabrication and packaging of semiconductors and integrated circuits and provides solutions for thermal management and electromagnetic shielding, as well as metallization processes for the metal finishing, decorative, and industrial applications. This segment is also focused on specialty medical devices and components markets. The Company’s Water &amp; Protection segment is a provider of engineered products and integrated systems for a number of industries, including worker safety, water purification and separation, aerospace, energy, medical packaging and building materials.</v>
    <v>23000</v>
    <v>New York Stock Exchange</v>
    <v>XNYS</v>
    <v>XNYS</v>
    <v>974 Centre Rd Bldg 730, WILMINGTON, DE, 19805 US</v>
    <v>74.48</v>
    <v>Chemicals</v>
    <v>Stock</v>
    <v>45307.949841990623</v>
    <v>1399</v>
    <v>73.194999999999993</v>
    <v>31702733100</v>
    <v>DuPont de Nemours, Inc.</v>
    <v>DuPont de Nemours, Inc.</v>
    <v>74.27</v>
    <v>38.7729</v>
    <v>75.53</v>
    <v>73.72</v>
    <v>73.72</v>
    <v>430042500</v>
    <v>DD</v>
    <v>DuPont de Nemours, Inc. (XNYS:DD)</v>
    <v>4367874</v>
    <v>2932814</v>
    <v>2015</v>
  </rv>
  <rv s="2">
    <v>1400</v>
  </rv>
  <rv s="3">
    <fb>76.930000000000007</fb>
    <v>21</v>
  </rv>
  <rv s="0">
    <v>https://www.bing.com/financeapi/forcetrigger?t=a1rmkr&amp;q=XNYS%3aED&amp;form=skydnc</v>
    <v>Learn more on Bing</v>
  </rv>
  <rv s="1">
    <v>en-GB</v>
    <v>a1rmkr</v>
    <v>268435456</v>
    <v>1</v>
    <v>Powered by Refinitiv</v>
    <v>0</v>
    <v>CONSOLIDATED EDISON, INC. (XNYS:ED)</v>
    <v>2</v>
    <v>22</v>
    <v>Finance</v>
    <v>23</v>
    <v>100.92</v>
    <v>80.459999999999994</v>
    <v>0.37080000000000002</v>
    <v>-0.06</v>
    <v>4.4779999999999993E-3</v>
    <v>-6.5490000000000004E-4</v>
    <v>0.41</v>
    <v>USD</v>
    <v>Consolidated Edison, Inc. is a holding company that provides energy-related products and services through its subsidiaries. The Company’s subsidiaries include Consolidated Edison Company of New York, Inc. (CECONY), a regulated utility providing electric service in New York City and New York's Westchester County, gas service in Manhattan, the Bronx, parts of Queens and parts of Westchester and steam service in Manhattan, and Orange and Rockland Utilities, Inc. (O&amp;R), a regulated utility serving customers in a 1,300-square-mile-area in southeastern New York State and northern New Jersey. Its subsidiaries also include Con Edison Transmission, Inc. (Con Edison Transmission), which invests in electric transmission projects in transition to clean and renewable energy. Con Edison Transmission manages both electric and gas assets that are focused to develop electric transmission projects in New York, New England, the Mid-Atlantic states, and the Midwest.</v>
    <v>14319</v>
    <v>New York Stock Exchange</v>
    <v>XNYS</v>
    <v>XNYS</v>
    <v>4 Irving Place, NEW YORK, NY, 10003 US</v>
    <v>92.504999999999995</v>
    <v>Electrical Utilities &amp; IPPs</v>
    <v>Stock</v>
    <v>45307.90433305547</v>
    <v>1403</v>
    <v>91.04</v>
    <v>31608324888</v>
    <v>CONSOLIDATED EDISON, INC.</v>
    <v>CONSOLIDATED EDISON, INC.</v>
    <v>91.41</v>
    <v>13.5776</v>
    <v>91.62</v>
    <v>91.56</v>
    <v>91.97</v>
    <v>345219800</v>
    <v>ED</v>
    <v>CONSOLIDATED EDISON, INC. (XNYS:ED)</v>
    <v>2038202</v>
    <v>1905590</v>
    <v>1997</v>
  </rv>
  <rv s="2">
    <v>1404</v>
  </rv>
  <rv s="3">
    <fb>90.97</fb>
    <v>21</v>
  </rv>
  <rv s="0">
    <v>https://www.bing.com/financeapi/forcetrigger?t=a1tpyc&amp;q=XNYS%3aIR&amp;form=skydnc</v>
    <v>Learn more on Bing</v>
  </rv>
  <rv s="1">
    <v>en-GB</v>
    <v>a1tpyc</v>
    <v>268435456</v>
    <v>1</v>
    <v>Powered by Refinitiv</v>
    <v>0</v>
    <v>INGERSOLL RAND INC. (XNYS:IR)</v>
    <v>2</v>
    <v>22</v>
    <v>Finance</v>
    <v>23</v>
    <v>78.17</v>
    <v>51.84</v>
    <v>1.4319</v>
    <v>0.53</v>
    <v>-1.283E-4</v>
    <v>6.8459999999999997E-3</v>
    <v>-0.01</v>
    <v>USD</v>
    <v>Ingersoll Rand Inc. is a diversified, global provider of flow creation products and industrial solutions. The Company offers a range of air, fluid, energy and medical technologies. It manufactures a range of compressor, pump, vacuum and blower products. Its Industrial Technologies and Services segment designs, manufactures, markets and services a range of air and gas compression, vacuum and blower products, fluid transfer equipment, loading systems, power tools and lifting equipment, including associated aftermarket parts, consumables and services. It is also engaged in air treatment business. Its Precision and Science Technologies segment designs, manufactures and markets a range of pumps, fluid management systems, accessories and aftermarket parts, which provides liquid and gas dosing, transfer, dispensing, compression, sampling, pressure management and flow control in specialized or critical applications.</v>
    <v>17000</v>
    <v>New York Stock Exchange</v>
    <v>XNYS</v>
    <v>XNYS</v>
    <v>525 HARBOUR PLACE DRIVE, SUITE 600, DAVIDSON, NC, 28036 US</v>
    <v>78.010000000000005</v>
    <v>Machinery, Equipment &amp; Components</v>
    <v>Stock</v>
    <v>45307.893935763284</v>
    <v>1407</v>
    <v>76.64</v>
    <v>31553926150</v>
    <v>INGERSOLL RAND INC.</v>
    <v>INGERSOLL RAND INC.</v>
    <v>77.13</v>
    <v>42.124899999999997</v>
    <v>77.42</v>
    <v>77.95</v>
    <v>77.94</v>
    <v>404797000</v>
    <v>IR</v>
    <v>INGERSOLL RAND INC. (XNYS:IR)</v>
    <v>2610722</v>
    <v>2115954</v>
    <v>2013</v>
  </rv>
  <rv s="2">
    <v>1408</v>
  </rv>
  <rv s="3">
    <fb>77.34</fb>
    <v>21</v>
  </rv>
  <rv s="0">
    <v>https://www.bing.com/financeapi/forcetrigger?t=a21rw7&amp;q=XNYS%3aRCL&amp;form=skydnc</v>
    <v>Learn more on Bing</v>
  </rv>
  <rv s="1">
    <v>en-GB</v>
    <v>a21rw7</v>
    <v>268435456</v>
    <v>1</v>
    <v>Powered by Refinitiv</v>
    <v>0</v>
    <v>ROYAL CARIBBEAN CRUISES LTD. (XNYS:RCL)</v>
    <v>2</v>
    <v>22</v>
    <v>Finance</v>
    <v>20</v>
    <v>130.97</v>
    <v>59.37</v>
    <v>2.5516000000000001</v>
    <v>1.55</v>
    <v>-2.6870000000000002E-3</v>
    <v>1.2787999999999999E-2</v>
    <v>-0.33</v>
    <v>USD</v>
    <v>Royal Caribbean Cruises Ltd. is a cruise company. The Company owns and operates three global cruise brands: Royal Caribbean International, Celebrity Cruises and Silversea Cruises. It also has interest in TUI Cruises GmbH, which operates the German brands TUI Cruises and Hapag-Lloyd Cruises. The Company’s ships offer a selection of worldwide itineraries that call on approximately 1,000 destinations on all seven continents. Royal Caribbean International offers cruises and land destinations that generally feature a casual ambiance, as well as a variety of activities and entertainment venues. Celebrity Cruises offers a range of itineraries to destinations, including Alaska, Asia, Australia, Bermuda, Canada, the Caribbean, Europe, the Galapagos Islands, Hawaii, New Zealand, the Panama Canal and South America, with cruise lengths ranging from three to 18 nights. Silversea Cruises operates 11 ships, with an aggregate capacity of approximately 4,150 berths, including Silver Endeavour brand.</v>
    <v>102500</v>
    <v>New York Stock Exchange</v>
    <v>XNYS</v>
    <v>XNYS</v>
    <v>1050 Caribbean Way, MIAMI, FL, 33132 US</v>
    <v>123.69</v>
    <v>Hotels &amp; Entertainment Services</v>
    <v>Stock</v>
    <v>45307.960574154691</v>
    <v>1411</v>
    <v>119.27</v>
    <v>31455420876</v>
    <v>ROYAL CARIBBEAN CRUISES LTD.</v>
    <v>ROYAL CARIBBEAN CRUISES LTD.</v>
    <v>119.93</v>
    <v>39.618099999999998</v>
    <v>121.21</v>
    <v>122.76</v>
    <v>122.47</v>
    <v>256235100</v>
    <v>RCL</v>
    <v>ROYAL CARIBBEAN CRUISES LTD. (XNYS:RCL)</v>
    <v>1888575</v>
    <v>2452825</v>
    <v>1985</v>
  </rv>
  <rv s="2">
    <v>1412</v>
  </rv>
  <rv s="3">
    <fb>129.49</fb>
    <v>21</v>
  </rv>
  <rv s="0">
    <v>https://www.bing.com/financeapi/forcetrigger?t=a1ogsm&amp;q=XNAS%3aBKR&amp;form=skydnc</v>
    <v>Learn more on Bing</v>
  </rv>
  <rv s="1">
    <v>en-GB</v>
    <v>a1ogsm</v>
    <v>268435456</v>
    <v>1</v>
    <v>Powered by Refinitiv</v>
    <v>0</v>
    <v>BAKER HUGHES COMPANY (XNAS:BKR)</v>
    <v>2</v>
    <v>22</v>
    <v>Finance</v>
    <v>23</v>
    <v>37.575000000000003</v>
    <v>26.12</v>
    <v>1.4291</v>
    <v>-0.85</v>
    <v>4.2389999999999997E-3</v>
    <v>-2.6966999999999998E-2</v>
    <v>0.13</v>
    <v>USD</v>
    <v>Baker Hughes Company is an energy technology company. The Company’s segments include Oilfield Services &amp; Equipment (OFSE), and Industrial &amp; Energy Technology (IEM). The OFSE segment designs and manufactures products and provides services for onshore and offshore oil and gas operations across the lifecycle of a well, including exploration, drilling, evaluation, completion, production, intervention and abandonment. The OFSE segment is organized into four product lines, including Well Construction; Completions, Intervention, and Measurements; Production Solutions, and Subsea and Surface Pressure Systems. The IEM segment provides technology solutions and services for mechanical-drive, compression and power-generation applications across the energy industry, including oil and gas, liquefied natural gas operations, downstream refining and petrochemical markets, as well as lower carbon solutions to broader energy and industrial sectors. It also provides equipment, software, and services.</v>
    <v>57000</v>
    <v>Nasdaq Stock Market</v>
    <v>XNAS</v>
    <v>XNAS</v>
    <v>575 NORTH DAIRY ASHFORD ROAD, SUITE 100, HOUSTON, TX, 77079-1121 US</v>
    <v>31.41</v>
    <v>Oil &amp; Gas Related Equipment and Services</v>
    <v>Stock</v>
    <v>45307.947285635935</v>
    <v>1415</v>
    <v>30.614999999999998</v>
    <v>30861196780</v>
    <v>BAKER HUGHES COMPANY</v>
    <v>BAKER HUGHES COMPANY</v>
    <v>31.32</v>
    <v>18.925699999999999</v>
    <v>31.52</v>
    <v>30.67</v>
    <v>30.8</v>
    <v>1006234000</v>
    <v>BKR</v>
    <v>BAKER HUGHES COMPANY (XNAS:BKR)</v>
    <v>7541142</v>
    <v>7087396</v>
    <v>2016</v>
  </rv>
  <rv s="2">
    <v>1416</v>
  </rv>
  <rv s="3">
    <fb>34.18</fb>
    <v>21</v>
  </rv>
  <rv s="0">
    <v>https://www.bing.com/financeapi/forcetrigger?t=a1xp2w&amp;q=XNYS%3aMLM&amp;form=skydnc</v>
    <v>Learn more on Bing</v>
  </rv>
  <rv s="1">
    <v>en-GB</v>
    <v>a1xp2w</v>
    <v>268435456</v>
    <v>1</v>
    <v>Powered by Refinitiv</v>
    <v>0</v>
    <v>MARTIN MARIETTA MATERIALS, INC. (XNYS:MLM)</v>
    <v>2</v>
    <v>22</v>
    <v>Finance</v>
    <v>23</v>
    <v>500.935</v>
    <v>317.94</v>
    <v>0.93930000000000002</v>
    <v>-0.05</v>
    <v>-2.513E-2</v>
    <v>-1.0080000000000001E-4</v>
    <v>-12.46</v>
    <v>USD</v>
    <v>Martin Marietta Materials, Inc. is a natural resource-based building materials company. The Company supplies aggregates (crushed stone, sand and gravel) through its network of approximately 350 quarries, mines and distribution yards in 28 states, Canada and The Bahamas. The Company also provides cement and downstream products, namely, asphalt and paving services, in markets that are naturally vertically integrated. The Company conducts its Building Materials business through two segments, such as East Group and West Group. The East Group provides aggregates and asphalt products. The West Group provides aggregates, cement, downstream products and paving services. The Company also operates a Magnesia Specialties business, which produces magnesia-based chemical products that are used in industrial, agricultural and environmental applications. It also produces dolomitic lime sold primarily to customers for steel production and soil stabilization.</v>
    <v>9400</v>
    <v>New York Stock Exchange</v>
    <v>XNYS</v>
    <v>XNYS</v>
    <v>4123 PARKLAKE AVE, RALEIGH, NC, 27612 US</v>
    <v>498.84</v>
    <v>Construction Materials</v>
    <v>Stock</v>
    <v>45307.896148946093</v>
    <v>1419</v>
    <v>492.17500000000001</v>
    <v>30645844142</v>
    <v>MARTIN MARIETTA MATERIALS, INC.</v>
    <v>MARTIN MARIETTA MATERIALS, INC.</v>
    <v>496.14</v>
    <v>28.023299999999999</v>
    <v>495.88</v>
    <v>495.83</v>
    <v>483.37</v>
    <v>61807160</v>
    <v>MLM</v>
    <v>MARTIN MARIETTA MATERIALS, INC. (XNYS:MLM)</v>
    <v>279021</v>
    <v>289564</v>
    <v>1993</v>
  </rv>
  <rv s="2">
    <v>1420</v>
  </rv>
  <rv s="3">
    <fb>498.91</fb>
    <v>21</v>
  </rv>
  <rv s="0">
    <v>https://www.bing.com/financeapi/forcetrigger?t=a1x8c7&amp;q=XNYS%3aLYB&amp;form=skydnc</v>
    <v>Learn more on Bing</v>
  </rv>
  <rv s="1">
    <v>en-GB</v>
    <v>a1x8c7</v>
    <v>268435456</v>
    <v>1</v>
    <v>Powered by Refinitiv</v>
    <v>0</v>
    <v>LyondellBasell Industries NV (XNYS:LYB)</v>
    <v>2</v>
    <v>22</v>
    <v>Finance</v>
    <v>23</v>
    <v>102.045</v>
    <v>81.239999999999995</v>
    <v>1.1709000000000001</v>
    <v>-0.46</v>
    <v>0</v>
    <v>-4.8709999999999995E-3</v>
    <v>0</v>
    <v>USD</v>
    <v>LyondellBasell Industries N.V. is a chemical company. Its segments include Olefins and Polyolefins-Americas (O&amp;P-Americas), Olefins and Polyolefins-Europe, Asia, International (O&amp;P-EAI), Intermediates and Derivatives (I&amp;D), Advanced Polymer Solutions (APS), Refining, and Technology. O&amp;P-Americas and O&amp;P-EAI segment produces and markets olefins and co-products, polyethylene and polypropylene. I&amp;D segment produces and markets propylene oxide and its derivatives; oxyfuels and related products, and intermediate chemicals, such as styrene monomer, ethylene oxide and ethylene glycol. APS segment produces and markets compounding and solutions, such as polypropylene compounds, engineered plastics, masterbatches, engineered composites, colors and powders. It offers recycled technical compounds in in Italy and Poland. Refining segment refines heavy, high-sulfur crude oil and other crude oils of various types. Technology segment develops and licenses chemical and polyolefin process technologies.</v>
    <v>19300</v>
    <v>New York Stock Exchange</v>
    <v>XNYS</v>
    <v>XNYS</v>
    <v>4th Floor, One Vine Street, LONDON, UNITED KINGDOM-NA, W1J0AH GB</v>
    <v>94.49</v>
    <v>Chemicals</v>
    <v>Stock</v>
    <v>45307.932803437499</v>
    <v>1423</v>
    <v>93.1</v>
    <v>30480278346</v>
    <v>LyondellBasell Industries NV</v>
    <v>LyondellBasell Industries NV</v>
    <v>94.02</v>
    <v>13.372400000000001</v>
    <v>94.43</v>
    <v>93.97</v>
    <v>93.97</v>
    <v>324361800</v>
    <v>LYB</v>
    <v>LyondellBasell Industries NV (XNYS:LYB)</v>
    <v>1795553</v>
    <v>1668000</v>
    <v>2009</v>
  </rv>
  <rv s="2">
    <v>1424</v>
  </rv>
  <rv s="3">
    <fb>95.08</fb>
    <v>21</v>
  </rv>
  <rv s="0">
    <v>https://www.bing.com/financeapi/forcetrigger?t=a1svnm&amp;q=XNYS%3aFICO&amp;form=skydnc</v>
    <v>Learn more on Bing</v>
  </rv>
  <rv s="1">
    <v>en-GB</v>
    <v>a1svnm</v>
    <v>268435456</v>
    <v>1</v>
    <v>Powered by Refinitiv</v>
    <v>0</v>
    <v>FAIR ISAAC CORPORATION (XNYS:FICO)</v>
    <v>2</v>
    <v>22</v>
    <v>Finance</v>
    <v>23</v>
    <v>1254.42</v>
    <v>610.18529999999998</v>
    <v>1.2304999999999999</v>
    <v>-6.6</v>
    <v>-3.2669999999999997E-4</v>
    <v>-5.3620000000000004E-3</v>
    <v>-0.4</v>
    <v>USD</v>
    <v>Fair Isaac Corporation is an applied analytics company. The Company operates through two segments: Scores and Software. The Scores segment includes its business-to-business (B2B) scoring solutions and services which give its clients access to predictive credit and other scores that can be integrated into their transaction streams and decision-making processes. This segment also includes its business-to-consumer (B2C) scoring solutions, including its myFICO.com subscription offerings. The Software segment includes pre-configured analytic and decision management solutions designed for a specific type of business need or process, such as account origination, customer management, customer engagement, fraud detection, financial crimes compliance and marketing as well as associated professional services. This segment also includes FICO Platform, a modular software offering designed to support advanced analytic and decision use cases, as well as stand-alone analytic and decisioning software.</v>
    <v>3455</v>
    <v>New York Stock Exchange</v>
    <v>XNYS</v>
    <v>XNYS</v>
    <v>5 West Mendenhall, Suites 105, BOZEMAN, MT, 59715 US</v>
    <v>1254.42</v>
    <v>Software &amp; IT Services</v>
    <v>Stock</v>
    <v>45307.943346457811</v>
    <v>1427</v>
    <v>1211.585</v>
    <v>30408790869</v>
    <v>FAIR ISAAC CORPORATION</v>
    <v>FAIR ISAAC CORPORATION</v>
    <v>1230</v>
    <v>72.718999999999994</v>
    <v>1230.99</v>
    <v>1224.3900000000001</v>
    <v>1223.99</v>
    <v>24835870</v>
    <v>FICO</v>
    <v>FAIR ISAAC CORPORATION (XNYS:FICO)</v>
    <v>214679</v>
    <v>173585</v>
    <v>1987</v>
  </rv>
  <rv s="2">
    <v>1428</v>
  </rv>
  <rv s="3">
    <fb>1164.01</fb>
    <v>21</v>
  </rv>
  <rv s="0">
    <v>https://www.bing.com/financeapi/forcetrigger?t=a1rrh7&amp;q=XNYS%3aEFX&amp;form=skydnc</v>
    <v>Learn more on Bing</v>
  </rv>
  <rv s="1">
    <v>en-GB</v>
    <v>a1rrh7</v>
    <v>268435456</v>
    <v>1</v>
    <v>Powered by Refinitiv</v>
    <v>0</v>
    <v>EQUIFAX INC. (XNYS:EFX)</v>
    <v>2</v>
    <v>22</v>
    <v>Finance</v>
    <v>23</v>
    <v>252.6</v>
    <v>159.94999999999999</v>
    <v>1.5067999999999999</v>
    <v>2.69</v>
    <v>1.7528999999999999E-2</v>
    <v>1.1035E-2</v>
    <v>4.32</v>
    <v>USD</v>
    <v>Equifax Inc. is a global data, analytics and technology company that provides information solutions and human resources business process outsourcing services for businesses, governments and consumers. Its segments include Workforce Solutions, U.S. Information Solutions (USIS) and International. The Workforce Solutions segment is enabling customers to verify income, employment, educational history, criminal history, healthcare professional licensure and sanctions of people. It also provides LawLogix, which is a cloud-based I-9 software and immigration case management software. Its USIS segment provides consumer and commercial information solutions, including online information, decisioning technology solutions, identity management services, analytical services, fraud management services, portfolio management services, mortgage reporting and marketing services. Its International segment provides information technology and services to support debt collections and recovery management.</v>
    <v>14000</v>
    <v>New York Stock Exchange</v>
    <v>XNYS</v>
    <v>XNYS</v>
    <v>1550 Peachtree St NW, ATLANTA, GA, 30309-2402 US</v>
    <v>246.65</v>
    <v>Professional &amp; Commercial Services</v>
    <v>Stock</v>
    <v>45307.896761909375</v>
    <v>1431</v>
    <v>239.785</v>
    <v>30366780360</v>
    <v>EQUIFAX INC.</v>
    <v>EQUIFAX INC.</v>
    <v>241.27</v>
    <v>57.846800000000002</v>
    <v>243.76</v>
    <v>246.45</v>
    <v>250.77</v>
    <v>123216800</v>
    <v>EFX</v>
    <v>EQUIFAX INC. (XNYS:EFX)</v>
    <v>769144</v>
    <v>960618</v>
    <v>1913</v>
  </rv>
  <rv s="2">
    <v>1432</v>
  </rv>
  <rv s="3">
    <fb>247.29</fb>
    <v>21</v>
  </rv>
  <rv s="0">
    <v>https://www.bing.com/financeapi/forcetrigger?t=a1qyvh&amp;q=XNYS%3aDG&amp;form=skydnc</v>
    <v>Learn more on Bing</v>
  </rv>
  <rv s="1">
    <v>en-GB</v>
    <v>a1qyvh</v>
    <v>268435456</v>
    <v>1</v>
    <v>Powered by Refinitiv</v>
    <v>0</v>
    <v>DOLLAR GENERAL CORPORATION (XNYS:DG)</v>
    <v>2</v>
    <v>22</v>
    <v>Finance</v>
    <v>23</v>
    <v>239.71</v>
    <v>101.09</v>
    <v>0.39410000000000001</v>
    <v>3.18</v>
    <v>-5.8050000000000003E-3</v>
    <v>2.3618999999999998E-2</v>
    <v>-0.8</v>
    <v>USD</v>
    <v>Dollar General Corporation is a discount retailer. The Company offers merchandise, including consumable items, seasonal items, home products and apparel. Its merchandise includes brands from manufacturers, as well as its own private brand selections with prices at discounts to brands. Its consumables category includes paper and cleaning products, packaged food, perishables, snacks, health and beauty, pet, and tobacco products. Its seasonal products include holiday items, toys, batteries, small electronics, greeting cards, stationery, prepaid phones and accessories, gardening supplies, hardware, automotive and home office supplies. Its home products include kitchen supplies, cookware, small appliances, light bulbs, storage containers, frames, candles, craft supplies and kitchen, bed and bath soft goods. The Company’s apparel products include casual everyday apparel for infants, toddlers, girls, boys, women and men, as well as socks, underwear, disposable diapers, shoes and accessories.</v>
    <v>170000</v>
    <v>New York Stock Exchange</v>
    <v>XNYS</v>
    <v>XNYS</v>
    <v>100 Mission Ridge, GOODLETTSVILLE, TN, 37072-2171 US</v>
    <v>138.91999999999999</v>
    <v>Diversified Retail</v>
    <v>Stock</v>
    <v>45307.953728888278</v>
    <v>1435</v>
    <v>135.1</v>
    <v>30251117886</v>
    <v>DOLLAR GENERAL CORPORATION</v>
    <v>DOLLAR GENERAL CORPORATION</v>
    <v>136.27000000000001</v>
    <v>15.507400000000001</v>
    <v>134.63999999999999</v>
    <v>137.82</v>
    <v>137.02000000000001</v>
    <v>219497300</v>
    <v>DG</v>
    <v>DOLLAR GENERAL CORPORATION (XNYS:DG)</v>
    <v>2808345</v>
    <v>3156057</v>
    <v>1998</v>
  </rv>
  <rv s="2">
    <v>1436</v>
  </rv>
  <rv s="3">
    <fb>135.94999999999999</fb>
    <v>21</v>
  </rv>
  <rv s="0">
    <v>https://www.bing.com/financeapi/forcetrigger?t=a1ufm7&amp;q=XNYS%3aHAL&amp;form=skydnc</v>
    <v>Learn more on Bing</v>
  </rv>
  <rv s="1">
    <v>en-GB</v>
    <v>a1ufm7</v>
    <v>268435456</v>
    <v>1</v>
    <v>Powered by Refinitiv</v>
    <v>0</v>
    <v>HALLIBURTON COMPANY (XNYS:HAL)</v>
    <v>2</v>
    <v>22</v>
    <v>Finance</v>
    <v>23</v>
    <v>43.85</v>
    <v>27.84</v>
    <v>2.0257000000000001</v>
    <v>-0.97</v>
    <v>0</v>
    <v>-2.8132000000000001E-2</v>
    <v>0</v>
    <v>USD</v>
    <v>Halliburton Company is a provider of products and services to the energy industry. The Company operates through two segments: the Completion and Production segment and the Drilling and Evaluation segment. The Completion and Production segment delivers cementing, stimulation, intervention, pressure control, artificial lift, and completion products and services. The segment consists of the product service lines, such as production enhancement, cementing, completion tools, production solutions, pipeline &amp; process services, and artificial lift. Its Drilling and Evaluation segment provides field and reservoir modeling, drilling, fluids and specialty chemicals, evaluation and precise wellbore placement solutions that enable customers to model, measure, drill, and optimize their well construction activities. It consists of product service lines including Sperry drilling, wireline and perforating, Halliburton project management, testing and subsea, drill bits, and services.</v>
    <v>48000</v>
    <v>New York Stock Exchange</v>
    <v>XNYS</v>
    <v>XNYS</v>
    <v>3000 North Sam Houston Parkway East, 3000 North Sam Houston Parkway East, HOUSTON, TX, 77032 US</v>
    <v>34.450000000000003</v>
    <v>Oil &amp; Gas Related Equipment and Services</v>
    <v>Stock</v>
    <v>45307.95203821719</v>
    <v>1439</v>
    <v>33.450000000000003</v>
    <v>29993185818</v>
    <v>HALLIBURTON COMPANY</v>
    <v>HALLIBURTON COMPANY</v>
    <v>34.32</v>
    <v>11.8604</v>
    <v>34.479999999999997</v>
    <v>33.51</v>
    <v>33.51</v>
    <v>895051800</v>
    <v>HAL</v>
    <v>HALLIBURTON COMPANY (XNYS:HAL)</v>
    <v>6655353</v>
    <v>6649850</v>
    <v>1996</v>
  </rv>
  <rv s="2">
    <v>1440</v>
  </rv>
  <rv s="3">
    <fb>36.15</fb>
    <v>21</v>
  </rv>
  <rv s="0">
    <v>https://www.bing.com/financeapi/forcetrigger?t=a1r63m&amp;q=XNAS%3aDLTR&amp;form=skydnc</v>
    <v>Learn more on Bing</v>
  </rv>
  <rv s="1">
    <v>en-GB</v>
    <v>a1r63m</v>
    <v>268435456</v>
    <v>1</v>
    <v>Powered by Refinitiv</v>
    <v>0</v>
    <v>DOLLAR TREE, INC. (XNAS:DLTR)</v>
    <v>2</v>
    <v>22</v>
    <v>Finance</v>
    <v>20</v>
    <v>161.1</v>
    <v>102.77</v>
    <v>0.90439999999999998</v>
    <v>0.2</v>
    <v>2.1329999999999999E-3</v>
    <v>1.4729999999999999E-3</v>
    <v>0.28999999999999998</v>
    <v>USD</v>
    <v>Dollar Tree, Inc. is an operator of discount variety stores. Its business segments include Dollar Tree and Family Dollar. Dollar Tree segment is the operator of discount variety stores offering merchandise predominantly at the fixed price. Its stores are operating under the brand names Dollar Tree and Dollar Tree Canada. It operates 15 distribution centers in the United States and two in Canada. Dollar Tree stores consists of consumable merchandise, variety merchandise, and seasonal goods. Family Dollar segment operates general merchandise retail discount stores providing customers with a selection of merchandise in convenient neighborhood stores. Family Dollar segment consists of its store operations under the Family Dollar brand and 10 distribution centers. Family Dollar stores consists of consumable merchandise, home products, apparel and accessories merchandise, and seasonal and electronics merchandise. It also owns trademarks, including Family Dollar and Family Dollar Stores.</v>
    <v>65025</v>
    <v>Nasdaq Stock Market</v>
    <v>XNAS</v>
    <v>XNAS</v>
    <v>N/A, 500 Volvo Parkway, CHESAPEAKE, VA, 23320 US</v>
    <v>136.02000000000001</v>
    <v>Diversified Retail</v>
    <v>Stock</v>
    <v>45307.960879629631</v>
    <v>1443</v>
    <v>133.97499999999999</v>
    <v>29621863524</v>
    <v>DOLLAR TREE, INC.</v>
    <v>DOLLAR TREE, INC.</v>
    <v>135.30000000000001</v>
    <v>25.802</v>
    <v>135.76</v>
    <v>135.96</v>
    <v>136.25</v>
    <v>217871900</v>
    <v>DLTR</v>
    <v>DOLLAR TREE, INC. (XNAS:DLTR)</v>
    <v>2341838</v>
    <v>2159066</v>
    <v>2008</v>
  </rv>
  <rv s="2">
    <v>1444</v>
  </rv>
  <rv s="3">
    <fb>142.05000000000001</fb>
    <v>21</v>
  </rv>
  <rv s="0">
    <v>https://www.bing.com/financeapi/forcetrigger?t=a1zo52&amp;q=XNYS%3aPEG&amp;form=skydnc</v>
    <v>Learn more on Bing</v>
  </rv>
  <rv s="1">
    <v>en-GB</v>
    <v>a1zo52</v>
    <v>268435456</v>
    <v>1</v>
    <v>Powered by Refinitiv</v>
    <v>0</v>
    <v>PUBLIC SERVICE ENTERPRISE GROUP INCORPORATED (XNYS:PEG)</v>
    <v>2</v>
    <v>22</v>
    <v>Finance</v>
    <v>23</v>
    <v>65.459100000000007</v>
    <v>53.71</v>
    <v>0.58279999999999998</v>
    <v>-0.95</v>
    <v>0</v>
    <v>-1.5748999999999999E-2</v>
    <v>0</v>
    <v>USD</v>
    <v>Public Service Enterprise Group Incorporated (PSEG) is a holding company. The Company also operates as an energy company that is consisting primarily of a regulated electric and gas utility and a nuclear generation business. The Company principally conducts its business through two direct wholly owned subsidiaries, Public Service Electric and Gas Company (PSE&amp;G) and PSEG Power LLC (PSEG Power). Its segments include PSE&amp;G and PSEG Power. Its PSE&amp;G segment is principally engaged in the transmission of electricity and distribution of electricity and natural gas in certain areas of New Jersey. PSE&amp;G segment also invests in regulated solar generation projects and energy-related programs in New Jersey. PSEG Power segment is an energy supply company that integrates the operations of its merchant nuclear and fossil generating assets with its fuel supply functions through energy sales in energy markets through its principal direct wholly owned subsidiaries.</v>
    <v>12525</v>
    <v>New York Stock Exchange</v>
    <v>XNYS</v>
    <v>XNYS</v>
    <v>Corporate Accounting Services, 80 Park Plaza, 9Th Floor, NEWARK, NJ, 07102-4194 US</v>
    <v>60.22</v>
    <v>Multiline Utilities</v>
    <v>Stock</v>
    <v>45307.899311365625</v>
    <v>1447</v>
    <v>59.164999999999999</v>
    <v>29584919991</v>
    <v>PUBLIC SERVICE ENTERPRISE GROUP INCORPORATED</v>
    <v>PUBLIC SERVICE ENTERPRISE GROUP INCORPORATED</v>
    <v>60.08</v>
    <v>10.7583</v>
    <v>60.32</v>
    <v>59.37</v>
    <v>59.37</v>
    <v>498314300</v>
    <v>PEG</v>
    <v>PUBLIC SERVICE ENTERPRISE GROUP INCORPORATED (XNYS:PEG)</v>
    <v>2842121</v>
    <v>2667448</v>
    <v>1985</v>
  </rv>
  <rv s="2">
    <v>1448</v>
  </rv>
  <rv s="3">
    <fb>61.15</fb>
    <v>21</v>
  </rv>
  <rv s="0">
    <v>https://www.bing.com/financeapi/forcetrigger?t=a1pf4c&amp;q=XNAS%3aCDW&amp;form=skydnc</v>
    <v>Learn more on Bing</v>
  </rv>
  <rv s="1">
    <v>en-GB</v>
    <v>a1pf4c</v>
    <v>268435456</v>
    <v>1</v>
    <v>Powered by Refinitiv</v>
    <v>0</v>
    <v>CDW CORPORATION (XNAS:CDW)</v>
    <v>2</v>
    <v>22</v>
    <v>Finance</v>
    <v>23</v>
    <v>229.42</v>
    <v>160.6601</v>
    <v>1.0993999999999999</v>
    <v>1.58</v>
    <v>0</v>
    <v>7.2099999999999994E-3</v>
    <v>0</v>
    <v>USD</v>
    <v>CDW Corporation is a technology company that is a multi-brand provider of information technology (IT) solutions to small, medium and large business, government, education and healthcare customers in the United States, the United Kingdom and Canada. The Company’s array of offerings ranges from discrete hardware and software products to integrated IT solutions and services that include on-premises and cloud capabilities across hybrid infrastructure, digital experience and security. The Company's business segments include Corporate, Small Business, and Public. The Company’s Corporate segment primarily serves the United States private sector business customers. The Small Business segment primarily serves the United States private sector business customers. The Public segment comprises government agencies, education, and healthcare institutions in the United States. The Company's solutions are delivered in physical, virtual and cloud-based environments.</v>
    <v>15100</v>
    <v>Nasdaq Stock Market</v>
    <v>XNAS</v>
    <v>XNAS</v>
    <v>200 N Milwaukee Ave, VERNON HILLS, IL, 60061 US</v>
    <v>221.08</v>
    <v>Integrated Hardware &amp; Software</v>
    <v>Stock</v>
    <v>45307.914363066404</v>
    <v>1451</v>
    <v>217.68</v>
    <v>29567739488</v>
    <v>CDW CORPORATION</v>
    <v>CDW CORPORATION</v>
    <v>218.68</v>
    <v>27.345300000000002</v>
    <v>219.14</v>
    <v>220.72</v>
    <v>220.72</v>
    <v>133960400</v>
    <v>CDW</v>
    <v>CDW CORPORATION (XNAS:CDW)</v>
    <v>567632</v>
    <v>1157052</v>
    <v>2007</v>
  </rv>
  <rv s="2">
    <v>1452</v>
  </rv>
  <rv s="3">
    <fb>227.32</fb>
    <v>21</v>
  </rv>
  <rv s="0">
    <v>https://www.bing.com/financeapi/forcetrigger?t=a25f6h&amp;q=XNYS%3aVMC&amp;form=skydnc</v>
    <v>Learn more on Bing</v>
  </rv>
  <rv s="1">
    <v>en-GB</v>
    <v>a25f6h</v>
    <v>268435456</v>
    <v>1</v>
    <v>Powered by Refinitiv</v>
    <v>0</v>
    <v>VULCAN MATERIALS COMPANY (XNYS:VMC)</v>
    <v>2</v>
    <v>22</v>
    <v>Finance</v>
    <v>23</v>
    <v>229.75</v>
    <v>159.76</v>
    <v>0.80969999999999998</v>
    <v>-1.58</v>
    <v>-1.0388E-2</v>
    <v>-7.0550000000000005E-3</v>
    <v>-2.31</v>
    <v>USD</v>
    <v>Vulcan Materials Company is a supplier of construction aggregates and producer of asphalt mix and ready-mixed concrete. The Company segments include Aggregates, Asphalt, Concrete and Calcium. The Aggregates segment produces and sells aggregates, such as crushed stone, sand and gravel, sand, and other aggregates and related products and services. The Asphalt segment produces and sells asphalt mix in Alabama, Arizona, California, New Mexico, Tennessee and Texas and provides asphalt construction paving services in Alabama, Tennessee and Texas. Concrete segment produces and sells ready-mixed concrete in California, Maryland, Oklahoma, Texas, Virginia. Calcium segment consists of Florida facility that produces calcium products for the animal feed, plastics and water treatment industries. It sells aggregates that are used as ballast for construction and maintenance of railroad tracks. Its products are used to build roads, tunnels, bridges, railroads, schools, shopping centers and others.</v>
    <v>11397</v>
    <v>New York Stock Exchange</v>
    <v>XNYS</v>
    <v>XNYS</v>
    <v>1200 Urban Center Dr, BIRMINGHAM, AL, 35242 US</v>
    <v>223.54</v>
    <v>Construction Materials</v>
    <v>Stock</v>
    <v>45307.893941099217</v>
    <v>1455</v>
    <v>220.9</v>
    <v>29548386692</v>
    <v>VULCAN MATERIALS COMPANY</v>
    <v>VULCAN MATERIALS COMPANY</v>
    <v>223.29</v>
    <v>35.810699999999997</v>
    <v>223.96</v>
    <v>222.38</v>
    <v>220.07</v>
    <v>132873400</v>
    <v>VMC</v>
    <v>VULCAN MATERIALS COMPANY (XNYS:VMC)</v>
    <v>637660</v>
    <v>626761</v>
    <v>2007</v>
  </rv>
  <rv s="2">
    <v>1456</v>
  </rv>
  <rv s="3">
    <fb>227.01</fb>
    <v>21</v>
  </rv>
  <rv s="0">
    <v>https://www.bing.com/financeapi/forcetrigger?t=a21gh7&amp;q=XNYS%3aPWR&amp;form=skydnc</v>
    <v>Learn more on Bing</v>
  </rv>
  <rv s="1">
    <v>en-GB</v>
    <v>a21gh7</v>
    <v>268435456</v>
    <v>1</v>
    <v>Powered by Refinitiv</v>
    <v>0</v>
    <v>QUANTA SERVICES, INC. (XNYS:PWR)</v>
    <v>2</v>
    <v>22</v>
    <v>Finance</v>
    <v>23</v>
    <v>219.17</v>
    <v>142.18</v>
    <v>1.0671999999999999</v>
    <v>-1.0900000000000001</v>
    <v>0</v>
    <v>-5.3839999999999999E-3</v>
    <v>0</v>
    <v>USD</v>
    <v>Quanta Services, Inc. is a provider of comprehensive infrastructure solutions for the electric and gas utility, renewable energy, communications, pipeline and energy industries in the United States, Canada, Australia and select other international markets. The Company's Electric Power Infrastructure Solutions segment is engaged in the design, procurement, new construction, upgrade and repair and maintenance services for electric power transmission and distribution infrastructure. The Renewable Energy Infrastructure Solutions segment provides infrastructure solutions, including engineering, procurement, and repair and maintenance for renewable generation facilities, such as wind, solar, and hydropower generation facilities and battery storage facilities. Its Underground Utility and Infrastructure Solutions segment provides infrastructure solutions to customers involved in the transportation, distribution, storage, development and processing of natural gas, oil and other products.</v>
    <v>47300</v>
    <v>New York Stock Exchange</v>
    <v>XNYS</v>
    <v>XNYS</v>
    <v>2727 NORTH LOOP WEST, HOUSTON, TX, 77008-1044 US</v>
    <v>202.26</v>
    <v>Construction &amp; Engineering</v>
    <v>Stock</v>
    <v>45307.888894664065</v>
    <v>1459</v>
    <v>200.3</v>
    <v>29256020313</v>
    <v>QUANTA SERVICES, INC.</v>
    <v>QUANTA SERVICES, INC.</v>
    <v>200.95</v>
    <v>43.177900000000001</v>
    <v>202.46</v>
    <v>201.37</v>
    <v>201.37</v>
    <v>145284900</v>
    <v>PWR</v>
    <v>QUANTA SERVICES, INC. (XNYS:PWR)</v>
    <v>589906</v>
    <v>1000550</v>
    <v>1997</v>
  </rv>
  <rv s="2">
    <v>1460</v>
  </rv>
  <rv s="3">
    <fb>215.8</fb>
    <v>21</v>
  </rv>
  <rv s="0">
    <v>https://www.bing.com/financeapi/forcetrigger?t=a1mscw&amp;q=XNAS%3aACGL&amp;form=skydnc</v>
    <v>Learn more on Bing</v>
  </rv>
  <rv s="1">
    <v>en-GB</v>
    <v>a1mscw</v>
    <v>268435456</v>
    <v>1</v>
    <v>Powered by Refinitiv</v>
    <v>0</v>
    <v>ARCH CAPITAL GROUP LTD. (XNAS:ACGL)</v>
    <v>2</v>
    <v>22</v>
    <v>Finance</v>
    <v>23</v>
    <v>90.65</v>
    <v>60.701000000000001</v>
    <v>0.5706</v>
    <v>0.48</v>
    <v>3.326E-3</v>
    <v>6.1780000000000003E-3</v>
    <v>0.26</v>
    <v>USD</v>
    <v>Arch Capital Group Ltd. is a Bermuda-based company, which provides insurance, reinsurance and mortgage insurance through its subsidiaries. The insurance segment consists of the Company’s insurance underwriting units, which offer specialty product lines, including construction and national accounts; excess and surplus casualty; professional lines; programs; property, energy, marine and aviation; travel, accident and health; warranty and lenders solutions, and others (consisting of alternative markets, excess workers' compensation and surety business). The reinsurance segment consists of its reinsurance underwriting units, which offer specialty product lines, including casualty; marine and aviation; other specialty; property catastrophe; property excluding property catastrophe, and other (consisting of life reinsurance and other). The mortgage segment includes its United States primary mortgage insurance business, investment and services related to United States credit-risk transfer.</v>
    <v>5800</v>
    <v>Nasdaq Stock Market</v>
    <v>XNAS</v>
    <v>XNAS</v>
    <v>WATERLOO HOUSE, GROUND FLOOR, 100 PITTS BAY ROAD, PEMBROKE, HM 08 BM</v>
    <v>78.63</v>
    <v>Insurance</v>
    <v>Stock</v>
    <v>45307.936052187499</v>
    <v>1463</v>
    <v>77.551699999999997</v>
    <v>29170847423</v>
    <v>ARCH CAPITAL GROUP LTD.</v>
    <v>ARCH CAPITAL GROUP LTD.</v>
    <v>78.53</v>
    <v>10.016</v>
    <v>77.69</v>
    <v>78.17</v>
    <v>78.430000000000007</v>
    <v>373171900</v>
    <v>ACGL</v>
    <v>ARCH CAPITAL GROUP LTD. (XNAS:ACGL)</v>
    <v>1468300</v>
    <v>1827614</v>
    <v>2000</v>
  </rv>
  <rv s="2">
    <v>1464</v>
  </rv>
  <rv s="3">
    <fb>74.27</fb>
    <v>21</v>
  </rv>
  <rv s="0">
    <v>http://en.wikipedia.org/wiki/Hewlett-Packard</v>
    <v>Wikipedia</v>
  </rv>
  <rv s="8">
    <v>269</v>
    <v>1467</v>
  </rv>
  <rv s="9">
    <v>18</v>
    <v>https://www.bing.com/th?id=AMMS_98757b1e7b158827481b7c629463c21b&amp;qlt=95</v>
    <v>1468</v>
    <v>0</v>
    <v>https://www.bing.com/images/search?form=xlimg&amp;q=hp+company</v>
    <v>Image of HP INC.</v>
  </rv>
  <rv s="0">
    <v>https://www.bing.com/financeapi/forcetrigger?t=a1uu5r&amp;q=XNYS%3aHPQ&amp;form=skydnc</v>
    <v>Learn more on Bing</v>
  </rv>
  <rv s="10">
    <v>en-GB</v>
    <v>a1uu5r</v>
    <v>268435456</v>
    <v>1</v>
    <v>Powered by Refinitiv</v>
    <v>14</v>
    <v>HP INC. (XNYS:HPQ)</v>
    <v>16</v>
    <v>19</v>
    <v>Finance</v>
    <v>20</v>
    <v>33.9</v>
    <v>25.22</v>
    <v>1.0588</v>
    <v>-0.73</v>
    <v>6.8750000000000004E-5</v>
    <v>-2.4487999999999999E-2</v>
    <v>2E-3</v>
    <v>USD</v>
    <v>HP Inc. is a global provider of personal computing and other access devices, imaging and printing products, and related technologies, solutions and services to individual consumers, small- and medium-sized businesses (SMBs) and large enterprises, including customers in the government, health and education sectors. Its segments include Personal Systems, Printing and Corporate Investments. The Personal Systems segment offers commercial and consumer desktop and notebook personal computers (PCs), workstations, thin clients, commercial mobility devices, retail point-of-sale (POS) systems, displays and peripherals, software, support and services. The Printing segment provides consumer and commercial printer hardware, supplies, services and solutions. The Printing segment is also focused on graphics and three-dimensional (3D) imaging solutions in the commercial and industrial markets. The Corporate Investments segment includes HP Labs and certain business incubation and investment projects.</v>
    <v>58000</v>
    <v>New York Stock Exchange</v>
    <v>XNYS</v>
    <v>XNYS</v>
    <v>1501 Page Mill Rd, PALO ALTO, CA, 94304-1126 US</v>
    <v>29.56</v>
    <v>1469</v>
    <v>Computers, Phones &amp; Household Electronics</v>
    <v>Stock</v>
    <v>45307.95624592578</v>
    <v>1470</v>
    <v>29.01</v>
    <v>28815444700</v>
    <v>HP INC.</v>
    <v>HP INC.</v>
    <v>29.5</v>
    <v>9.0867000000000004</v>
    <v>29.81</v>
    <v>29.08</v>
    <v>29.091999999999999</v>
    <v>990902500</v>
    <v>HPQ</v>
    <v>HP INC. (XNYS:HPQ)</v>
    <v>6692140</v>
    <v>9418045</v>
    <v>1998</v>
  </rv>
  <rv s="2">
    <v>1471</v>
  </rv>
  <rv s="3">
    <fb>30.09</fb>
    <v>21</v>
  </rv>
  <rv s="0">
    <v>https://www.bing.com/financeapi/forcetrigger?t=a1xwnm&amp;q=XNAS%3aMPWR&amp;form=skydnc</v>
    <v>Learn more on Bing</v>
  </rv>
  <rv s="1">
    <v>en-GB</v>
    <v>a1xwnm</v>
    <v>268435456</v>
    <v>1</v>
    <v>Powered by Refinitiv</v>
    <v>0</v>
    <v>MONOLITHIC POWER SYSTEMS, INC. (XNAS:MPWR)</v>
    <v>2</v>
    <v>22</v>
    <v>Finance</v>
    <v>23</v>
    <v>647.11500000000001</v>
    <v>379.09500000000003</v>
    <v>1.2307999999999999</v>
    <v>17.649999999999999</v>
    <v>3.6380000000000002E-3</v>
    <v>3.0495999999999999E-2</v>
    <v>2.17</v>
    <v>USD</v>
    <v>Monolithic Power Systems, Inc. is a fabless company that provides semiconductor-based power electronics solutions. The Company operates through one segment that includes the design, development, marketing and sale of semiconductor-based power electronic solutions for the storage and computing, enterprise data, automotive, industrial, communications and consumer markets. Its product families include Direct Current (DC) to DC Products and Lighting Control Products. Its DC to DC integrated circuits (ICs) are used to convert and control voltages within a range of electronic systems, such as portable electronic devices, wireless LAN access points, computers and notebooks, monitors, infotainment applications and medical equipment. Lighting control ICs are used in backlighting and general illumination products. Lighting control ICs for backlighting are used in systems that provide the light source for liquid crystal display (LCD) panels found in computers, monitors, and others.</v>
    <v>3247</v>
    <v>Nasdaq Stock Market</v>
    <v>XNAS</v>
    <v>XNAS</v>
    <v>5808 Lake Washington Blvd NE, KIRKLAND, WA, 98033-7350 US</v>
    <v>596.92999999999995</v>
    <v>Semiconductors &amp; Semiconductor Equipment</v>
    <v>Stock</v>
    <v>45307.954217650004</v>
    <v>1474</v>
    <v>570</v>
    <v>28575195920</v>
    <v>MONOLITHIC POWER SYSTEMS, INC.</v>
    <v>MONOLITHIC POWER SYSTEMS, INC.</v>
    <v>573.21</v>
    <v>62.677300000000002</v>
    <v>578.76</v>
    <v>596.41</v>
    <v>598.58000000000004</v>
    <v>47912000</v>
    <v>MPWR</v>
    <v>MONOLITHIC POWER SYSTEMS, INC. (XNAS:MPWR)</v>
    <v>577280</v>
    <v>475008</v>
    <v>2004</v>
  </rv>
  <rv s="2">
    <v>1475</v>
  </rv>
  <rv s="3">
    <fb>630.78</fb>
    <v>21</v>
  </rv>
  <rv s="0">
    <v>http://de.wikipedia.org/wiki/Ansys_(Software)</v>
    <v>Wikipedia</v>
  </rv>
  <rv s="8">
    <v>269</v>
    <v>1478</v>
  </rv>
  <rv s="9">
    <v>18</v>
    <v>https://www.bing.com/th?id=AMMS_f3897dd33ba834ff757faa162430cee7&amp;qlt=95</v>
    <v>1479</v>
    <v>0</v>
    <v>https://www.bing.com/images/search?form=xlimg&amp;q=ansys</v>
    <v>Image of ANSYS, INC.</v>
  </rv>
  <rv s="0">
    <v>https://www.bing.com/financeapi/forcetrigger?t=a1njh7&amp;q=XNAS%3aANSS&amp;form=skydnc</v>
    <v>Learn more on Bing</v>
  </rv>
  <rv s="10">
    <v>en-GB</v>
    <v>a1njh7</v>
    <v>268435456</v>
    <v>1</v>
    <v>Powered by Refinitiv</v>
    <v>14</v>
    <v>ANSYS, INC. (XNAS:ANSS)</v>
    <v>16</v>
    <v>19</v>
    <v>Finance</v>
    <v>23</v>
    <v>364.31</v>
    <v>248</v>
    <v>1.1756</v>
    <v>-19.059999999999999</v>
    <v>-2.9629999999999999E-3</v>
    <v>-5.5010000000000003E-2</v>
    <v>-0.97</v>
    <v>USD</v>
    <v>ANSYS, Inc. develops and globally markets engineering simulation software and services used by engineers, designers, researchers and students. The Company caters to a range of industries and academia, including high-tech, aerospace and defense, automotive, energy, industrial equipment, materials and chemicals, consumer products, healthcare, and construction. The Company’s solutions enable users to analyze designs on-premises and/or via the cloud, providing a common platform for product development, from design concept to final-stage testing, validation and deployment. The Company distributes its suite of simulation technologies through direct sales offices and a network of independent resellers and distributors. Its product portfolio consists of ANSYS Workbench, Structures, Fluids, Electronics, Semiconductors, Multiphysics, Embedded Software, Systems, Three-Dimensional (3D) Design, and Optical. Its structural analysis product offers simulation tools for product design and optimization.</v>
    <v>5600</v>
    <v>Nasdaq Stock Market</v>
    <v>XNAS</v>
    <v>XNAS</v>
    <v>2600 Ansys Drive, Southpointe, CANONSBURG, PA, 15317 US</v>
    <v>336.63</v>
    <v>1480</v>
    <v>Software &amp; IT Services</v>
    <v>Stock</v>
    <v>45307.949094628908</v>
    <v>1481</v>
    <v>324.74</v>
    <v>28443892176</v>
    <v>ANSYS, INC.</v>
    <v>ANSYS, INC.</v>
    <v>333.91</v>
    <v>62.628100000000003</v>
    <v>346.48</v>
    <v>327.42</v>
    <v>326.45</v>
    <v>86872800</v>
    <v>ANSS</v>
    <v>ANSYS, INC. (XNAS:ANSS)</v>
    <v>4531878</v>
    <v>1103270</v>
    <v>1994</v>
  </rv>
  <rv s="2">
    <v>1482</v>
  </rv>
  <rv s="3">
    <fb>362.88</fb>
    <v>21</v>
  </rv>
  <rv s="0">
    <v>https://www.bing.com/financeapi/forcetrigger?t=a24mnm&amp;q=XNAS%3aTTWO&amp;form=skydnc</v>
    <v>Learn more on Bing</v>
  </rv>
  <rv s="11">
    <v>en-GB</v>
    <v>a24mnm</v>
    <v>268435456</v>
    <v>1</v>
    <v>Powered by Refinitiv</v>
    <v>24</v>
    <v>TAKE-TWO INTERACTIVE SOFTWARE, INC. (XNAS:TTWO)</v>
    <v>2</v>
    <v>25</v>
    <v>Finance</v>
    <v>23</v>
    <v>164.85</v>
    <v>101.77</v>
    <v>0.75929999999999997</v>
    <v>0.2</v>
    <v>2.0999999999999999E-3</v>
    <v>1.237E-3</v>
    <v>0.34</v>
    <v>USD</v>
    <v>Take-Two Interactive Software, Inc. is a developer, publisher, and marketer of interactive entertainment for consumers around the globe. The Company develops, operates and publishes products principally through Rockstar Games, 2K, Private Division, and Zynga. Its products are designed for console gaming systems, including Sony's PlayStation 4 and PlayStation 5; Microsoft's Xbox One and Xbox Series XS; and Nintendo's Switch, as well as personal computers (PC), and mobile, including smartphones and tablets. The Company delivers its products through physical retail, digital download, online platforms, and cloud streaming services. The Company is focused on publishing a select number of titles based on internally owned and developed intellectual properties. In addition, the Company selectively develops titles based on licensed properties, including sports leagues, and also publishes externally developed titles.</v>
    <v>11580</v>
    <v>Nasdaq Stock Market</v>
    <v>XNAS</v>
    <v>XNAS</v>
    <v>110 West 44Th Street, NEW YORK, NY, 10036 US</v>
    <v>163.6</v>
    <v>Software &amp; IT Services</v>
    <v>Stock</v>
    <v>45307.944297916409</v>
    <v>1485</v>
    <v>160.25</v>
    <v>27530543088</v>
    <v>TAKE-TWO INTERACTIVE SOFTWARE, INC.</v>
    <v>TAKE-TWO INTERACTIVE SOFTWARE, INC.</v>
    <v>161.25</v>
    <v>161.68</v>
    <v>161.88</v>
    <v>162.22</v>
    <v>170067600</v>
    <v>TTWO</v>
    <v>TAKE-TWO INTERACTIVE SOFTWARE, INC. (XNAS:TTWO)</v>
    <v>1264893</v>
    <v>2116725</v>
    <v>1993</v>
  </rv>
  <rv s="2">
    <v>1486</v>
  </rv>
  <rv s="3">
    <fb>160.94999999999999</fb>
    <v>21</v>
  </rv>
  <rv s="0">
    <v>https://www.bing.com/financeapi/forcetrigger?t=a1qyk2&amp;q=XNYS%3aDFS&amp;form=skydnc</v>
    <v>Learn more on Bing</v>
  </rv>
  <rv s="1">
    <v>en-GB</v>
    <v>a1qyk2</v>
    <v>268435456</v>
    <v>1</v>
    <v>Powered by Refinitiv</v>
    <v>0</v>
    <v>DISCOVER FINANCIAL SERVICES (XNYS:DFS)</v>
    <v>2</v>
    <v>22</v>
    <v>Finance</v>
    <v>23</v>
    <v>122.5</v>
    <v>79.040000000000006</v>
    <v>1.4332</v>
    <v>0.13</v>
    <v>6.2919999999999998E-3</v>
    <v>1.1869999999999999E-3</v>
    <v>0.69</v>
    <v>USD</v>
    <v>Discover Financial Services is a digital banking and payment services company. The Company is a bank holding company, as well as a financial holding company. The Company operates through two segments: Digital Banking and Payment Services. Its Digital Banking segment includes consumer banking and lending products, specifically Discover-branded credit cards issued to individuals on the Discover Network and other consumer banking products and services, including private student loans, personal loans, home loans and deposit products. Its Payment Services segment includes PULSE, Diners Club and its Network Partners business, which provides payment transaction processing and settlement services on the Discover Global Network. Its private student loans are primarily available to students attending eligible non-profit undergraduate and graduate schools. It also offers parent loans and certain post-graduate loans, including consolidation, bar study and residency loans.</v>
    <v>20200</v>
    <v>New York Stock Exchange</v>
    <v>XNYS</v>
    <v>XNYS</v>
    <v>2500 Lake Cook Rd, RIVERWOODS, IL, 60015 US</v>
    <v>109.69</v>
    <v>Banking Services</v>
    <v>Stock</v>
    <v>45307.952857580465</v>
    <v>1489</v>
    <v>107.74</v>
    <v>27421360280</v>
    <v>DISCOVER FINANCIAL SERVICES</v>
    <v>DISCOVER FINANCIAL SERVICES</v>
    <v>108.54</v>
    <v>8.1067</v>
    <v>109.53</v>
    <v>109.66</v>
    <v>110.35</v>
    <v>250058000</v>
    <v>DFS</v>
    <v>DISCOVER FINANCIAL SERVICES (XNYS:DFS)</v>
    <v>2427315</v>
    <v>1582371</v>
    <v>1960</v>
  </rv>
  <rv s="2">
    <v>1490</v>
  </rv>
  <rv s="3">
    <fb>112.4</fb>
    <v>21</v>
  </rv>
  <rv s="0">
    <v>https://www.bing.com/financeapi/forcetrigger?t=a1skmw&amp;q=XNAS%3aFANG&amp;form=skydnc</v>
    <v>Learn more on Bing</v>
  </rv>
  <rv s="1">
    <v>en-GB</v>
    <v>a1skmw</v>
    <v>268435456</v>
    <v>1</v>
    <v>Powered by Refinitiv</v>
    <v>0</v>
    <v>DIAMONDBACK ENERGY, INC. (XNAS:FANG)</v>
    <v>2</v>
    <v>22</v>
    <v>Finance</v>
    <v>23</v>
    <v>171.39500000000001</v>
    <v>119.01</v>
    <v>1.8785000000000001</v>
    <v>-2.68</v>
    <v>0</v>
    <v>-1.7420999999999999E-2</v>
    <v>0</v>
    <v>USD</v>
    <v>Diamondback Energy, Inc. is an independent oil and gas company, which is focused on the acquisition, development, exploration and exploitation of unconventional, onshore oil and natural gas reserves in the Permian Basin in West Texas. The Company operates through upstream segment, which is engaged in the acquisition, development, exploration and exploitation of unconventional, onshore oil and natural gas reserves primarily in the Permian Basin in West Texas. The midstream operations are focused on owning, operating, developing and acquiring midstream infrastructure assets in the Midland and Delaware Basins of the Permian Basin. Its total acreage position in the Permian Basin is approximately 508,767 net acres, which consisted primarily of approximately 325,540 acres in the Midland Basin and approximately 150,719 acres in the Delaware Basin. The Company’s subsidiaries include Diamondback E&amp;P LLC, Viper Energy Partners GP LLC, Rattler Midstream GP LLC, and QEP Resources, Inc.</v>
    <v>972</v>
    <v>Nasdaq Stock Market</v>
    <v>XNAS</v>
    <v>XNAS</v>
    <v>SUITE 1210, 500 WEST TEXAS, MIDLAND, TX, 79701 US</v>
    <v>153.3605</v>
    <v>Oil &amp; Gas</v>
    <v>Stock</v>
    <v>45307.950994918749</v>
    <v>1493</v>
    <v>150.69999999999999</v>
    <v>27055357484</v>
    <v>DIAMONDBACK ENERGY, INC.</v>
    <v>DIAMONDBACK ENERGY, INC.</v>
    <v>153.03</v>
    <v>8.7240000000000002</v>
    <v>153.84</v>
    <v>151.16</v>
    <v>151.16</v>
    <v>178984900</v>
    <v>FANG</v>
    <v>DIAMONDBACK ENERGY, INC. (XNAS:FANG)</v>
    <v>1423076</v>
    <v>1744127</v>
    <v>2011</v>
  </rv>
  <rv s="2">
    <v>1494</v>
  </rv>
  <rv s="3">
    <fb>155.08000000000001</fb>
    <v>21</v>
  </rv>
  <rv s="0">
    <v>https://www.bing.com/financeapi/forcetrigger?t=a1ru6h&amp;q=XNYS%3aEIX&amp;form=skydnc</v>
    <v>Learn more on Bing</v>
  </rv>
  <rv s="1">
    <v>en-GB</v>
    <v>a1ru6h</v>
    <v>268435456</v>
    <v>1</v>
    <v>Powered by Refinitiv</v>
    <v>0</v>
    <v>EDISON INTERNATIONAL (XNYS:EIX)</v>
    <v>2</v>
    <v>22</v>
    <v>Finance</v>
    <v>23</v>
    <v>74.92</v>
    <v>58.82</v>
    <v>0.97989999999999999</v>
    <v>-1.19</v>
    <v>-6.2700000000000004E-3</v>
    <v>-1.6676E-2</v>
    <v>-0.44</v>
    <v>USD</v>
    <v>Edison International is the holding company of Southern California Edison Company (SCE) and Edison Energy Group, Inc (Edison Energy Group). The Company, through its subsidiaries, generates and distributes electric power, as well as provides energy services and technologies, including renewable energy. SCE is a public utility primarily engaged in the business of supplying and delivering electricity to an approximately 50,000 square mile area of southern California. SCE serves approximately 15 million customers across Southern, Central, and Coastal California. Edison Energy Group is an indirect wholly owned subsidiary of Edison International and a holding company for Edison Energy, LLC (Edison Energy), which is engaged in the competitive business of providing decarbonization and energy solutions to commercial, institutional and industrial customers in North America and Europe.</v>
    <v>13388</v>
    <v>New York Stock Exchange</v>
    <v>XNYS</v>
    <v>XNYS</v>
    <v>PO Box 800, 2244 Walnut Grove Ave, ROSEMEAD, CA, 91770 US</v>
    <v>71.430000000000007</v>
    <v>Electrical Utilities &amp; IPPs</v>
    <v>Stock</v>
    <v>45307.951768969528</v>
    <v>1497</v>
    <v>70.11</v>
    <v>26915015679</v>
    <v>EDISON INTERNATIONAL</v>
    <v>EDISON INTERNATIONAL</v>
    <v>71.42</v>
    <v>37.681100000000001</v>
    <v>71.36</v>
    <v>70.17</v>
    <v>69.73</v>
    <v>383568700</v>
    <v>EIX</v>
    <v>EDISON INTERNATIONAL (XNYS:EIX)</v>
    <v>2748785</v>
    <v>2050742</v>
    <v>1987</v>
  </rv>
  <rv s="2">
    <v>1498</v>
  </rv>
  <rv s="3">
    <fb>71.489999999999995</fb>
    <v>21</v>
  </rv>
  <rv s="0">
    <v>https://www.bing.com/financeapi/forcetrigger?t=a1odxm&amp;q=XNYS%3aBF.B&amp;form=skydnc</v>
    <v>Learn more on Bing</v>
  </rv>
  <rv s="1">
    <v>en-GB</v>
    <v>a1odxm</v>
    <v>268435456</v>
    <v>1</v>
    <v>Powered by Refinitiv</v>
    <v>0</v>
    <v>BROWN-FORMAN CORPORATION (XNYS:BF.B)</v>
    <v>2</v>
    <v>22</v>
    <v>Finance</v>
    <v>23</v>
    <v>71.27</v>
    <v>52.59</v>
    <v>0.78180000000000005</v>
    <v>-1.22</v>
    <v>0</v>
    <v>-2.1871999999999999E-2</v>
    <v>0</v>
    <v>USD</v>
    <v>Brown-Forman Corporation manufactures, distills, bottles, imports, exports, markets, and sells a range of beverage alcohol products. The Company's brands include Jack Daniel's Tennessee Whiskey, Jack Daniel's Tennessee Honey, Gentleman Jack Rare Tennessee Whiskey, Jack Daniel's Tennessee Fire, Jack Daniel's Tennessee Apple, Jack Daniel's Bonded Tennessee Whiskey, Old Forester Whiskey Row Series, Jack Daniel's Sinatra Select, Old Forester Kentucky Straight Bourbon Whisky, Jack Daniel's Tennessee Rye, Old Forester Kentucky Straight Rye Whisky, Jack Daniel’s Winter Jack, Woodford Reserve Kentucky Bourbon, Woodford Reserve Double Oaked, Fords Gin, Woodford Reserve Kentucky Rye Whiskey, Slane Irish Whiskey, Woodford Reserve Kentucky Straight Wheat Whiskey, Coopers' Craft Kentucky Bourbon, Woodford Reserve Kentucky Straight Malt Whiske, Sonoma-Cutrer, and Part Time Rangers RTDs.</v>
    <v>5600</v>
    <v>New York Stock Exchange</v>
    <v>XNYS</v>
    <v>XNYS</v>
    <v>850 DIXIE HWY, LOUISVILLE, KY, 40210 US</v>
    <v>55.545000000000002</v>
    <v>Beverages</v>
    <v>Stock</v>
    <v>45307.881944455468</v>
    <v>1501</v>
    <v>54.11</v>
    <v>26912370000</v>
    <v>BROWN-FORMAN CORPORATION</v>
    <v>BROWN-FORMAN CORPORATION</v>
    <v>55.48</v>
    <v>34.3093</v>
    <v>55.78</v>
    <v>54.56</v>
    <v>54.56</v>
    <v>475620300</v>
    <v>BF.B</v>
    <v>BROWN-FORMAN CORPORATION (XNYS:BF.B)</v>
    <v>1511879</v>
    <v>1645297</v>
    <v>1933</v>
  </rv>
  <rv s="2">
    <v>1502</v>
  </rv>
  <rv s="3">
    <fb>57.1</fb>
    <v>21</v>
  </rv>
  <rv s="0">
    <v>https://www.bing.com/financeapi/forcetrigger?t=a26c9c&amp;q=XNYS%3aXYL&amp;form=skydnc</v>
    <v>Learn more on Bing</v>
  </rv>
  <rv s="1">
    <v>en-GB</v>
    <v>a26c9c</v>
    <v>268435456</v>
    <v>1</v>
    <v>Powered by Refinitiv</v>
    <v>0</v>
    <v>XYLEM INC. (XNYS:XYL)</v>
    <v>2</v>
    <v>22</v>
    <v>Finance</v>
    <v>20</v>
    <v>117.4199</v>
    <v>87.59</v>
    <v>1.0939000000000001</v>
    <v>-0.74</v>
    <v>3.6049999999999998E-4</v>
    <v>-6.6230000000000004E-3</v>
    <v>0.04</v>
    <v>USD</v>
    <v>Xylem Inc. is a water technology company. The Company designs, manufactures and services engineered products and solutions across a range of critical applications, primarily in the water sector, as well as in energy. The Company’s Water Infrastructure segment focuses on the transportation and treatment of water, offering a range of products including water, wastewater and storm water pumps, treatment equipment, and controls and systems. The Company’s Applied Water segment's products include pumps, valves, heat exchangers, controls and dispensing equipment. The Company’s Measurement &amp; Control Solutions segment develops advanced technology solutions that enable intelligent use and conservation of critical water and energy resources as well as analytical instrumentation used in the testing of water. The Company’s Integrated Solutions &amp; Services segment provides equipment systems for industrial needs, full-scale outsourcing of operations and maintenance and municipal services.</v>
    <v>17800</v>
    <v>New York Stock Exchange</v>
    <v>XNYS</v>
    <v>XNYS</v>
    <v>301 Water Street Se, WASHINGTON, DC, 20003 US</v>
    <v>111.36</v>
    <v>Machinery, Equipment &amp; Components</v>
    <v>Stock</v>
    <v>45307.962400717188</v>
    <v>1505</v>
    <v>110.16</v>
    <v>26757225022</v>
    <v>XYLEM INC.</v>
    <v>XYLEM INC.</v>
    <v>111.11</v>
    <v>45.780299999999997</v>
    <v>111.73</v>
    <v>110.99</v>
    <v>111</v>
    <v>241077800</v>
    <v>XYL</v>
    <v>XYLEM INC. (XNYS:XYL)</v>
    <v>1561215</v>
    <v>1241652</v>
    <v>2011</v>
  </rv>
  <rv s="2">
    <v>1506</v>
  </rv>
  <rv s="3">
    <fb>114.36</fb>
    <v>21</v>
  </rv>
  <rv s="0">
    <v>https://www.bing.com/financeapi/forcetrigger?t=a1rew7&amp;q=XNYS%3aDVN&amp;form=skydnc</v>
    <v>Learn more on Bing</v>
  </rv>
  <rv s="1">
    <v>en-GB</v>
    <v>a1rew7</v>
    <v>268435456</v>
    <v>1</v>
    <v>Powered by Refinitiv</v>
    <v>0</v>
    <v>DEVON ENERGY CORPORATION (XNYS:DVN)</v>
    <v>2</v>
    <v>22</v>
    <v>Finance</v>
    <v>20</v>
    <v>66.954999999999998</v>
    <v>41.52</v>
    <v>2.2355999999999998</v>
    <v>-1.0900000000000001</v>
    <v>1.6789999999999999E-3</v>
    <v>-2.5485000000000001E-2</v>
    <v>7.0000000000000007E-2</v>
    <v>USD</v>
    <v>Devon Energy Corporation is an independent energy company. The Company is engaged primarily in the exploration, development and production of oil, natural gas and natural gas and natural gas liquids. The Company’s oil and gas properties include the Delaware Basin, Anadarko Basin, Williston Basin, Eagle Ford, and Powder River Basin. The Delaware Basin operates approximately 16 rigs that offer exploration and development opportunities from geologic reservoirs, including the Wolfcamp, Bone Spring, Avalon, and Delaware formations. The Company's Anadarko Basin is located primarily in Oklahoma’s Canadian, Kingfisher and Blaine counties. It operates approximately four rig programs associated with this joint venture. The Williston Basin is located on the Fort Berthold Indian Reservation in North Dakota, and its operations are focused on the oil-prone Bakken and Three Forks formations. The Eagle Ford operations are located in Texas DeWitt and Karnes counties.</v>
    <v>1800</v>
    <v>New York Stock Exchange</v>
    <v>XNYS</v>
    <v>XNYS</v>
    <v>333 W Sheridan Ave, OKLAHOMA CITY, OK, 73102 US</v>
    <v>42.75</v>
    <v>Oil &amp; Gas</v>
    <v>Stock</v>
    <v>45307.965108784374</v>
    <v>1509</v>
    <v>41.52</v>
    <v>26704376000</v>
    <v>DEVON ENERGY CORPORATION</v>
    <v>DEVON ENERGY CORPORATION</v>
    <v>42.53</v>
    <v>7.3029999999999999</v>
    <v>42.77</v>
    <v>41.68</v>
    <v>41.75</v>
    <v>640700000</v>
    <v>DVN</v>
    <v>DEVON ENERGY CORPORATION (XNYS:DVN)</v>
    <v>13077825</v>
    <v>9886234</v>
    <v>1999</v>
  </rv>
  <rv s="2">
    <v>1510</v>
  </rv>
  <rv s="3">
    <fb>45.3</fb>
    <v>21</v>
  </rv>
  <rv s="0">
    <v>https://www.bing.com/financeapi/forcetrigger?t=a1wh7w&amp;q=XNYS%3aKEYS&amp;form=skydnc</v>
    <v>Learn more on Bing</v>
  </rv>
  <rv s="1">
    <v>en-GB</v>
    <v>a1wh7w</v>
    <v>268435456</v>
    <v>1</v>
    <v>Powered by Refinitiv</v>
    <v>0</v>
    <v>KEYSIGHT TECHNOLOGIES, INC. (XNYS:KEYS)</v>
    <v>2</v>
    <v>22</v>
    <v>Finance</v>
    <v>23</v>
    <v>189.315</v>
    <v>118.57</v>
    <v>1.0793999999999999</v>
    <v>-1.25</v>
    <v>0</v>
    <v>-8.2260000000000007E-3</v>
    <v>0</v>
    <v>USD</v>
    <v>Keysight Technologies, Inc. is a technology company. The Company is primarily engaged in providing electronic design and test solutions. It operates through two segments: Communications Solutions Group (CSG) and Electronics Industrial Solutions Group (EISG). Its CSG segment serves customers, including commercial communications and aerospace, defense, and government end markets. Its CSG’s solutions consist of electronic design and test software, electronic measurement instruments, systems and related services. Its EISG segment provides test and measurement solutions and related services across a set of electronic industrial end markets, focusing on applications in the automotive and energy industries and measurement solutions for consumer electronics, education, general electronics design and manufacturing, and semiconductor design and manufacturing. The Company also offers customization, consulting and optimization services throughout the product development lifecycle.</v>
    <v>14900</v>
    <v>New York Stock Exchange</v>
    <v>XNYS</v>
    <v>XNYS</v>
    <v>1400 Fountaingrove Pkwy, SANTA ROSA, CA, 95403 US</v>
    <v>151.38999999999999</v>
    <v>Electronic Equipment &amp; Parts</v>
    <v>Stock</v>
    <v>45307.909751064064</v>
    <v>1513</v>
    <v>150</v>
    <v>26379221219</v>
    <v>KEYSIGHT TECHNOLOGIES, INC.</v>
    <v>KEYSIGHT TECHNOLOGIES, INC.</v>
    <v>150.76</v>
    <v>25.767499999999998</v>
    <v>151.94999999999999</v>
    <v>150.69999999999999</v>
    <v>150.69999999999999</v>
    <v>175044600</v>
    <v>KEYS</v>
    <v>KEYSIGHT TECHNOLOGIES, INC. (XNYS:KEYS)</v>
    <v>1125826</v>
    <v>1393459</v>
    <v>2013</v>
  </rv>
  <rv s="2">
    <v>1514</v>
  </rv>
  <rv s="3">
    <fb>159.09</fb>
    <v>21</v>
  </rv>
  <rv s="0">
    <v>https://www.bing.com/financeapi/forcetrigger?t=a1p58m&amp;q=XNYS%3aCAH&amp;form=skydnc</v>
    <v>Learn more on Bing</v>
  </rv>
  <rv s="1">
    <v>en-GB</v>
    <v>a1p58m</v>
    <v>268435456</v>
    <v>1</v>
    <v>Powered by Refinitiv</v>
    <v>0</v>
    <v>CARDINAL HEALTH, INC. (XNYS:CAH)</v>
    <v>2</v>
    <v>22</v>
    <v>Finance</v>
    <v>23</v>
    <v>108.85</v>
    <v>68.53</v>
    <v>0.69820000000000004</v>
    <v>0.59</v>
    <v>0</v>
    <v>5.5769999999999995E-3</v>
    <v>0</v>
    <v>USD</v>
    <v>Cardinal Health, Inc. is a global healthcare services and products company. The Company is engaged in providing customized solutions for hospitals, healthcare systems, pharmacies, ambulatory surgery centers, clinical laboratories, physician offices and patients in the home. The Company also provides pharmaceuticals and medical products and laboratory product solutions. The Company connects patients, providers, payers, pharmacists and manufacturers for integrated care coordination and better patient management. The Company's segments include Pharmaceutical and Medical. Its Pharmaceutical segment distributes branded and generic pharmaceuticals, specialty pharmaceuticals and over-the-counter healthcare and consumer products in the United States. Its Medical segment manufactures, sources and distributes Cardinal Health branded medical, surgical and laboratory products, which are sold in the United States, Canada, Europe, Asia and other markets.</v>
    <v>48000</v>
    <v>New York Stock Exchange</v>
    <v>XNYS</v>
    <v>XNYS</v>
    <v>7000 Cardinal Pl, DUBLIN, OH, 43017 US</v>
    <v>106.76</v>
    <v>Pharmaceuticals</v>
    <v>Stock</v>
    <v>45307.882421238282</v>
    <v>1517</v>
    <v>105.32</v>
    <v>26219276478</v>
    <v>CARDINAL HEALTH, INC.</v>
    <v>CARDINAL HEALTH, INC.</v>
    <v>106.11</v>
    <v>173.9538</v>
    <v>105.79</v>
    <v>106.38</v>
    <v>106.38</v>
    <v>246468100</v>
    <v>CAH</v>
    <v>CARDINAL HEALTH, INC. (XNYS:CAH)</v>
    <v>1848205</v>
    <v>2230487</v>
    <v>1979</v>
  </rv>
  <rv s="2">
    <v>1518</v>
  </rv>
  <rv s="3">
    <fb>100.8</fb>
    <v>21</v>
  </rv>
  <rv s="0">
    <v>https://www.bing.com/financeapi/forcetrigger?t=a25sk2&amp;q=XNYS%3aWEC&amp;form=skydnc</v>
    <v>Learn more on Bing</v>
  </rv>
  <rv s="1">
    <v>en-GB</v>
    <v>a25sk2</v>
    <v>268435456</v>
    <v>1</v>
    <v>Powered by Refinitiv</v>
    <v>0</v>
    <v>WEC ENERGY GROUP, INC. (XNYS:WEC)</v>
    <v>2</v>
    <v>22</v>
    <v>Finance</v>
    <v>23</v>
    <v>99.26</v>
    <v>75.47</v>
    <v>0.41599999999999998</v>
    <v>-0.22</v>
    <v>2.7860000000000003E-3</v>
    <v>-2.6570000000000001E-3</v>
    <v>0.23</v>
    <v>USD</v>
    <v>WEC Energy Group, Inc. is a diversified holding company. The Company, through its wholly owned subsidiaries, provides or invests in regulated natural gas and electricity, and renewable energy, as well as non-regulated renewable energy. The Company’s segment includes Wisconsin, Illinois, Other States and Electric Transmission. Wisconsin segment is engaged primarily in the generation of electricity and the distribution of electricity and natural gas in Wisconsin and generates electricity and distributes electricity and natural gas to customers located in the Upper Peninsula of Michigan. Illinois segment is engaged primarily in the distribution of natural gas in Illinois. Other state segment is engaged primarily in the distribution of natural gas in Minnesota and Michigan, respectively. Non-utility energy infrastructure segment is principally engaged in the ownership of electric power generating facilities. Its segments also include Electric transmission segment.</v>
    <v>7022</v>
    <v>New York Stock Exchange</v>
    <v>XNYS</v>
    <v>XNYS</v>
    <v>PO Box 1331, 231 W Michigan St, MILWAUKEE, WI, 53201-1331 US</v>
    <v>82.99</v>
    <v>Electrical Utilities &amp; IPPs</v>
    <v>Stock</v>
    <v>45307.92546537031</v>
    <v>1521</v>
    <v>82.14</v>
    <v>26045426664</v>
    <v>WEC ENERGY GROUP, INC.</v>
    <v>WEC ENERGY GROUP, INC.</v>
    <v>82.51</v>
    <v>19.1449</v>
    <v>82.79</v>
    <v>82.57</v>
    <v>82.8</v>
    <v>315434500</v>
    <v>WEC</v>
    <v>WEC ENERGY GROUP, INC. (XNYS:WEC)</v>
    <v>2897031</v>
    <v>2206009</v>
    <v>1981</v>
  </rv>
  <rv s="2">
    <v>1522</v>
  </rv>
  <rv s="3">
    <fb>84.17</fb>
    <v>21</v>
  </rv>
  <rv s="0">
    <v>https://www.bing.com/financeapi/forcetrigger?t=azetdm&amp;q=XNYS%3aCBRE&amp;form=skydnc</v>
    <v>Learn more on Bing</v>
  </rv>
  <rv s="1">
    <v>en-GB</v>
    <v>azetdm</v>
    <v>268435456</v>
    <v>1</v>
    <v>Powered by Refinitiv</v>
    <v>0</v>
    <v>CBRE GROUP, INC. (XNYS:CBRE)</v>
    <v>2</v>
    <v>22</v>
    <v>Finance</v>
    <v>23</v>
    <v>94.27</v>
    <v>64.63</v>
    <v>1.4348000000000001</v>
    <v>0.17</v>
    <v>0</v>
    <v>1.9940000000000001E-3</v>
    <v>0</v>
    <v>USD</v>
    <v>CBRE Group, Inc. is a holding company. The Company provides services to real estate investors and occupiers. The Company's Advisory Services segment provides a range of services globally, including property leasing, property sales, mortgage services, property management services and valuation services. The Global Workplace Solutions segment provides a suite of integrated, contractually based outsourcing services to occupiers of real estate, including facilities management and project management. The Real Estate Investments includes segment investment management services provided globally, development services in the United States, United Kingdom and Continental Europe. The Company’s services include capital markets, property leasing, investment management, project management services, property management, facilities management services and development services, among others. It also provides expert technical support services for high-end laboratory systems in the United States.</v>
    <v>115000</v>
    <v>New York Stock Exchange</v>
    <v>XNYS</v>
    <v>XNYS</v>
    <v>2100 Mckinney Avenue, Suite 1250, DALLAS, TX, 75201 US</v>
    <v>85.594999999999999</v>
    <v>Real Estate Operations</v>
    <v>Stock</v>
    <v>45307.90975859922</v>
    <v>1525</v>
    <v>84.08</v>
    <v>26038448904</v>
    <v>CBRE GROUP, INC.</v>
    <v>CBRE GROUP, INC.</v>
    <v>84.08</v>
    <v>45.4482</v>
    <v>85.26</v>
    <v>85.43</v>
    <v>85.43</v>
    <v>304792800</v>
    <v>CBRE</v>
    <v>CBRE GROUP, INC. (XNYS:CBRE)</v>
    <v>1927704</v>
    <v>1682398</v>
    <v>2001</v>
  </rv>
  <rv s="2">
    <v>1526</v>
  </rv>
  <rv s="3">
    <fb>93.09</fb>
    <v>21</v>
  </rv>
  <rv s="0">
    <v>https://www.bing.com/financeapi/forcetrigger?t=a1tym7&amp;q=XNYS%3aGLW&amp;form=skydnc</v>
    <v>Learn more on Bing</v>
  </rv>
  <rv s="1">
    <v>en-GB</v>
    <v>a1tym7</v>
    <v>268435456</v>
    <v>1</v>
    <v>Powered by Refinitiv</v>
    <v>0</v>
    <v>CORNING INCORPORATED (XNYS:GLW)</v>
    <v>2</v>
    <v>22</v>
    <v>Finance</v>
    <v>23</v>
    <v>37.1</v>
    <v>25.26</v>
    <v>1.0881000000000001</v>
    <v>-0.38</v>
    <v>8.9339999999999992E-3</v>
    <v>-1.2418E-2</v>
    <v>0.27</v>
    <v>USD</v>
    <v>Corning Incorporated is a materials science technology and innovation company. The Company operates through five segments: Optical Communications, Display Technologies, Specialty Materials, Environmental Technologies and Life Sciences. The Optical Communications segment manufactures carrier network and enterprise network components for the telecommunications industry. The Display Technologies segment manufactures glass substrates for flat panel liquid crystal displays and other high-performance display panels. Its Specialty Materials segment is engaged in manufacturing products that provide material formulations for glass, glass ceramics and fluoride crystals to meet demand for customer needs. Its Environmental Technologies segment manufactures ceramic substrates and filters for emission control systems. Its Life Sciences segment manufactures glass and plastic labware, equipment, media, serum and reagents enabling workflow solutions for drug discovery and bioproduction.</v>
    <v>57500</v>
    <v>New York Stock Exchange</v>
    <v>XNYS</v>
    <v>XNYS</v>
    <v>One Riverfront Plaza, CORNING, NY, 14831-0001 US</v>
    <v>30.4</v>
    <v>Electronic Equipment &amp; Parts</v>
    <v>Stock</v>
    <v>45307.945438726565</v>
    <v>1529</v>
    <v>29.965</v>
    <v>25782945478</v>
    <v>CORNING INCORPORATED</v>
    <v>CORNING INCORPORATED</v>
    <v>30.33</v>
    <v>44.9848</v>
    <v>30.6</v>
    <v>30.22</v>
    <v>30.49</v>
    <v>853174900</v>
    <v>GLW</v>
    <v>CORNING INCORPORATED (XNYS:GLW)</v>
    <v>5246410</v>
    <v>4482464</v>
    <v>1936</v>
  </rv>
  <rv s="2">
    <v>1530</v>
  </rv>
  <rv s="3">
    <fb>30.45</fb>
    <v>21</v>
  </rv>
  <rv s="0">
    <v>https://www.bing.com/financeapi/forcetrigger?t=a1y2ec&amp;q=XNYS%3aMTD&amp;form=skydnc</v>
    <v>Learn more on Bing</v>
  </rv>
  <rv s="1">
    <v>en-GB</v>
    <v>a1y2ec</v>
    <v>268435456</v>
    <v>1</v>
    <v>Powered by Refinitiv</v>
    <v>0</v>
    <v>METTLER-TOLEDO INTERNATIONAL INC. (XNYS:MTD)</v>
    <v>2</v>
    <v>22</v>
    <v>Finance</v>
    <v>23</v>
    <v>1615.97</v>
    <v>928.495</v>
    <v>1.1571</v>
    <v>1.7</v>
    <v>0</v>
    <v>1.438E-3</v>
    <v>0</v>
    <v>USD</v>
    <v>Mettler-Toledo International Inc. is a supplier of precision instruments and services. The Company manufactures a variety of precision instruments and provides value-added services to its customers. Its principal products and services include laboratory instruments, industrial instruments, and retail weighing solutions. It has a variety of precision laboratory instruments for sample preparation, synthesis, analytical bench top, material characterization, and in-line measurement. Its laboratory instrument portfolio includes laboratory balances, liquid pipetting solutions, automated laboratory reactors, including real time analytics, titrators, pH meters, and other instruments. It manufactures numerous industrial weighing instruments and related terminals, and offers software solutions for the pharmaceutical, chemical, food, discrete manufacturing, and other industries. It offers networked scales and software, which can integrate backroom, counter, self-service, and checkout functions.</v>
    <v>16400</v>
    <v>New York Stock Exchange</v>
    <v>XNYS</v>
    <v>XNYS</v>
    <v>1900 Polaris Pkwy, COLUMBUS, OH, 43240 US</v>
    <v>1187.95</v>
    <v>Healthcare Equipment &amp; Supplies</v>
    <v>Stock</v>
    <v>45307.914363414064</v>
    <v>1533</v>
    <v>1168.55</v>
    <v>25673185524</v>
    <v>METTLER-TOLEDO INTERNATIONAL INC.</v>
    <v>METTLER-TOLEDO INTERNATIONAL INC.</v>
    <v>1168.55</v>
    <v>30.136199999999999</v>
    <v>1182.28</v>
    <v>1183.98</v>
    <v>1183.98</v>
    <v>21683800</v>
    <v>MTD</v>
    <v>METTLER-TOLEDO INTERNATIONAL INC. (XNYS:MTD)</v>
    <v>183686</v>
    <v>150075</v>
    <v>1991</v>
  </rv>
  <rv s="2">
    <v>1534</v>
  </rv>
  <rv s="3">
    <fb>1212.96</fb>
    <v>21</v>
  </rv>
  <rv s="0">
    <v>https://www.bing.com/financeapi/forcetrigger?t=a22i27&amp;q=XNAS%3aSBAC&amp;form=skydnc</v>
    <v>Learn more on Bing</v>
  </rv>
  <rv s="1">
    <v>en-GB</v>
    <v>a22i27</v>
    <v>268435456</v>
    <v>1</v>
    <v>Powered by Refinitiv</v>
    <v>0</v>
    <v>SBA Communications Corporation (XNAS:SBAC)</v>
    <v>2</v>
    <v>22</v>
    <v>Finance</v>
    <v>23</v>
    <v>309.52</v>
    <v>185.23</v>
    <v>0.58109999999999995</v>
    <v>-1.89</v>
    <v>0</v>
    <v>-7.8779999999999996E-3</v>
    <v>0</v>
    <v>USD</v>
    <v>SBA Communications Corporation is an independent owner and operator of wireless communications infrastructure, including towers, buildings, rooftops, distributed antenna systems (DAS) and small cells. The Company’s primary focus is the leasing of antenna space on its multi-tenant towers to a variety of wireless service providers under long-term lease contracts in the United States, South America, Central America, Canada, South Africa, the Philippines, and Tanzania. It operates through two segments: Domestic Site Leasing and International Site Leasing. Domestic Site Leasing segment leases to T-Mobile, AT&amp;T Wireless, Verizon Wireless, and DISH Wireless. The segment owns approximately 17,416 sites in the United States and its territories. International Site Leasing segment owns and operates approximately 21,895 towers in 15 international markets throughout South America, Central America, Canada, South Africa, the Philippines, and Tanzania.</v>
    <v>1834</v>
    <v>Nasdaq Stock Market</v>
    <v>XNAS</v>
    <v>XNAS</v>
    <v>8051 Congress Avenue, BOCA RATON, FL, 33487 US</v>
    <v>241.56</v>
    <v>Residential &amp; Commercial REIT</v>
    <v>Stock</v>
    <v>45307.927310856248</v>
    <v>1537</v>
    <v>237.41</v>
    <v>25678184870</v>
    <v>SBA Communications Corporation</v>
    <v>SBA Communications Corporation</v>
    <v>238.42</v>
    <v>52.790599999999998</v>
    <v>239.9</v>
    <v>238.01</v>
    <v>238.01</v>
    <v>107887000</v>
    <v>SBAC</v>
    <v>SBA Communications Corporation (XNAS:SBAC)</v>
    <v>799495</v>
    <v>710682</v>
    <v>2016</v>
  </rv>
  <rv s="2">
    <v>1538</v>
  </rv>
  <rv s="3">
    <fb>253.69</fb>
    <v>21</v>
  </rv>
  <rv s="0">
    <v>https://www.bing.com/financeapi/forcetrigger?t=a262jc&amp;q=XNYS%3aWST&amp;form=skydnc</v>
    <v>Learn more on Bing</v>
  </rv>
  <rv s="1">
    <v>en-GB</v>
    <v>a262jc</v>
    <v>268435456</v>
    <v>1</v>
    <v>Powered by Refinitiv</v>
    <v>0</v>
    <v>WEST PHARMACEUTICAL SERVICES, INC. (XNYS:WST)</v>
    <v>2</v>
    <v>22</v>
    <v>Finance</v>
    <v>23</v>
    <v>415.73</v>
    <v>247.64</v>
    <v>1.0484</v>
    <v>-0.27</v>
    <v>1.5299999999999999E-3</v>
    <v>-7.7859999999999995E-4</v>
    <v>0.53</v>
    <v>USD</v>
    <v>West Pharmaceutical Services, Inc. is a global manufacturer that is engaged in the design and production of technologically advanced, integrated containment and delivery systems for injectable drugs and healthcare products. The Company operates through two segments: Proprietary Products and Contract-Manufactured Products. The Proprietary Products segment offers proprietary packaging, containment solutions, and drug delivery products, along with analytical lab services and other integrated services and solutions, primarily to biologic, generic and pharmaceutical drug customers. The Contract-Manufactured Products segment serves as a fully integrated business, focused on the design, manufacture, and automated assembly of complex devices, primarily for pharmaceutical, diagnostic, and medical device customers. This segment manufactures customer-owned components and devices used in surgical, diagnostic, ophthalmic, injectable, and other drug delivery systems, as well as consumer products.</v>
    <v>10700</v>
    <v>New York Stock Exchange</v>
    <v>XNYS</v>
    <v>XNYS</v>
    <v>530 Herman O. West Drive, EXTON, PA, 19341 US</v>
    <v>348.06</v>
    <v>Healthcare Equipment &amp; Supplies</v>
    <v>Stock</v>
    <v>45307.893942453127</v>
    <v>1541</v>
    <v>342.57</v>
    <v>25637420655</v>
    <v>WEST PHARMACEUTICAL SERVICES, INC.</v>
    <v>WEST PHARMACEUTICAL SERVICES, INC.</v>
    <v>345.01</v>
    <v>46.989899999999999</v>
    <v>346.77</v>
    <v>346.5</v>
    <v>347.03</v>
    <v>73989670</v>
    <v>WST</v>
    <v>WEST PHARMACEUTICAL SERVICES, INC. (XNYS:WST)</v>
    <v>381651</v>
    <v>441611</v>
    <v>1923</v>
  </rv>
  <rv s="2">
    <v>1542</v>
  </rv>
  <rv s="3">
    <fb>352.12</fb>
    <v>21</v>
  </rv>
  <rv s="0">
    <v>https://www.bing.com/financeapi/forcetrigger?t=a26fim&amp;q=XNYS%3aZBH&amp;form=skydnc</v>
    <v>Learn more on Bing</v>
  </rv>
  <rv s="1">
    <v>en-GB</v>
    <v>a26fim</v>
    <v>268435456</v>
    <v>1</v>
    <v>Powered by Refinitiv</v>
    <v>0</v>
    <v>ZIMMER BIOMET HOLDINGS, INC. (XNYS:ZBH)</v>
    <v>2</v>
    <v>22</v>
    <v>Finance</v>
    <v>23</v>
    <v>149.25</v>
    <v>102</v>
    <v>1.0362</v>
    <v>-0.43</v>
    <v>0</v>
    <v>-3.4939999999999997E-3</v>
    <v>0</v>
    <v>USD</v>
    <v>Zimmer Biomet Holdings, Inc. is a global medical technology company. Its segments include Americas, EMEA, and Asia Pacific. The Company designs, manufactures and markets orthopedic reconstructive products; sports medicine, biologics, extremities and trauma products; craniomaxillofacial and thoracic (CMFT) products; surgical products; and a suite of integrated digital and robotic technologies that leverage data, data analytics and artificial intelligence. Its other product category primarily includes its robotic, surgical and bone cement products. Its products and solutions help treat patients suffering from disorders of, or injuries to, bones, joints or supporting soft tissues. Its knee brands include the Persona Knee, NexGen Knee Implants, Vanguard Knee, and Oxford Partial Knee. Its hip brands include the Taperloc Hip System, Avenir Complete Hip System, Arcos Modular Hip System, and G7 Acetabular System. Its S.E.T. product category includes sports medicine, biologics, foot and others.</v>
    <v>18000</v>
    <v>New York Stock Exchange</v>
    <v>XNYS</v>
    <v>XNYS</v>
    <v>345 E Main St, WARSAW, IN, 46580-2746 US</v>
    <v>122.69</v>
    <v>Healthcare Equipment &amp; Supplies</v>
    <v>Stock</v>
    <v>45307.927310786719</v>
    <v>1545</v>
    <v>121.17</v>
    <v>25629393048</v>
    <v>ZIMMER BIOMET HOLDINGS, INC.</v>
    <v>ZIMMER BIOMET HOLDINGS, INC.</v>
    <v>121.91</v>
    <v>54.548200000000001</v>
    <v>123.07</v>
    <v>122.64</v>
    <v>122.64</v>
    <v>208980700</v>
    <v>ZBH</v>
    <v>ZIMMER BIOMET HOLDINGS, INC. (XNYS:ZBH)</v>
    <v>1450421</v>
    <v>1835699</v>
    <v>2001</v>
  </rv>
  <rv s="2">
    <v>1546</v>
  </rv>
  <rv s="3">
    <fb>121.7</fb>
    <v>21</v>
  </rv>
  <rv s="0">
    <v>https://www.bing.com/financeapi/forcetrigger?t=a1nyw7&amp;q=XNYS%3aAVB&amp;form=skydnc</v>
    <v>Learn more on Bing</v>
  </rv>
  <rv s="1">
    <v>en-GB</v>
    <v>a1nyw7</v>
    <v>268435456</v>
    <v>1</v>
    <v>Powered by Refinitiv</v>
    <v>0</v>
    <v>AVALONBAY COMMUNITIES, INC. (XNYS:AVB)</v>
    <v>2</v>
    <v>22</v>
    <v>Finance</v>
    <v>23</v>
    <v>198.655</v>
    <v>153.07</v>
    <v>0.94020000000000004</v>
    <v>-2.39</v>
    <v>0</v>
    <v>-1.3092999999999999E-2</v>
    <v>0</v>
    <v>USD</v>
    <v>AvalonBay Communities, Inc. is a real estate investment trust (REIT). The Company's segments include Same Store, Other Stabilized and Development/Redevelopment. The Company develops, redevelops, acquires, owns and operates multifamily apartment communities in New England, the New York/New Jersey metro area, the Mid-Atlantic, the Pacific Northwest, and Northern and Southern California, as well as in its expansion markets of Raleigh-Durham and Charlotte, North Carolina, Southeast Florida, Dallas and Austin, Texas, and Denver, Colorado. The Company focuses on metropolitan areas in these regions. The Company owns or holds a direct or indirect ownership interest in approximately 275 operating apartment communities containing over 82,411 apartment homes in 12 states and the District of Columbia and 18 wholly owned apartment communities under development. The Company operates under four core brands, which include Avalon, AVA, eaves by Avalon, and Kanso.</v>
    <v>2947</v>
    <v>New York Stock Exchange</v>
    <v>XNYS</v>
    <v>XNYS</v>
    <v>4040 Wilson Boulevard, Ste 1000, ARLINGTON, VA, 22203 US</v>
    <v>182.26</v>
    <v>Residential &amp; Commercial REIT</v>
    <v>Stock</v>
    <v>45307.885549443752</v>
    <v>1549</v>
    <v>179.32499999999999</v>
    <v>25584020265</v>
    <v>AVALONBAY COMMUNITIES, INC.</v>
    <v>AVALONBAY COMMUNITIES, INC.</v>
    <v>181.62</v>
    <v>27.828700000000001</v>
    <v>182.54</v>
    <v>180.15</v>
    <v>180.15</v>
    <v>142015100</v>
    <v>AVB</v>
    <v>AVALONBAY COMMUNITIES, INC. (XNYS:AVB)</v>
    <v>862734</v>
    <v>862126</v>
    <v>1995</v>
  </rv>
  <rv s="2">
    <v>1550</v>
  </rv>
  <rv s="3">
    <fb>187.22</fb>
    <v>21</v>
  </rv>
  <rv s="0">
    <v>https://www.bing.com/financeapi/forcetrigger?t=a1o1jc&amp;q=XNYS%3aAWK&amp;form=skydnc</v>
    <v>Learn more on Bing</v>
  </rv>
  <rv s="1">
    <v>en-GB</v>
    <v>a1o1jc</v>
    <v>268435456</v>
    <v>1</v>
    <v>Powered by Refinitiv</v>
    <v>0</v>
    <v>AMERICAN WATER WORKS COMPANY, INC. (XNYS:AWK)</v>
    <v>2</v>
    <v>22</v>
    <v>Finance</v>
    <v>20</v>
    <v>162.59</v>
    <v>114.25</v>
    <v>0.6512</v>
    <v>-1.7949999999999999</v>
    <v>1.5339999999999999E-4</v>
    <v>-1.3576999999999999E-2</v>
    <v>0.02</v>
    <v>USD</v>
    <v>American Water Works Company, Inc. is a water and wastewater utility company. The Company's primary business involves the ownership of utilities that provide water and wastewater services to residential, commercial, industrial, public authority, fire service and sale for resale customers. It also operates other market-based businesses that provide water and wastewater services to the United States government on military installations, as well as municipalities. The Company operates its business primarily through one segment: the Regulated Businesses segment. The Regulated Businesses segment includes subsidiaries that provide water and wastewater services to customers in approximately 14 states. The Company's utility operates in the states, such as Georgia, Hawaii, Indiana, Iowa, Kentucky, Maryland, Tennessee, Virginia and West Virginia. The Company's utilities operate in approximately 1,600 communities. The Company also operates Wood Heights water and wastewater systems in Ray County.</v>
    <v>6500</v>
    <v>New York Stock Exchange</v>
    <v>XNYS</v>
    <v>XNYS</v>
    <v>1 Water Street, CAMDEN, NJ, 08102-1658 US</v>
    <v>132.77000000000001</v>
    <v>Water Utilities</v>
    <v>Stock</v>
    <v>45307.96406101797</v>
    <v>1553</v>
    <v>130.31</v>
    <v>25392452575</v>
    <v>AMERICAN WATER WORKS COMPANY, INC.</v>
    <v>AMERICAN WATER WORKS COMPANY, INC.</v>
    <v>131.41</v>
    <v>27.463799999999999</v>
    <v>132.21</v>
    <v>130.41499999999999</v>
    <v>130.43</v>
    <v>194705000</v>
    <v>AWK</v>
    <v>AMERICAN WATER WORKS COMPANY, INC. (XNYS:AWK)</v>
    <v>800813</v>
    <v>943238</v>
    <v>1936</v>
  </rv>
  <rv s="2">
    <v>1554</v>
  </rv>
  <rv s="3">
    <fb>131.99</fb>
    <v>21</v>
  </rv>
  <rv s="0">
    <v>https://www.bing.com/financeapi/forcetrigger?t=a25xgh&amp;q=XNAS%3aWTW&amp;form=skydnc</v>
    <v>Learn more on Bing</v>
  </rv>
  <rv s="1">
    <v>en-GB</v>
    <v>a25xgh</v>
    <v>268435456</v>
    <v>1</v>
    <v>Powered by Refinitiv</v>
    <v>0</v>
    <v>Willis Towers Watson Public Limited Company (XNAS:WTW)</v>
    <v>2</v>
    <v>22</v>
    <v>Finance</v>
    <v>23</v>
    <v>258.93</v>
    <v>195.29</v>
    <v>0.72789999999999999</v>
    <v>-2.61</v>
    <v>0</v>
    <v>-1.0506999999999999E-2</v>
    <v>0</v>
    <v>USD</v>
    <v>Willis Towers Watson Public Limited Company is a global advisory, broking and solutions company that provides data-driven, insight-led solutions in the areas of people, risk and capital. It operates through two segments: Health, Wealth &amp; Career (HWC), and Risk &amp; Broking (R&amp;B). HWC segment provides a range of advice, broking, solutions and technology for employee benefit plans, institutional investors, compensation and career programs, and the employee experience overall. Its segment focuses on Health, Wealth, Career and Benefits Delivery &amp; Outsourcing. Its portfolio of services supports the interrelated challenges that the management teams of its clients face across human resources (HR) and finance. The R&amp;B segment provides a range of risk advice, insurance brokerage and consulting services to clients worldwide ranging from small businesses to multinational corporations. Its R&amp;B segment comprises two primary businesses: Corporate Risk &amp; Broking and Insurance Consulting and Technology.</v>
    <v>46000</v>
    <v>Nasdaq Stock Market</v>
    <v>XNAS</v>
    <v>XNAS</v>
    <v>51 Lime Street, LONDON, UNITED KINGDOM-NA, EC3M 7DQ GB</v>
    <v>248.13</v>
    <v>Insurance</v>
    <v>Stock</v>
    <v>45307.914367580466</v>
    <v>1557</v>
    <v>245.16</v>
    <v>25380373716</v>
    <v>Willis Towers Watson Public Limited Company</v>
    <v>Willis Towers Watson Public Limited Company</v>
    <v>248.11</v>
    <v>25.963899999999999</v>
    <v>248.4</v>
    <v>245.79</v>
    <v>245.79</v>
    <v>103260400</v>
    <v>WTW</v>
    <v>Willis Towers Watson Public Limited Company (XNAS:WTW)</v>
    <v>432059</v>
    <v>455962</v>
    <v>2009</v>
  </rv>
  <rv s="2">
    <v>1558</v>
  </rv>
  <rv s="3">
    <fb>241.2</fb>
    <v>21</v>
  </rv>
  <rv s="0">
    <v>https://www.bing.com/financeapi/forcetrigger?t=a1r32w&amp;q=XNAS%3aWBD&amp;form=skydnc</v>
    <v>Learn more on Bing</v>
  </rv>
  <rv s="11">
    <v>en-GB</v>
    <v>a1r32w</v>
    <v>268435456</v>
    <v>1</v>
    <v>Powered by Refinitiv</v>
    <v>24</v>
    <v>WARNER BROS. DISCOVERY, INC. (XNAS:WBD)</v>
    <v>2</v>
    <v>25</v>
    <v>Finance</v>
    <v>20</v>
    <v>16.339099999999998</v>
    <v>9.27</v>
    <v>1.5582</v>
    <v>-0.3</v>
    <v>4.3480000000000003E-3</v>
    <v>-2.8169E-2</v>
    <v>4.4999999999999998E-2</v>
    <v>USD</v>
    <v>Warner Bros. Discovery, Inc. is a global media and entertainment company. The Company operates through three segments: Studios, Networks, and DTC. The Studios segment consists of the production and release of feature films for initial exhibition in theaters, production, and initial licensing of television programs to third parties. It also includes networks/DTC services, distribution of its films and television programs to various third party and internal television and streaming services, distribution through the home entertainment market (physical and digital), related consumer products and themed experience licensing, and interactive gaming. The Networks segment primarily consists of its domestic and international television networks. The DTC segment primarily consists of its premium pay-TV and streaming services. The Company's brands and franchises include Warner Bros. Pictures Group, Warner Bros. Television Group, DC, HBO, HBO Max, Discovery Channel, discovery+, and CNN.</v>
    <v>37500</v>
    <v>Nasdaq Stock Market</v>
    <v>XNAS</v>
    <v>XNAS</v>
    <v>230 PARK AVENUE SOUTH, NEW YORK, NY, 10003 US</v>
    <v>10.57</v>
    <v>Media &amp; Publishing</v>
    <v>Stock</v>
    <v>45307.963839189062</v>
    <v>1561</v>
    <v>10.28</v>
    <v>25239158100</v>
    <v>WARNER BROS. DISCOVERY, INC.</v>
    <v>WARNER BROS. DISCOVERY, INC.</v>
    <v>10.52</v>
    <v>10.65</v>
    <v>10.35</v>
    <v>10.395</v>
    <v>2438566000</v>
    <v>WBD</v>
    <v>WARNER BROS. DISCOVERY, INC. (XNAS:WBD)</v>
    <v>15790820</v>
    <v>23284540</v>
    <v>2008</v>
  </rv>
  <rv s="2">
    <v>1562</v>
  </rv>
  <rv s="3">
    <fb>11.38</fb>
    <v>21</v>
  </rv>
  <rv s="0">
    <v>https://www.bing.com/financeapi/forcetrigger?t=a1tgqh&amp;q=XNYS%3aFTV&amp;form=skydnc</v>
    <v>Learn more on Bing</v>
  </rv>
  <rv s="1">
    <v>en-GB</v>
    <v>a1tgqh</v>
    <v>268435456</v>
    <v>1</v>
    <v>Powered by Refinitiv</v>
    <v>0</v>
    <v>FORTIVE CORPORATION (XNYS:FTV)</v>
    <v>2</v>
    <v>22</v>
    <v>Finance</v>
    <v>23</v>
    <v>79.900000000000006</v>
    <v>62.7</v>
    <v>1.1362000000000001</v>
    <v>-0.51</v>
    <v>0</v>
    <v>-7.0950000000000006E-3</v>
    <v>0</v>
    <v>USD</v>
    <v>Fortive Corporation is a provider of essential technologies for connected workflow solutions across a range of end-markets. Its segments include Intelligent Operating Solutions, Precision Technologies, and Advanced Healthcare Solutions. The Intelligent Operating Solutions segment offers advanced instrumentation, software, and services, such as electrical test and measurement, facility, and asset lifecycle software applications, connected worker safety and compliance solutions across a range of vertical end markets, such as manufacturing, and communications and electronics. The Precision Technologies segment offers electrical test and measurement, sensing and material technologies offered across a range of vertical end markets, such as automotive and medical equipment. The Advanced Healthcare Solutions segment offers instrument sterilization solutions, instrument tracking, cell therapy equipment design and manufacturing, biomedical test tools, radiation detection and safety monitoring.</v>
    <v>18000</v>
    <v>New York Stock Exchange</v>
    <v>XNYS</v>
    <v>XNYS</v>
    <v>6920 Seaway Blvd, EVERETT, WA, 98203-5829 US</v>
    <v>71.900000000000006</v>
    <v>Machinery, Equipment &amp; Components</v>
    <v>Stock</v>
    <v>45307.881944455468</v>
    <v>1565</v>
    <v>70.73</v>
    <v>25081816032</v>
    <v>FORTIVE CORPORATION</v>
    <v>FORTIVE CORPORATION</v>
    <v>71.510000000000005</v>
    <v>30.941299999999998</v>
    <v>71.88</v>
    <v>71.37</v>
    <v>71.37</v>
    <v>351433600</v>
    <v>FTV</v>
    <v>FORTIVE CORPORATION (XNYS:FTV)</v>
    <v>1026825</v>
    <v>1731596</v>
    <v>2015</v>
  </rv>
  <rv s="2">
    <v>1566</v>
  </rv>
  <rv s="3">
    <fb>73.63</fb>
    <v>21</v>
  </rv>
  <rv s="0">
    <v>https://www.bing.com/financeapi/forcetrigger?t=a223r7&amp;q=XNYS%3aRMD&amp;form=skydnc</v>
    <v>Learn more on Bing</v>
  </rv>
  <rv s="1">
    <v>en-GB</v>
    <v>a223r7</v>
    <v>268435456</v>
    <v>1</v>
    <v>Powered by Refinitiv</v>
    <v>0</v>
    <v>RESMED INC. (XNYS:RMD)</v>
    <v>2</v>
    <v>22</v>
    <v>Finance</v>
    <v>23</v>
    <v>243.52</v>
    <v>132.24</v>
    <v>0.68920000000000003</v>
    <v>-3.69</v>
    <v>0</v>
    <v>-2.1219000000000002E-2</v>
    <v>0</v>
    <v>USD</v>
    <v>ResMed Inc. is a holding company. The Company, through its subsidiaries, is engaged in the development, manufacturing, distribution and marketing of medical devices and cloud-based software applications that diagnose, treat and manage respiratory disorders, including sleep disordered breathing (SDB), chronic obstructive pulmonary disease, neuromuscular disease and other chronic diseases. The Company’s segments include Sleep and Respiratory Care and Software as a Service. SDB includes obstructive sleep apnea and other respiratory disorders that occur during sleep. Its cloud-based digital software health applications, along with its devices, are designed to provide connected care to improve patient outcomes. Its portfolio of products includes devices, diagnostic products, mask systems, headgear and other accessories, dental devices, and cloud-based software and informatics solutions. Its comprehensive out-of-hospital software platforms support the professionals and caregivers.</v>
    <v>10140</v>
    <v>New York Stock Exchange</v>
    <v>XNYS</v>
    <v>XNYS</v>
    <v>9001 Spectrum Center Blvd, SAN DIEGO, CA, 92123 US</v>
    <v>172.03</v>
    <v>Healthcare Equipment &amp; Supplies</v>
    <v>Stock</v>
    <v>45307.914278981247</v>
    <v>1569</v>
    <v>169.24</v>
    <v>25036512299</v>
    <v>RESMED INC.</v>
    <v>RESMED INC.</v>
    <v>171.71</v>
    <v>28.291399999999999</v>
    <v>173.9</v>
    <v>170.21</v>
    <v>170.21</v>
    <v>147091900</v>
    <v>RMD</v>
    <v>RESMED INC. (XNYS:RMD)</v>
    <v>1109391</v>
    <v>814115</v>
    <v>1994</v>
  </rv>
  <rv s="2">
    <v>1570</v>
  </rv>
  <rv s="3">
    <fb>172.02</fb>
    <v>21</v>
  </rv>
  <rv s="0">
    <v>https://www.bing.com/financeapi/forcetrigger?t=a1uou2&amp;q=XNYS%3aHIG&amp;form=skydnc</v>
    <v>Learn more on Bing</v>
  </rv>
  <rv s="1">
    <v>en-GB</v>
    <v>a1uou2</v>
    <v>268435456</v>
    <v>1</v>
    <v>Powered by Refinitiv</v>
    <v>0</v>
    <v>THE HARTFORD FINANCIAL SERVICES GROUP, INC. (XNYS:HIG)</v>
    <v>2</v>
    <v>22</v>
    <v>Finance</v>
    <v>23</v>
    <v>83.38</v>
    <v>64.25</v>
    <v>0.86609999999999998</v>
    <v>0.35</v>
    <v>0</v>
    <v>4.2599999999999999E-3</v>
    <v>0</v>
    <v>USD</v>
    <v>The Hartford Financial Services Group, Inc. is a holding company. The Company's segments include Commercial Lines, Personal Lines, Property &amp; Casualty Other Operations, Group Benefits and Hartford Funds. Commercial Lines segment provides a variety of insurance products and risk management services in the United States and internationally. Personal Lines segment provides automobile, homeowners and personal umbrella coverage to individuals across the United States. Property &amp; Casualty Other Operations segment includes certain property and casualty operations. Group Benefits segment provides employers and associations with group life, accident and disability coverage, along with other products and services, including voluntary benefits, and group retiree health. Hartford Funds segment offers investment products for retail and retirement accounts and provides investment management, distribution and administrative services, such as product design, implementation and oversight.</v>
    <v>18800</v>
    <v>New York Stock Exchange</v>
    <v>XNYS</v>
    <v>XNYS</v>
    <v>1 Hartford Plz, HARTFORD, CT, 06155-0001 US</v>
    <v>82.625</v>
    <v>Insurance</v>
    <v>Stock</v>
    <v>45307.914390508595</v>
    <v>1573</v>
    <v>81.91</v>
    <v>24816516198</v>
    <v>THE HARTFORD FINANCIAL SERVICES GROUP, INC.</v>
    <v>THE HARTFORD FINANCIAL SERVICES GROUP, INC.</v>
    <v>82.07</v>
    <v>11.273899999999999</v>
    <v>82.16</v>
    <v>82.51</v>
    <v>82.51</v>
    <v>300769800</v>
    <v>HIG</v>
    <v>THE HARTFORD FINANCIAL SERVICES GROUP, INC. (XNYS:HIG)</v>
    <v>2334414</v>
    <v>1553296</v>
    <v>1985</v>
  </rv>
  <rv s="2">
    <v>1574</v>
  </rv>
  <rv s="3">
    <fb>80.38</fb>
    <v>21</v>
  </rv>
  <rv s="0">
    <v>https://www.bing.com/financeapi/forcetrigger?t=a24jvh&amp;q=XNAS%3aTSCO&amp;form=skydnc</v>
    <v>Learn more on Bing</v>
  </rv>
  <rv s="1">
    <v>en-GB</v>
    <v>a24jvh</v>
    <v>268435456</v>
    <v>1</v>
    <v>Powered by Refinitiv</v>
    <v>0</v>
    <v>TRACTOR SUPPLY COMPANY (XNAS:TSCO)</v>
    <v>2</v>
    <v>22</v>
    <v>Finance</v>
    <v>23</v>
    <v>251.17</v>
    <v>185</v>
    <v>0.83</v>
    <v>0.7</v>
    <v>4.4590000000000005E-5</v>
    <v>3.1310000000000001E-3</v>
    <v>0.01</v>
    <v>USD</v>
    <v>Tractor Supply Company is a rural lifestyle retailer in the United States. The Company is focused on supplying the needs of recreational farmers and ranchers. It operates retail stores under the names Tractor Supply Company, Petsense by Tractor Supply, and Orscheln Farm and Home. Its stores are located primarily in towns outlying various metropolitan markets and in rural communities. The Company also offers its products through the Tractor Supply mobile application and online at tractorsupply.com and petsense.com. The Company's selection of merchandise consists of various product categories, including livestock and pet; hardware, tools and trucks; seasonal, gift and toy products; clothing and footwear, and agriculture. Its brands include 4health, JobSmart, Bit &amp; Bridle, Paws &amp; Claws, Blue Mountain, Producer’s Pride, C.E. Schmidt, Redstone, Dumor, Untamed, Treeline, Countyline and Royal Wing. The Company operates approximately 2,333 retail stores in 49 states.</v>
    <v>24000</v>
    <v>Nasdaq Stock Market</v>
    <v>XNAS</v>
    <v>XNAS</v>
    <v>5401 Virginia Way, BRENTWOOD, TN, 37027 US</v>
    <v>224.35</v>
    <v>Specialty Retailers</v>
    <v>Stock</v>
    <v>45307.931661191404</v>
    <v>1577</v>
    <v>220.97</v>
    <v>24246771634</v>
    <v>TRACTOR SUPPLY COMPANY</v>
    <v>TRACTOR SUPPLY COMPANY</v>
    <v>221.98</v>
    <v>21.828099999999999</v>
    <v>223.57</v>
    <v>224.27</v>
    <v>224.28</v>
    <v>108114200</v>
    <v>TSCO</v>
    <v>TRACTOR SUPPLY COMPANY (XNAS:TSCO)</v>
    <v>1636975</v>
    <v>1245768</v>
    <v>1982</v>
  </rv>
  <rv s="2">
    <v>1578</v>
  </rv>
  <rv s="3">
    <fb>215.03</fb>
    <v>21</v>
  </rv>
  <rv s="0">
    <v>https://www.bing.com/financeapi/forcetrigger?t=a1pl8m&amp;q=XNYS%3aCHD&amp;form=skydnc</v>
    <v>Learn more on Bing</v>
  </rv>
  <rv s="1">
    <v>en-GB</v>
    <v>a1pl8m</v>
    <v>268435456</v>
    <v>1</v>
    <v>Powered by Refinitiv</v>
    <v>0</v>
    <v>CHURCH &amp; DWIGHT CO., INC. (XNYS:CHD)</v>
    <v>2</v>
    <v>22</v>
    <v>Finance</v>
    <v>23</v>
    <v>100.52</v>
    <v>78.63</v>
    <v>0.53310000000000002</v>
    <v>0.51</v>
    <v>0</v>
    <v>5.2230000000000002E-3</v>
    <v>0</v>
    <v>USD</v>
    <v>Church &amp; Dwight Co., Inc. develops, manufactures and markets a range of consumer household and personal care products and specialty products focused on animal and food production, chemicals and cleaners. Its consumer products are focused principally on its 14 brands. Its segments include Consumer Domestic, Consumer International and the Specialty Products Division (SPD). The Consumer Domestic segment is engaged in providing household and personal care products. Its household products include laundry, deodorizing, and cleaning products, and personal care products include condoms, pregnancy kits, oral care products, skin care products, hair care products and gummy dietary supplements. The Consumer International segment markets a variety of personal care, household and over-the-counter products in international subsidiary markets. The SPD segment focuses on sales to businesses and participates in three product areas, animal and food production, specialty chemicals and specialty cleaners.</v>
    <v>5250</v>
    <v>New York Stock Exchange</v>
    <v>XNYS</v>
    <v>XNYS</v>
    <v>500 Charles Ewing Blvd, EWING, NJ, 08628-3448 US</v>
    <v>98.22</v>
    <v>Personal &amp; Household Products &amp; Services</v>
    <v>Stock</v>
    <v>45307.88194446719</v>
    <v>1581</v>
    <v>97.14</v>
    <v>24184827672</v>
    <v>CHURCH &amp; DWIGHT CO., INC.</v>
    <v>CHURCH &amp; DWIGHT CO., INC.</v>
    <v>97.67</v>
    <v>55.488</v>
    <v>97.65</v>
    <v>98.16</v>
    <v>98.16</v>
    <v>246381700</v>
    <v>CHD</v>
    <v>CHURCH &amp; DWIGHT CO., INC. (XNYS:CHD)</v>
    <v>1408824</v>
    <v>1230266</v>
    <v>1925</v>
  </rv>
  <rv s="2">
    <v>1582</v>
  </rv>
  <rv s="3">
    <fb>94.56</fb>
    <v>21</v>
  </rv>
  <rv s="0">
    <v>https://www.bing.com/financeapi/forcetrigger?t=a264qh&amp;q=XNYS%3aWY&amp;form=skydnc</v>
    <v>Learn more on Bing</v>
  </rv>
  <rv s="1">
    <v>en-GB</v>
    <v>a264qh</v>
    <v>268435456</v>
    <v>1</v>
    <v>Powered by Refinitiv</v>
    <v>0</v>
    <v>WEYERHAEUSER COMPANY (XNYS:WY)</v>
    <v>2</v>
    <v>22</v>
    <v>Finance</v>
    <v>23</v>
    <v>35.14</v>
    <v>27.65</v>
    <v>1.4374</v>
    <v>-0.56000000000000005</v>
    <v>0</v>
    <v>-1.6652E-2</v>
    <v>0</v>
    <v>USD</v>
    <v>Weyerhaeuser Company is a real estate investment trust (REIT). The Company also own timberland assets through its subsidiary, Weyerhaeuser Timber Holdings, Inc. Its segments include Timberlands; Real Estate, Energy and Natural Resources (Real Estate &amp; ENR), and Wood Products. The Timberlands segment offers logs, timber, recreational leases, and other products. The Real Estate &amp; ENR segment includes sales of timberlands as well as rights to explore for and extract hard minerals, construction materials, natural gas production, wind and solar. The Wood Products segment consists of structural lumber, oriented strand board, engineered wood products and building materials distribution. The Company also transfers raw materials, semi-finished materials, and end products among its business segments. These products are supplied to the residential, multi-family, repair and remodel, industrial and light commercial markets. It operates 35 manufacturing facilities in the United States and Canada.</v>
    <v>9264</v>
    <v>New York Stock Exchange</v>
    <v>XNYS</v>
    <v>XNYS</v>
    <v>220 Occidental Avenue South, SEATTLE, WA, 98104 US</v>
    <v>33.56</v>
    <v>Residential &amp; Commercial REIT</v>
    <v>Stock</v>
    <v>45307.942392279685</v>
    <v>1585</v>
    <v>32.984999999999999</v>
    <v>24141133070</v>
    <v>WEYERHAEUSER COMPANY</v>
    <v>WEYERHAEUSER COMPANY</v>
    <v>33.32</v>
    <v>39.038800000000002</v>
    <v>33.630000000000003</v>
    <v>33.07</v>
    <v>33.07</v>
    <v>730001000</v>
    <v>WY</v>
    <v>WEYERHAEUSER COMPANY (XNYS:WY)</v>
    <v>3920465</v>
    <v>3612037</v>
    <v>1900</v>
  </rv>
  <rv s="2">
    <v>1586</v>
  </rv>
  <rv s="3">
    <fb>34.770000000000003</fb>
    <v>21</v>
  </rv>
  <rv s="0">
    <v>https://www.bing.com/financeapi/forcetrigger?t=a1qqbh&amp;q=XNYS%3aDAL&amp;form=skydnc</v>
    <v>Learn more on Bing</v>
  </rv>
  <rv s="1">
    <v>en-GB</v>
    <v>a1qqbh</v>
    <v>268435456</v>
    <v>1</v>
    <v>Powered by Refinitiv</v>
    <v>0</v>
    <v>DELTA AIR LINES, INC. (XNYS:DAL)</v>
    <v>2</v>
    <v>22</v>
    <v>Finance</v>
    <v>20</v>
    <v>49.81</v>
    <v>30.6</v>
    <v>1.4263999999999999</v>
    <v>-1</v>
    <v>0</v>
    <v>-2.5994000000000003E-2</v>
    <v>0</v>
    <v>USD</v>
    <v>Delta Air Lines, Inc. provides scheduled air transportation for passengers and cargo throughout the United States and across the globe. The Company's segments include Airline and Refinery. The Company has hubs and market presence in Amsterdam, London-Heathrow, Mexico City, Paris-Charles de Gaulle and Seoul-Incheon. Its airline segment is managed as a single business unit that provides scheduled air transportation for passengers and cargo throughout the United States and around the world and includes its loyalty program, as well as other ancillary airline services. Its refinery segment operates for the benefit of the airline segment by providing jet fuel to the airline segment from its own production and through jet fuel obtained through agreements with third parties. The refinery's production consists of jet fuel, as well as non-jet fuel products. It also provides maintenance and engineering support for its fleet of approximately 1,250 mainline and regional aircraft.</v>
    <v>95000</v>
    <v>New York Stock Exchange</v>
    <v>XNYS</v>
    <v>XNYS</v>
    <v>1030 DELTA BLVD, HARTSFIELD ATLANTA INTL AIRPORT, ATLANTA, GA, 30354-1989 US</v>
    <v>38.190100000000001</v>
    <v>Passenger Transportation Services</v>
    <v>Stock</v>
    <v>45307.964332881253</v>
    <v>1589</v>
    <v>36.340000000000003</v>
    <v>24110573598</v>
    <v>DELTA AIR LINES, INC.</v>
    <v>DELTA AIR LINES, INC.</v>
    <v>38.14</v>
    <v>5.3719999999999999</v>
    <v>38.47</v>
    <v>37.47</v>
    <v>37.47</v>
    <v>643463400</v>
    <v>DAL</v>
    <v>DELTA AIR LINES, INC. (XNYS:DAL)</v>
    <v>27489657</v>
    <v>10691750</v>
    <v>1967</v>
  </rv>
  <rv s="2">
    <v>1590</v>
  </rv>
  <rv s="3">
    <fb>40.229999999999997</fb>
    <v>21</v>
  </rv>
  <rv s="0">
    <v>http://it.wikipedia.org/wiki/T._Rowe_Price</v>
    <v>Wikipedia</v>
  </rv>
  <rv s="8">
    <v>269</v>
    <v>1593</v>
  </rv>
  <rv s="9">
    <v>18</v>
    <v>https://www.bing.com/th?id=AMMS_4c600be848f66590834841f27e6f786d&amp;qlt=95</v>
    <v>1594</v>
    <v>0</v>
    <v>https://www.bing.com/images/search?form=xlimg&amp;q=t.+rowe+price</v>
    <v>Image of T. ROWE PRICE GROUP, INC.</v>
  </rv>
  <rv s="0">
    <v>https://www.bing.com/financeapi/forcetrigger?t=a24i3m&amp;q=XNAS%3aTROW&amp;form=skydnc</v>
    <v>Learn more on Bing</v>
  </rv>
  <rv s="10">
    <v>en-GB</v>
    <v>a24i3m</v>
    <v>268435456</v>
    <v>1</v>
    <v>Powered by Refinitiv</v>
    <v>14</v>
    <v>T. ROWE PRICE GROUP, INC. (XNAS:TROW)</v>
    <v>16</v>
    <v>19</v>
    <v>Finance</v>
    <v>23</v>
    <v>132.76</v>
    <v>87.43</v>
    <v>1.4113</v>
    <v>-3.93</v>
    <v>3.1909999999999998E-3</v>
    <v>-3.5569000000000003E-2</v>
    <v>0.34</v>
    <v>USD</v>
    <v>T. Rowe Price Group, Inc. is an asset management company, which provides global investment management services through its subsidiaries to investors. It provides a range of United States mutual funds, sub advised funds, separately managed accounts, collective investment trusts and other products. It also provides investment advisory clients with related administrative services, including distribution, mutual fund transfer agent, accounting and shareholder services; participant recordkeeping and transfer agent services for defined contribution retirement plans; brokerage; trust services, and non-discretionary advisory services through model delivery. It offers retirement income planning software to create a comprehensive suite of retirement income solutions for investors and practitioner tools for financial professionals. It also provides tax-aware income planning software, which provides a personalized income strategy. It serves clients in approximately 55 countries across the world.</v>
    <v>7868</v>
    <v>Nasdaq Stock Market</v>
    <v>XNAS</v>
    <v>XNAS</v>
    <v>P.O. Box 89000, 100 East Pratt Street, BALTIMORE, MD, 21289-0320 US</v>
    <v>110.035</v>
    <v>1595</v>
    <v>Investment Banking &amp; Investment Services</v>
    <v>Stock</v>
    <v>45307.950613587498</v>
    <v>1596</v>
    <v>106.02</v>
    <v>23812995168</v>
    <v>T. ROWE PRICE GROUP, INC.</v>
    <v>T. ROWE PRICE GROUP, INC.</v>
    <v>109.69</v>
    <v>15.7522</v>
    <v>110.49</v>
    <v>106.56</v>
    <v>106.9</v>
    <v>223470300</v>
    <v>TROW</v>
    <v>T. ROWE PRICE GROUP, INC. (XNAS:TROW)</v>
    <v>3306980</v>
    <v>1676665</v>
    <v>2000</v>
  </rv>
  <rv s="2">
    <v>1597</v>
  </rv>
  <rv s="3">
    <fb>107.69</fb>
    <v>21</v>
  </rv>
  <rv s="0">
    <v>https://www.bing.com/financeapi/forcetrigger?t=a1ossm&amp;q=XNYS%3aBR&amp;form=skydnc</v>
    <v>Learn more on Bing</v>
  </rv>
  <rv s="1">
    <v>en-GB</v>
    <v>a1ossm</v>
    <v>268435456</v>
    <v>1</v>
    <v>Powered by Refinitiv</v>
    <v>0</v>
    <v>BROADRIDGE FINANCIAL SOLUTIONS, INC. (XNYS:BR)</v>
    <v>2</v>
    <v>22</v>
    <v>Finance</v>
    <v>23</v>
    <v>207.29</v>
    <v>133.97</v>
    <v>1.0145</v>
    <v>-0.44</v>
    <v>0</v>
    <v>-2.1719999999999999E-3</v>
    <v>0</v>
    <v>USD</v>
    <v>Broadridge Financial Solutions, Inc. is a financial technology company. It provides investor communications and technology-driven solutions to banks, broker-dealers, asset and wealth managers, public companies, investors and mutual funds. Its segments include Investor Communication Solutions (ICS) and Global Technology and Operations (GTO). ICS segment provides Regulatory Solutions, Data-Driven Fund Solutions, Corporate Issuer Solutions, and Customer Communications Solutions. ICS business involves the processing and distribution of proxy materials to investors in equity securities and mutual funds, and the facilitation of related vote processing. Its GTO business provides solutions that automate the front-to-back transaction lifecycle of equity, mutual fund, fixed income, foreign exchange and exchange-traded derivatives, from order capture and execution through trade confirmation, margin, cash management, clearing and settlement, reference data management, reconciliations and others.</v>
    <v>14700</v>
    <v>New York Stock Exchange</v>
    <v>XNYS</v>
    <v>XNYS</v>
    <v>5 Dakota Drive, LAKE SUCCESS, NY, 11042 US</v>
    <v>202.785</v>
    <v>Professional &amp; Commercial Services</v>
    <v>Stock</v>
    <v>45307.882413066407</v>
    <v>1600</v>
    <v>200.04</v>
    <v>23783517520</v>
    <v>BROADRIDGE FINANCIAL SOLUTIONS, INC.</v>
    <v>BROADRIDGE FINANCIAL SOLUTIONS, INC.</v>
    <v>200.78</v>
    <v>35.988799999999998</v>
    <v>202.6</v>
    <v>202.16</v>
    <v>202.16</v>
    <v>117647000</v>
    <v>BR</v>
    <v>BROADRIDGE FINANCIAL SOLUTIONS, INC. (XNYS:BR)</v>
    <v>422615</v>
    <v>526418</v>
    <v>2006</v>
  </rv>
  <rv s="2">
    <v>1601</v>
  </rv>
  <rv s="3">
    <fb>205.75</fb>
    <v>21</v>
  </rv>
  <rv s="0">
    <v>https://www.bing.com/financeapi/forcetrigger?t=a1u6sm&amp;q=XNYS%3aGRMN&amp;form=skydnc</v>
    <v>Learn more on Bing</v>
  </rv>
  <rv s="1">
    <v>en-GB</v>
    <v>a1u6sm</v>
    <v>268435456</v>
    <v>1</v>
    <v>Powered by Refinitiv</v>
    <v>0</v>
    <v>Garmin Ltd (XNYS:GRMN)</v>
    <v>2</v>
    <v>22</v>
    <v>Finance</v>
    <v>23</v>
    <v>129.3177</v>
    <v>93.22</v>
    <v>0.98550000000000004</v>
    <v>-0.26</v>
    <v>-7.2819999999999992E-4</v>
    <v>-2.0990000000000002E-3</v>
    <v>-0.09</v>
    <v>USD</v>
    <v>Garmin Ltd. (Garmin) is a Switzerland-based entity. The Company and its subsidiaries offer global positioning system (GPS) navigation and wireless devices and applications. The Company operates through five segments: fitness, outdoor, aviation, marine and auto. It offers a range of auto navigation products, as well as a range of products and applications designed for the mobile GPS market. It offers Outdoor Handhelds, Wearable Devices, Golf Devices, and Dog Tracking and Training/Pet Obedience Devices. Garmin offers various products designed for use in fitness and activity tracking. Company’s aviation business segment is a provider of solutions to aircraft manufacturers, existing aircraft owners and operators, as well as military and government customers and serves a range of aircraft, including transport aircraft, business aviation, general aviation, experimental/light sport, helicopters, optionally piloted vehicles, and unmanned aerial vehicles. Company operates worldwide.</v>
    <v>19700</v>
    <v>New York Stock Exchange</v>
    <v>XNYS</v>
    <v>XNYS</v>
    <v>Muehlentalstrasse 2, SCHAFFHAUSEN, SCHAFFHAUSEN, 8200 CH</v>
    <v>123.76</v>
    <v>Communications &amp; Networking</v>
    <v>Stock</v>
    <v>45307.922722534378</v>
    <v>1604</v>
    <v>122.51179999999999</v>
    <v>23646610649</v>
    <v>Garmin Ltd</v>
    <v>Garmin Ltd</v>
    <v>123.2</v>
    <v>22.836200000000002</v>
    <v>123.85</v>
    <v>123.59</v>
    <v>123.5</v>
    <v>191331100</v>
    <v>GRMN</v>
    <v>Garmin Ltd (XNYS:GRMN)</v>
    <v>703649</v>
    <v>773666</v>
    <v>2010</v>
  </rv>
  <rv s="2">
    <v>1605</v>
  </rv>
  <rv s="3">
    <fb>128.54</fb>
    <v>21</v>
  </rv>
  <rv s="0">
    <v>https://www.bing.com/financeapi/forcetrigger?t=a23r27&amp;q=XNYS%3aSTT&amp;form=skydnc</v>
    <v>Learn more on Bing</v>
  </rv>
  <rv s="1">
    <v>en-GB</v>
    <v>a23r27</v>
    <v>268435456</v>
    <v>1</v>
    <v>Powered by Refinitiv</v>
    <v>0</v>
    <v>STATE STREET CORPORATION (XNYS:STT)</v>
    <v>2</v>
    <v>22</v>
    <v>Finance</v>
    <v>23</v>
    <v>94.734999999999999</v>
    <v>62.78</v>
    <v>1.5470999999999999</v>
    <v>-0.64</v>
    <v>4.4809999999999997E-3</v>
    <v>-8.3650000000000009E-3</v>
    <v>0.34</v>
    <v>USD</v>
    <v>State Street Corporation is a financial holding company. The Company, through its subsidiary, State Street Bank and Trust Company (State Street Bank), provides a range of financial products and services to institutional investors. It operates through two lines of business: Investment Servicing and Investment Management. Its Investment Servicing, through State Street Investment Services, State Street Global Markets, and State Street Alpha, provides investment services for clients, including mutual funds, collective investment funds and other investment pools. Its products include back-office products, such as custody, accounting, regulatory reporting, and investor services. Its Investment Management line of business, through State Street Global Advisors, provides a range of investment management strategies and products for its clients. It offers a breadth of services and solutions, including ESG investing, defined benefit and defined contribution products and Global Fiduciary Solutions.</v>
    <v>42352</v>
    <v>New York Stock Exchange</v>
    <v>XNYS</v>
    <v>XNYS</v>
    <v>1 Congress Street, Suite 1, BOSTON, MA, 02114 US</v>
    <v>76.650000000000006</v>
    <v>Investment Banking &amp; Investment Services</v>
    <v>Stock</v>
    <v>45307.915644200781</v>
    <v>1608</v>
    <v>75.430000000000007</v>
    <v>23412230145</v>
    <v>STATE STREET CORPORATION</v>
    <v>STATE STREET CORPORATION</v>
    <v>76.010000000000005</v>
    <v>11.147</v>
    <v>76.510000000000005</v>
    <v>75.87</v>
    <v>76.209999999999994</v>
    <v>308583500</v>
    <v>STT</v>
    <v>STATE STREET CORPORATION (XNYS:STT)</v>
    <v>2050796</v>
    <v>1857197</v>
    <v>1969</v>
  </rv>
  <rv s="2">
    <v>1609</v>
  </rv>
  <rv s="3">
    <fb>77.459999999999994</fb>
    <v>21</v>
  </rv>
  <rv s="0">
    <v>https://www.bing.com/financeapi/forcetrigger?t=a1s4yc&amp;q=XNYS%3aEQR&amp;form=skydnc</v>
    <v>Learn more on Bing</v>
  </rv>
  <rv s="1">
    <v>en-GB</v>
    <v>a1s4yc</v>
    <v>268435456</v>
    <v>1</v>
    <v>Powered by Refinitiv</v>
    <v>0</v>
    <v>EQUITY RESIDENTIAL (XNYS:EQR)</v>
    <v>2</v>
    <v>22</v>
    <v>Finance</v>
    <v>23</v>
    <v>69.45</v>
    <v>52.57</v>
    <v>0.8569</v>
    <v>-0.72</v>
    <v>0</v>
    <v>-1.1583000000000001E-2</v>
    <v>0</v>
    <v>USD</v>
    <v>Equity Residential is a real estate investment trust. The Company is focused on the acquisition, development and management of residential properties located in and around cities. The Company’s primary business is the acquisition, development and management of multifamily residential properties, which includes the generation of rental and other related income through the leasing of apartment units to residents. It owns and operates rental apartment properties in Boston, New York, Washington, D.C., Southern California (including Los Angeles, Orange County and San Diego), San Francisco, and Seattle. The Company is also focused on expanding its operations in Denver, Atlanta, Dallas/Ft. Worth and Austin. The Company owns approximately 308 properties located in 10 states and the District of Columbia consisting of approximately 79,597 apartment units.</v>
    <v>2400</v>
    <v>New York Stock Exchange</v>
    <v>XNYS</v>
    <v>XNYS</v>
    <v>Equity Residential, Two North Riverside Plaza, Suite 400, CHICAGO, IL, 60606 US</v>
    <v>62.11</v>
    <v>Residential &amp; Commercial REIT</v>
    <v>Stock</v>
    <v>45307.927310740626</v>
    <v>1612</v>
    <v>61.12</v>
    <v>23330297856</v>
    <v>EQUITY RESIDENTIAL</v>
    <v>EQUITY RESIDENTIAL</v>
    <v>62.03</v>
    <v>34.313699999999997</v>
    <v>62.16</v>
    <v>61.44</v>
    <v>61.44</v>
    <v>379724900</v>
    <v>EQR</v>
    <v>EQUITY RESIDENTIAL (XNYS:EQR)</v>
    <v>1895690</v>
    <v>2219246</v>
    <v>1992</v>
  </rv>
  <rv s="2">
    <v>1613</v>
  </rv>
  <rv s="3">
    <fb>61.16</fb>
    <v>21</v>
  </rv>
  <rv s="0">
    <v>https://www.bing.com/financeapi/forcetrigger?t=a24war&amp;q=XNAS%3aULTA&amp;form=skydnc</v>
    <v>Learn more on Bing</v>
  </rv>
  <rv s="1">
    <v>en-GB</v>
    <v>a24war</v>
    <v>268435456</v>
    <v>1</v>
    <v>Powered by Refinitiv</v>
    <v>0</v>
    <v>ULTA BEAUTY, INC. (XNAS:ULTA)</v>
    <v>2</v>
    <v>22</v>
    <v>Finance</v>
    <v>23</v>
    <v>556.6</v>
    <v>368.02</v>
    <v>1.31</v>
    <v>-6.07</v>
    <v>0</v>
    <v>-1.2591000000000001E-2</v>
    <v>0</v>
    <v>USD</v>
    <v>Ulta Beauty, Inc. (Ulta Beauty) conducts its business as a specialty beauty retailer. The Company operates specialty retail stores, which are engaged in selling cosmetics, fragrance, haircare and skincare products, and related accessories and services. The stores also feature full-service salons. Its stores, e-commerce Website, and mobile applications offer approximately 25,000 products across various categories and price points, including Ulta Beauty's own private label and the Ulta Beauty Collection. Ulta Beauty offers a portfolio across six categories: cosmetics; haircare products and styling tools; skincare; fragrance and bath; services; and accessories and other. The Company also provides private-label and co-branded credit card programs, loyalty programs, and gift cards. It offers a full range of beauty services in its stores, focusing on hair, makeup, brow, and skin services. The Company operates approximately 1,355 stores across 50 states.</v>
    <v>18500</v>
    <v>Nasdaq Stock Market</v>
    <v>XNAS</v>
    <v>XNAS</v>
    <v>1000 Remington Blvd, Suite 120, BOLINGBROOK, IL, 60440 US</v>
    <v>483.6</v>
    <v>Specialty Retailers</v>
    <v>Stock</v>
    <v>45307.91388893516</v>
    <v>1616</v>
    <v>475.25</v>
    <v>23115769135</v>
    <v>ULTA BEAUTY, INC.</v>
    <v>ULTA BEAUTY, INC.</v>
    <v>480.97</v>
    <v>19.566800000000001</v>
    <v>482.08</v>
    <v>476.01</v>
    <v>476.01</v>
    <v>48561520</v>
    <v>ULTA</v>
    <v>ULTA BEAUTY, INC. (XNAS:ULTA)</v>
    <v>761069</v>
    <v>566416</v>
    <v>2016</v>
  </rv>
  <rv s="2">
    <v>1617</v>
  </rv>
  <rv s="3">
    <fb>489.99</fb>
    <v>21</v>
  </rv>
  <rv s="0">
    <v>https://www.bing.com/financeapi/forcetrigger?t=a25omw&amp;q=XNYS%3aWAB&amp;form=skydnc</v>
    <v>Learn more on Bing</v>
  </rv>
  <rv s="1">
    <v>en-GB</v>
    <v>a25omw</v>
    <v>268435456</v>
    <v>1</v>
    <v>Powered by Refinitiv</v>
    <v>0</v>
    <v>WESTINGHOUSE AIR BRAKE TECHNOLOGIES CORPORATION (XNYS:WAB)</v>
    <v>2</v>
    <v>22</v>
    <v>Finance</v>
    <v>23</v>
    <v>129</v>
    <v>91.89</v>
    <v>1.407</v>
    <v>0.14000000000000001</v>
    <v>0</v>
    <v>1.0939999999999999E-3</v>
    <v>0</v>
    <v>USD</v>
    <v>Westinghouse Air Brake Technologies Corporation, doing business as Wabtec Corporation, is a provider of technology-based locomotives, equipment, systems and services for the freight rail and passenger transit industries. It operates through two segments: Freight and Transit. Freight Segment manufactures and provides new locomotives; provides aftermarket parts and services to existing locomotives; provides components for new and existing freight cars; builds new commuter locomotives; supplies rail control and infrastructure products; overhauls locomotives and provides heat exchangers and cooling systems for rail and other industrial markets. Transit segment manufactures and services components for new and existing passenger transit vehicles, such as regional trains, high speed trains, subway cars, light-rail vehicles and buses, supplies rail control and infrastructure products including electronics, signal design and more. The Company also offers premium heat transfer solutions.</v>
    <v>27000</v>
    <v>New York Stock Exchange</v>
    <v>XNYS</v>
    <v>XNYS</v>
    <v>30 Isabella Street, PITTSBURGH, PA, 15212 US</v>
    <v>129</v>
    <v>Machinery, Equipment &amp; Components</v>
    <v>Stock</v>
    <v>45307.909752430467</v>
    <v>1620</v>
    <v>127.435</v>
    <v>22961043072</v>
    <v>WESTINGHOUSE AIR BRAKE TECHNOLOGIES CORPORATION</v>
    <v>WESTINGHOUSE AIR BRAKE TECHNOLOGIES CORPORATION</v>
    <v>128.93</v>
    <v>30.4206</v>
    <v>128.02000000000001</v>
    <v>128.16</v>
    <v>128.16</v>
    <v>179159200</v>
    <v>WAB</v>
    <v>WESTINGHOUSE AIR BRAKE TECHNOLOGIES CORPORATION (XNYS:WAB)</v>
    <v>1329531</v>
    <v>861820</v>
    <v>1989</v>
  </rv>
  <rv s="2">
    <v>1621</v>
  </rv>
  <rv s="3">
    <fb>126.9</fb>
    <v>21</v>
  </rv>
  <rv s="0">
    <v>https://www.bing.com/financeapi/forcetrigger?t=a1sx7w&amp;q=XNAS%3aFITB&amp;form=skydnc</v>
    <v>Learn more on Bing</v>
  </rv>
  <rv s="1">
    <v>en-GB</v>
    <v>a1sx7w</v>
    <v>268435456</v>
    <v>1</v>
    <v>Powered by Refinitiv</v>
    <v>0</v>
    <v>FIFTH THIRD BANCORP (XNAS:FITB)</v>
    <v>2</v>
    <v>22</v>
    <v>Finance</v>
    <v>23</v>
    <v>38.055</v>
    <v>22.11</v>
    <v>1.2923</v>
    <v>-0.75</v>
    <v>0</v>
    <v>-2.1828E-2</v>
    <v>0</v>
    <v>USD</v>
    <v>Fifth Third Bancorp (the Bancorp) is a bank holding company for Fifth Third Bank, National Association. The Bancorp conducts its principal lending, deposit gathering, transaction processing and service advisory activities through its banking and non-banking subsidiaries from banking centers located throughout the Midwestern and Southeastern regions of the United States. The Bancorp operates through three segments: Commercial Banking, which offers credit intermediation, cash management and financial services to large and middle-market businesses and government and professional customers; Consumer and Small Business Banking provides a full range of deposit and loan products to individuals and small businesses through a network of full-service banking centers and relationships with indirect and correspondent loan originators, and Wealth and Asset Management, which provides a range of wealth management services for individuals, companies and nonprofit organizations.</v>
    <v>18804</v>
    <v>Nasdaq Stock Market</v>
    <v>XNAS</v>
    <v>XNAS</v>
    <v>38 Fountain Square Plaza, CINCINNATI, OH, 45263 US</v>
    <v>33.950000000000003</v>
    <v>Banking Services</v>
    <v>Stock</v>
    <v>45307.927310844534</v>
    <v>1624</v>
    <v>33.44</v>
    <v>22888967926</v>
    <v>FIFTH THIRD BANCORP</v>
    <v>FIFTH THIRD BANCORP</v>
    <v>33.826799999999999</v>
    <v>9.7863000000000007</v>
    <v>34.36</v>
    <v>33.61</v>
    <v>33.61</v>
    <v>681016600</v>
    <v>FITB</v>
    <v>FIFTH THIRD BANCORP (XNAS:FITB)</v>
    <v>7426112</v>
    <v>5982469</v>
    <v>1974</v>
  </rv>
  <rv s="2">
    <v>1625</v>
  </rv>
  <rv s="3">
    <fb>34.49</fb>
    <v>21</v>
  </rv>
  <rv s="0">
    <v>https://www.bing.com/financeapi/forcetrigger?t=awagjc&amp;q=XNYS%3aAPTV&amp;form=skydnc</v>
    <v>Learn more on Bing</v>
  </rv>
  <rv s="1">
    <v>en-GB</v>
    <v>awagjc</v>
    <v>268435456</v>
    <v>1</v>
    <v>Powered by Refinitiv</v>
    <v>0</v>
    <v>APTIV PLC (XNYS:APTV)</v>
    <v>2</v>
    <v>22</v>
    <v>Finance</v>
    <v>23</v>
    <v>124.88</v>
    <v>71.010000000000005</v>
    <v>1.9449000000000001</v>
    <v>-0.09</v>
    <v>4.9509999999999995E-4</v>
    <v>-1.1130000000000001E-3</v>
    <v>0.04</v>
    <v>USD</v>
    <v>Aptiv PLC is a technology and mobility architecture company. The Company designs and manufactures vehicle components and provides electrical, electronic, and active safety technology solutions to the global automotive and commercial vehicle markets. Its segments include Signal and Power Solutions and Advanced Safety and User Experience. The Signal and Power Solutions segment provides complete design, manufacture, and assembly of the vehicle’s electrical architecture, including engineered component products, connectors, wiring assemblies and harnesses, cable management, electrical centers and hybrid high voltage and safety distribution systems. The Advanced Safety and User Experience provides critical technologies and services, including sensing and perception systems, electronic control units, multi-domain controllers, vehicle connectivity systems, cloud-native software platforms, application software, autonomous driving technologies and end-to-end DevOps tools.</v>
    <v>160000</v>
    <v>New York Stock Exchange</v>
    <v>XNYS</v>
    <v>XNYS</v>
    <v>5 Hanover Quay, Grand Canal Dock, DUBLIN, DUBLIN, D02 VY79 IE</v>
    <v>80.8</v>
    <v>Automobiles &amp; Auto Parts</v>
    <v>Stock</v>
    <v>45307.94442708281</v>
    <v>1628</v>
    <v>78.44</v>
    <v>22852437138</v>
    <v>APTIV PLC</v>
    <v>APTIV PLC</v>
    <v>79.569999999999993</v>
    <v>10.117000000000001</v>
    <v>80.88</v>
    <v>80.790000000000006</v>
    <v>80.83</v>
    <v>282862200</v>
    <v>APTV</v>
    <v>APTIV PLC (XNYS:APTV)</v>
    <v>3305506</v>
    <v>2458985</v>
    <v>2011</v>
  </rv>
  <rv s="2">
    <v>1629</v>
  </rv>
  <rv s="3">
    <fb>89.72</fb>
    <v>21</v>
  </rv>
  <rv s="0">
    <v>https://www.bing.com/financeapi/forcetrigger?t=a22227&amp;q=XNYS%3aRJF&amp;form=skydnc</v>
    <v>Learn more on Bing</v>
  </rv>
  <rv s="1">
    <v>en-GB</v>
    <v>a22227</v>
    <v>268435456</v>
    <v>1</v>
    <v>Powered by Refinitiv</v>
    <v>0</v>
    <v>RAYMOND JAMES FINANCIAL, INC. (XNYS:RJF)</v>
    <v>2</v>
    <v>22</v>
    <v>Finance</v>
    <v>23</v>
    <v>120.73</v>
    <v>82</v>
    <v>1.0454000000000001</v>
    <v>0.18</v>
    <v>0</v>
    <v>1.6489999999999999E-3</v>
    <v>0</v>
    <v>USD</v>
    <v>Raymond James Financial, Inc. is a diversified financial services company providing private client group (PCG), capital markets, asset management, banking and other services to individuals, corporations and municipalities. The Company's PCG services include financial planning, investment advisory and securities transaction services, which are provided to clients through financial advisors. Its capital markets services include investment banking, institutional sales, securities trading, equity research, and the syndication and management of investments in low-income housing funds and funds of a similar nature. Its asset management services include asset management, portfolio management and related administrative services that are provided to retail and institutional clients. Its banking services provide various types of loans, including securities-based loans, corporate loans (commercial and industrial, and commercial real estate), residential mortgage loans and tax-exempt loans.</v>
    <v>18000</v>
    <v>New York Stock Exchange</v>
    <v>XNYS</v>
    <v>XNYS</v>
    <v>880 Carillon Pkwy, ST PETERSBURG, FL, 33716 US</v>
    <v>109.37</v>
    <v>Investment Banking &amp; Investment Services</v>
    <v>Stock</v>
    <v>45307.926063622654</v>
    <v>1632</v>
    <v>106.75</v>
    <v>22802809308</v>
    <v>RAYMOND JAMES FINANCIAL, INC.</v>
    <v>RAYMOND JAMES FINANCIAL, INC.</v>
    <v>107.94</v>
    <v>13.6762</v>
    <v>109.13</v>
    <v>109.31</v>
    <v>109.31</v>
    <v>208606800</v>
    <v>RJF</v>
    <v>RAYMOND JAMES FINANCIAL, INC. (XNYS:RJF)</v>
    <v>1305242</v>
    <v>1019194</v>
    <v>1974</v>
  </rv>
  <rv s="2">
    <v>1633</v>
  </rv>
  <rv s="3">
    <fb>111.5</fb>
    <v>21</v>
  </rv>
  <rv s="0">
    <v>https://www.bing.com/financeapi/forcetrigger?t=a1yw1h&amp;q=XNYS%3aNVR&amp;form=skydnc</v>
    <v>Learn more on Bing</v>
  </rv>
  <rv s="1">
    <v>en-GB</v>
    <v>a1yw1h</v>
    <v>268435456</v>
    <v>1</v>
    <v>Powered by Refinitiv</v>
    <v>0</v>
    <v>NVR, Inc. (XNYS:NVR)</v>
    <v>2</v>
    <v>22</v>
    <v>Finance</v>
    <v>23</v>
    <v>7267.02</v>
    <v>4900.99</v>
    <v>1.1216999999999999</v>
    <v>-48.17</v>
    <v>0</v>
    <v>-6.6820000000000004E-3</v>
    <v>0</v>
    <v>USD</v>
    <v>NVR, Inc. is engaged in the construction and sale of single-family detached homes, townhomes, and condominium buildings. Its segments include Homebuilding Mid Atlantic, Homebuilding North East, Homebuilding Mid East and Homebuilding South East. Its Homebuilding Mid Atlantic segment operates in various geographic regions, which include Maryland, Virginia, West Virginia, Delaware and Washington, District of Columbia (D.C.) ranging from two to four bedrooms. Its Homebuilding North East segment operates in various geographic regions, which include New Jersey and Eastern Pennsylvania. Its Homebuilding Mid East segment operates in various geographic regions, which include New York, Ohio, Western Pennsylvania, Indiana, and Illinois. The Homebuilding South East segment operates in various geographic regions, which include North Carolina, South Carolina, Tennessee, Florida and Georgia. It also provides mortgage-related services to home building customers through its mortgage banking operations.</v>
    <v>6550</v>
    <v>New York Stock Exchange</v>
    <v>XNYS</v>
    <v>XNYS</v>
    <v>SUITE 500, 11700 PLAZA AMERICA DR., RESTON, VA, 20190 US</v>
    <v>7251.1949999999997</v>
    <v>Homebuilding &amp; Construction Supplies</v>
    <v>Stock</v>
    <v>45307.899348517967</v>
    <v>1636</v>
    <v>7126.01</v>
    <v>22764175491</v>
    <v>NVR, Inc.</v>
    <v>NVR, Inc.</v>
    <v>7176</v>
    <v>15.166499999999999</v>
    <v>7208.9</v>
    <v>7160.73</v>
    <v>7160.73</v>
    <v>3179030</v>
    <v>NVR</v>
    <v>NVR, Inc. (XNYS:NVR)</v>
    <v>18578</v>
    <v>21938</v>
    <v>1993</v>
  </rv>
  <rv s="2">
    <v>1637</v>
  </rv>
  <rv s="3">
    <fb>7000.45</fb>
    <v>21</v>
  </rv>
  <rv s="0">
    <v>https://www.bing.com/financeapi/forcetrigger?t=a1zutc&amp;q=XNYS%3aPHM&amp;form=skydnc</v>
    <v>Learn more on Bing</v>
  </rv>
  <rv s="1">
    <v>en-GB</v>
    <v>a1zutc</v>
    <v>268435456</v>
    <v>1</v>
    <v>Powered by Refinitiv</v>
    <v>0</v>
    <v>PULTEGROUP, INC. (XNYS:PHM)</v>
    <v>2</v>
    <v>22</v>
    <v>Finance</v>
    <v>23</v>
    <v>106.39</v>
    <v>49.475000000000001</v>
    <v>1.5684</v>
    <v>-0.79</v>
    <v>5.8589999999999996E-3</v>
    <v>-7.5300000000000002E-3</v>
    <v>0.61</v>
    <v>USD</v>
    <v>PulteGroup, Inc. is a homebuilder in the United States. The Company, through its brands, which include Centex, Pulte Homes, Del Webb, DiVosta Homes, John Wieland Homes and Neighborhoods, and American West, it offers a variety of home designs. Its Homebuilding segment operations represent its core business, which is engaged in the acquisition and development of land primarily for residential purposes within the United States and the construction of housing on such land. Homebuilding offers various product lines to meet the needs of homebuyers in its targeted markets. Its Homebuilding operations are aggregated into six segments: Northeast, Southeast, Florida, Midwest, Texas and West. Its Financial Services segment consists of mortgage banking, title, and insurance brokerage operations. The Company’s Financial Services segment operates generally in the same markets as the Homebuilding segments. The Company's subsidiaries engage primarily in the homebuilding business.</v>
    <v>6524</v>
    <v>New York Stock Exchange</v>
    <v>XNYS</v>
    <v>XNYS</v>
    <v>3350 Peachtree Road Northeast, Suite 1500, ATLANTA, GA, 30326 US</v>
    <v>104.79</v>
    <v>Homebuilding &amp; Construction Supplies</v>
    <v>Stock</v>
    <v>45307.934949779687</v>
    <v>1640</v>
    <v>103.3108</v>
    <v>22447751400</v>
    <v>PULTEGROUP, INC.</v>
    <v>PULTEGROUP, INC.</v>
    <v>104.08</v>
    <v>8.5135000000000005</v>
    <v>104.91</v>
    <v>104.12</v>
    <v>104.73</v>
    <v>215595000</v>
    <v>PHM</v>
    <v>PULTEGROUP, INC. (XNYS:PHM)</v>
    <v>1620227</v>
    <v>2003966</v>
    <v>1987</v>
  </rv>
  <rv s="2">
    <v>1641</v>
  </rv>
  <rv s="3">
    <fb>103.22</fb>
    <v>21</v>
  </rv>
  <rv s="0">
    <v>https://www.bing.com/financeapi/forcetrigger?t=a1xugh&amp;q=XNYS%3aMOH&amp;form=skydnc</v>
    <v>Learn more on Bing</v>
  </rv>
  <rv s="1">
    <v>en-GB</v>
    <v>a1xugh</v>
    <v>268435456</v>
    <v>1</v>
    <v>Powered by Refinitiv</v>
    <v>0</v>
    <v>MOLINA HEALTHCARE, INC. (XNYS:MOH)</v>
    <v>2</v>
    <v>22</v>
    <v>Finance</v>
    <v>23</v>
    <v>386.33499999999998</v>
    <v>256.19</v>
    <v>0.4536</v>
    <v>4.5599999999999996</v>
    <v>0</v>
    <v>1.1984999999999999E-2</v>
    <v>0</v>
    <v>USD</v>
    <v>Molina Healthcare, Inc. is a provider of managed healthcare services under the Medicaid and Medicare programs, and through the state insurance marketplaces. The Company operates through four segments: Medicaid, Medicare, Marketplace, and Other. The Medicaid, Medicare, and Marketplace segments represent the government-funded or sponsored programs under which the Company offers managed healthcare services. Medicaid provides healthcare and long-term care services and support to low-income Americans. Medicare is a federal program that provides eligible persons aged 65 and over and some disabled persons with a variety of hospital, medical insurance, and prescription drug benefits. Marketplace insurance exchanges allow individuals and small groups to purchase federally subsidized health insurance. The Company arranges healthcare services for its members through contracts with a network of providers, including independent physicians and physician groups, hospitals, and ancillary providers.</v>
    <v>15000</v>
    <v>New York Stock Exchange</v>
    <v>XNYS</v>
    <v>XNYS</v>
    <v>200 Oceangate, Suite 100, LONG BEACH, CA, 90802 US</v>
    <v>385.17</v>
    <v>Healthcare Providers &amp; Services</v>
    <v>Stock</v>
    <v>45307.90975123828</v>
    <v>1644</v>
    <v>378.55</v>
    <v>22447832000</v>
    <v>MOLINA HEALTHCARE, INC.</v>
    <v>MOLINA HEALTHCARE, INC.</v>
    <v>382.6</v>
    <v>23.712700000000002</v>
    <v>380.48</v>
    <v>385.04</v>
    <v>385.04</v>
    <v>58300000</v>
    <v>MOH</v>
    <v>MOLINA HEALTHCARE, INC. (XNYS:MOH)</v>
    <v>253626</v>
    <v>376229</v>
    <v>2002</v>
  </rv>
  <rv s="2">
    <v>1645</v>
  </rv>
  <rv s="3">
    <fb>361.31</fb>
    <v>21</v>
  </rv>
  <rv s="0">
    <v>https://www.bing.com/financeapi/forcetrigger?t=a1rcp2&amp;q=XNYS%3aDTE&amp;form=skydnc</v>
    <v>Learn more on Bing</v>
  </rv>
  <rv s="1">
    <v>en-GB</v>
    <v>a1rcp2</v>
    <v>268435456</v>
    <v>1</v>
    <v>Powered by Refinitiv</v>
    <v>0</v>
    <v>DTE ENERGY COMPANY (XNYS:DTE)</v>
    <v>2</v>
    <v>22</v>
    <v>Finance</v>
    <v>23</v>
    <v>118.8999</v>
    <v>90.14</v>
    <v>0.65859999999999996</v>
    <v>-1.25</v>
    <v>0</v>
    <v>-1.1484000000000001E-2</v>
    <v>0</v>
    <v>USD</v>
    <v>DTE Energy Company is a diversified energy company, which is involved in the development and management of energy-related businesses and services nationwide. The Company’s segments include Electric, Gas, DTE Vantage, Energy Trading, and Corporate and Other. Electric segment consists principally of DTE Electric, which is engaged in the generation, purchase, distribution, and sale of electricity to residential, commercial and industrial customers in southeastern Michigan. Gas segment consists principally of DTE Gas, which is engaged in the purchase, storage, transportation, distribution and sale of natural gas to residential, commercial and industrial customers throughout Michigan. DTE Vantage segment is comprised primarily of renewable energy projects that sell electricity and pipeline-quality gas and projects that deliver custom energy solutions to industrial, commercial, and institutional customers. Energy Trading segment consists of energy marketing and trading operations.</v>
    <v>10250</v>
    <v>New York Stock Exchange</v>
    <v>XNYS</v>
    <v>XNYS</v>
    <v>One Energy Plaza, DETROIT, MI, 48226 US</v>
    <v>108.08499999999999</v>
    <v>Electrical Utilities &amp; IPPs</v>
    <v>Stock</v>
    <v>45307.914365717188</v>
    <v>1648</v>
    <v>106.83</v>
    <v>22193436120</v>
    <v>DTE ENERGY COMPANY</v>
    <v>DTE ENERGY COMPANY</v>
    <v>107.55</v>
    <v>18.007200000000001</v>
    <v>108.85</v>
    <v>107.6</v>
    <v>107.6</v>
    <v>206258700</v>
    <v>DTE</v>
    <v>DTE ENERGY COMPANY (XNYS:DTE)</v>
    <v>1332396</v>
    <v>1075131</v>
    <v>1995</v>
  </rv>
  <rv s="2">
    <v>1649</v>
  </rv>
  <rv s="3">
    <fb>110.26</fb>
    <v>21</v>
  </rv>
  <rv s="0">
    <v>https://www.bing.com/financeapi/forcetrigger?t=a1nqw7&amp;q=XNYS%3aHWM&amp;form=skydnc</v>
    <v>Learn more on Bing</v>
  </rv>
  <rv s="1">
    <v>en-GB</v>
    <v>a1nqw7</v>
    <v>268435456</v>
    <v>1</v>
    <v>Powered by Refinitiv</v>
    <v>0</v>
    <v>HOWMET AEROSPACE INC. (XNYS:HWM)</v>
    <v>2</v>
    <v>22</v>
    <v>Finance</v>
    <v>23</v>
    <v>55.9</v>
    <v>38.17</v>
    <v>1.4060999999999999</v>
    <v>-1.88</v>
    <v>0</v>
    <v>-3.3848999999999997E-2</v>
    <v>0</v>
    <v>USD</v>
    <v>Howmet Aerospace Inc. is a global provider of advanced engineered solutions for the aerospace and transportation industries. The Company’s operations consist of four segments: Engine Products, Fastening Systems, Engineered Structures and Forged Wheels. The Engine Products segment produces investment castings, including airfoils, and rolled rings primarily for aircraft engines and industrial gas turbines. The Fastening Systems segment produces aerospace fastening systems, as well as commercial transportation, industrial and other fasteners. The Engineered Structures segment produces titanium ingots and mill products for aerospace and defense applications and is vertically integrated to produce titanium forgings, extrusions forming and machining services for airframe, wing, aero-engine, and landing gear components. The Forged Wheels segment provides forged aluminum wheels and related products for heavy-duty trucks, trailers, and buses globally.</v>
    <v>21400</v>
    <v>New York Stock Exchange</v>
    <v>XNYS</v>
    <v>XNYS</v>
    <v>201 Isabella St Ste 200, PITTSBURGH, PA, 15212-5872 US</v>
    <v>55.354999999999997</v>
    <v>Aerospace &amp; Defense</v>
    <v>Stock</v>
    <v>45307.953295878906</v>
    <v>1652</v>
    <v>53.293199999999999</v>
    <v>22094204504</v>
    <v>HOWMET AEROSPACE INC.</v>
    <v>HOWMET AEROSPACE INC.</v>
    <v>55.24</v>
    <v>36.406500000000001</v>
    <v>55.54</v>
    <v>53.66</v>
    <v>53.66</v>
    <v>411744400</v>
    <v>HWM</v>
    <v>HOWMET AEROSPACE INC. (XNYS:HWM)</v>
    <v>4604267</v>
    <v>2442973</v>
    <v>2017</v>
  </rv>
  <rv s="2">
    <v>1653</v>
  </rv>
  <rv s="3">
    <fb>54.12</fb>
    <v>21</v>
  </rv>
  <rv s="0">
    <v>https://www.bing.com/financeapi/forcetrigger?t=a1np4c&amp;q=XNYS%3aARE&amp;form=skydnc</v>
    <v>Learn more on Bing</v>
  </rv>
  <rv s="1">
    <v>en-GB</v>
    <v>a1np4c</v>
    <v>268435456</v>
    <v>1</v>
    <v>Powered by Refinitiv</v>
    <v>0</v>
    <v>ALEXANDRIA REAL ESTATE EQUITIES, INC. (XNYS:ARE)</v>
    <v>2</v>
    <v>22</v>
    <v>Finance</v>
    <v>23</v>
    <v>172.65</v>
    <v>90.73</v>
    <v>1.0689</v>
    <v>0.31</v>
    <v>-1.0269999999999999E-3</v>
    <v>2.4550000000000002E-3</v>
    <v>-0.13</v>
    <v>USD</v>
    <v>Alexandria Real Estate Equities, Inc. is a real estate investment trust (REIT). The Company owns, operates, develops and is focused on collaborative life science, agtech, and technology campuses in various cluster locations. It develops urban cluster campuses and ecosystems. Its properties are primarily located in various locations, including Greater Boston, the San Francisco Bay Area, New York City, San Diego, Seattle, Maryland, and Research Triangle. Its properties in North America consist of approximately 40 million rentable square feet (RSF) of operating properties and development and redevelopment of new Class A properties (under construction), including 64 properties that are held by consolidated real estate joint ventures and four properties that are held by unconsolidated real estate joint ventures. Its properties include 601, 611, and 651 Gateway Boulevard; Alexandria Center for Life Science-Durham; 275 Grove Street; SD Tech by Alexandria, and Other.</v>
    <v>593</v>
    <v>New York Stock Exchange</v>
    <v>XNYS</v>
    <v>XNYS</v>
    <v>26 North Euclid Avenue, PASADENA, CA, 91101 US</v>
    <v>127.07</v>
    <v>Residential &amp; Commercial REIT</v>
    <v>Stock</v>
    <v>45307.930696399999</v>
    <v>1656</v>
    <v>124</v>
    <v>21993027280</v>
    <v>ALEXANDRIA REAL ESTATE EQUITIES, INC.</v>
    <v>ALEXANDRIA REAL ESTATE EQUITIES, INC.</v>
    <v>124.5</v>
    <v>90.676599999999993</v>
    <v>126.25</v>
    <v>126.56</v>
    <v>126.43</v>
    <v>173775500</v>
    <v>ARE</v>
    <v>ALEXANDRIA REAL ESTATE EQUITIES, INC. (XNYS:ARE)</v>
    <v>872288</v>
    <v>1218465</v>
    <v>1994</v>
  </rv>
  <rv s="2">
    <v>1657</v>
  </rv>
  <rv s="3">
    <fb>126.77</fb>
    <v>21</v>
  </rv>
  <rv s="0">
    <v>https://www.bing.com/financeapi/forcetrigger?t=a23ocw&amp;q=XNYS%3aSTE&amp;form=skydnc</v>
    <v>Learn more on Bing</v>
  </rv>
  <rv s="1">
    <v>en-GB</v>
    <v>a23ocw</v>
    <v>268435456</v>
    <v>1</v>
    <v>Powered by Refinitiv</v>
    <v>0</v>
    <v>STERIS PUBLIC LIMITED COMPANY (XNYS:STE)</v>
    <v>2</v>
    <v>22</v>
    <v>Finance</v>
    <v>23</v>
    <v>254</v>
    <v>173.21</v>
    <v>0.79520000000000002</v>
    <v>-2.13</v>
    <v>-2.6664E-2</v>
    <v>-9.5340000000000008E-3</v>
    <v>-5.9</v>
    <v>USD</v>
    <v>STERIS plc is a provider of products and services that support patient care with an emphasis on infection prevention. The Company’s segments include Healthcare, Applied Sterilization Technologies, Life Sciences and Dental. The Healthcare segment is focused on sterile processing departments and procedural centers, such as operating rooms and endoscopy suites. Its Applied Sterilization Technologies (AST) segment is a third-party service provider for contract sterilization, as well as testing services needed to validate sterility services for medical device and pharmaceutical manufacturers. Its Life Sciences segment provides a comprehensive offering of products and services that support pharmaceutical manufacturing, primarily for vaccine and other biopharma customers focused on aseptic manufacturing. Its Dental segment provides a comprehensive offering for dental practitioners and dental schools, offering instruments, infection prevention consumables and instrument management systems.</v>
    <v>17000</v>
    <v>New York Stock Exchange</v>
    <v>XNYS</v>
    <v>XNYS</v>
    <v>Block a Riverside IV, 70 Sir John Rogerson's Quay, DUBLIN, IRELAND-NA IE</v>
    <v>222.41</v>
    <v>Healthcare Equipment &amp; Supplies</v>
    <v>Stock</v>
    <v>45307.903731318751</v>
    <v>1660</v>
    <v>220</v>
    <v>21861511403</v>
    <v>STERIS PUBLIC LIMITED COMPANY</v>
    <v>STERIS PUBLIC LIMITED COMPANY</v>
    <v>221.83</v>
    <v>40.6845</v>
    <v>223.4</v>
    <v>221.27</v>
    <v>215.37</v>
    <v>98800160</v>
    <v>STE</v>
    <v>STERIS PUBLIC LIMITED COMPANY (XNYS:STE)</v>
    <v>284204</v>
    <v>457568</v>
    <v>2016</v>
  </rv>
  <rv s="2">
    <v>1661</v>
  </rv>
  <rv s="3">
    <fb>219.85</fb>
    <v>21</v>
  </rv>
  <rv s="0">
    <v>https://www.bing.com/financeapi/forcetrigger?t=a1y1w7&amp;q=XNYS%3aMTB&amp;form=skydnc</v>
    <v>Learn more on Bing</v>
  </rv>
  <rv s="1">
    <v>en-GB</v>
    <v>a1y1w7</v>
    <v>268435456</v>
    <v>1</v>
    <v>Powered by Refinitiv</v>
    <v>0</v>
    <v>M&amp;T BANK CORPORATION (XNYS:MTB)</v>
    <v>2</v>
    <v>22</v>
    <v>Finance</v>
    <v>23</v>
    <v>161.98500000000001</v>
    <v>108.53</v>
    <v>0.79549999999999998</v>
    <v>-1.69</v>
    <v>-7.1540000000000006E-3</v>
    <v>-1.2699E-2</v>
    <v>-0.94</v>
    <v>USD</v>
    <v>M&amp;T Bank Corporation is a bank holding company. The Company’s bank subsidiaries include Manufacturers and Traders Trust Company and Wilmington Trust, N.A. It offers retail and commercial banking, and others. Its segments include Business Banking, Commercial Banking, Commercial Real Estate, Discretionary Portfolio, Residential Mortgage Banking and Retail Banking. Business Banking segment provides business loans and leases, including business credit cards, deposit products, and financial services. Commercial Banking segment provides credit products and banking services for middle-market and commercial customers. Discretionary Portfolio includes investment and trading account securities, residential real estate loans and other assets. Residential Mortgage Banking segment services residential mortgage loans and sells loans in secondary market to investors. Retail Banking segment offers services through delivery channels, which include branch offices, automated teller machines, and others.</v>
    <v>22210</v>
    <v>New York Stock Exchange</v>
    <v>XNYS</v>
    <v>XNYS</v>
    <v>One M&amp;T Plaza, BUFFALO, NY, 14203 US</v>
    <v>132.92500000000001</v>
    <v>Banking Services</v>
    <v>Stock</v>
    <v>45307.933559582816</v>
    <v>1664</v>
    <v>129.66</v>
    <v>21805523816</v>
    <v>M&amp;T BANK CORPORATION</v>
    <v>M&amp;T BANK CORPORATION</v>
    <v>131</v>
    <v>7.6577000000000002</v>
    <v>133.08000000000001</v>
    <v>131.38999999999999</v>
    <v>130.44999999999999</v>
    <v>165960300</v>
    <v>MTB</v>
    <v>M&amp;T BANK CORPORATION (XNYS:MTB)</v>
    <v>1359931</v>
    <v>1071027</v>
    <v>1969</v>
  </rv>
  <rv s="2">
    <v>1665</v>
  </rv>
  <rv s="3">
    <fb>137.08000000000001</fb>
    <v>21</v>
  </rv>
  <rv s="0">
    <v>https://www.bing.com/financeapi/forcetrigger?t=a1saoc&amp;q=XNYS%3aETR&amp;form=skydnc</v>
    <v>Learn more on Bing</v>
  </rv>
  <rv s="1">
    <v>en-GB</v>
    <v>a1saoc</v>
    <v>268435456</v>
    <v>1</v>
    <v>Powered by Refinitiv</v>
    <v>0</v>
    <v>ENTERGY CORPORATION (XNYS:ETR)</v>
    <v>2</v>
    <v>22</v>
    <v>Finance</v>
    <v>23</v>
    <v>111.9</v>
    <v>87.1</v>
    <v>0.70799999999999996</v>
    <v>-0.17</v>
    <v>1.9430000000000001E-4</v>
    <v>-1.6479999999999999E-3</v>
    <v>0.02</v>
    <v>USD</v>
    <v>Entergy Corporation is an integrated energy company engaged in electric power production and retail distribution operations. The Company segments include Utility and Entergy Wholesale Commodities. The Utility segment includes the generation, transmission, distribution, and sale of electric power in portions of Arkansas, Louisiana, Mississippi, and Texas, and natural gas utility service in portions of Louisiana. Entergy Wholesale Commodities includes the ownership, operation, and decommissioning of nuclear power plants located in the northern United States and the sale of the electric power produced by its operating plants to wholesale customers. Entergy Wholesale Commodities also includes the ownership of interests in non-nuclear power plants that sell the electric power produced by those plants to wholesale customers. The Company owns and operates power generating fleets with approximately 24,000 megawatts of electric generating capacity, including 5,000 megawatts of nuclear power.</v>
    <v>11707</v>
    <v>New York Stock Exchange</v>
    <v>XNYS</v>
    <v>XNYS</v>
    <v>639 Loyola Ave, NEW ORLEANS, LA, 70113 US</v>
    <v>103.715</v>
    <v>Electrical Utilities &amp; IPPs</v>
    <v>Stock</v>
    <v>45307.893929467187</v>
    <v>1668</v>
    <v>102.11</v>
    <v>21773270376</v>
    <v>ENTERGY CORPORATION</v>
    <v>ENTERGY CORPORATION</v>
    <v>102.8</v>
    <v>14.8081</v>
    <v>103.13</v>
    <v>102.96</v>
    <v>102.98</v>
    <v>211473100</v>
    <v>ETR</v>
    <v>ENTERGY CORPORATION (XNYS:ETR)</v>
    <v>1461755</v>
    <v>1318644</v>
    <v>1992</v>
  </rv>
  <rv s="2">
    <v>1669</v>
  </rv>
  <rv s="3">
    <fb>101.19</fb>
    <v>21</v>
  </rv>
  <rv s="0">
    <v>https://www.bing.com/financeapi/forcetrigger?t=a1squ2&amp;q=XNYS%3aFE&amp;form=skydnc</v>
    <v>Learn more on Bing</v>
  </rv>
  <rv s="1">
    <v>en-GB</v>
    <v>a1squ2</v>
    <v>268435456</v>
    <v>1</v>
    <v>Powered by Refinitiv</v>
    <v>0</v>
    <v>FIRSTENERGY CORP. (XNYS:FE)</v>
    <v>2</v>
    <v>22</v>
    <v>Finance</v>
    <v>23</v>
    <v>43.31</v>
    <v>32.18</v>
    <v>0.48010000000000003</v>
    <v>-0.52</v>
    <v>2.6419999999999997E-4</v>
    <v>-1.3552E-2</v>
    <v>0.01</v>
    <v>USD</v>
    <v>FirstEnergy Corp (FirstEnergy) and its subsidiaries are principally involved in the transmission, distribution, and generation of electricity. The Company operates through two segments: Regulated Distribution and Regulated Transmission segments. The Regulated Distribution distributes electricity through FirstEnergy’s ten utility operating companies, serving customers Ohio, Pennsylvania, West Virginia, Maryland, New Jersey, and New York, and purchases power for its POLR, SOS, SSO and default service requirements in Ohio, Pennsylvania, New Jersey, and Maryland. This segment also controls approximately 3,580 megawatts (MWs) of regulated electric generation capacity located primarily in West Virginia and Virginia. The Regulated Transmission provides transmission infrastructure owned and operated by the Transmission Companies and certain of FirstEnergy's utilities (JCP&amp;L, MP, PE and WP) to transmit electricity from generation sources to distribution facilities.</v>
    <v>12335</v>
    <v>New York Stock Exchange</v>
    <v>XNYS</v>
    <v>XNYS</v>
    <v>76 S Main St, AKRON, OH, 44308-1890 US</v>
    <v>38.229999999999997</v>
    <v>Electrical Utilities &amp; IPPs</v>
    <v>Stock</v>
    <v>45307.882413622654</v>
    <v>1672</v>
    <v>37.672499999999999</v>
    <v>21718890180</v>
    <v>FIRSTENERGY CORP.</v>
    <v>FIRSTENERGY CORP.</v>
    <v>38.119999999999997</v>
    <v>40.531100000000002</v>
    <v>38.369999999999997</v>
    <v>37.85</v>
    <v>37.86</v>
    <v>573814800</v>
    <v>FE</v>
    <v>FIRSTENERGY CORP. (XNYS:FE)</v>
    <v>4977621</v>
    <v>3913717</v>
    <v>1996</v>
  </rv>
  <rv s="2">
    <v>1673</v>
  </rv>
  <rv s="3">
    <fb>36.659999999999997</fb>
    <v>21</v>
  </rv>
  <rv s="0">
    <v>https://www.bing.com/financeapi/forcetrigger?t=a1vh4c&amp;q=XNAS%3aILMN&amp;form=skydnc</v>
    <v>Learn more on Bing</v>
  </rv>
  <rv s="11">
    <v>en-GB</v>
    <v>a1vh4c</v>
    <v>268435456</v>
    <v>1</v>
    <v>Powered by Refinitiv</v>
    <v>24</v>
    <v>ILLUMINA, INC. (XNAS:ILMN)</v>
    <v>2</v>
    <v>25</v>
    <v>Finance</v>
    <v>23</v>
    <v>238.55</v>
    <v>89</v>
    <v>1.2184999999999999</v>
    <v>-2.9</v>
    <v>8.1400000000000005E-4</v>
    <v>-2.1007999999999999E-2</v>
    <v>0.11</v>
    <v>USD</v>
    <v>Illumina, Inc. is a provider of sequencing- and array-based solutions for genetic and genomic analysis. The Company operates through two segments: Core Illumina and GRAIL. Its Core Illumina segment offers products and services that serve customers in the research, clinical and applied markets, and enable the adoption of a variety of genomic solutions. Its GRAIL segment is a healthcare company focused on early detection of multiple cancers. Its portfolio of integrated sequencing and microarray systems, consumables, and analysis tools is designed to accelerate and simplify genetic analysis. Its BaseSpace Informatics Suite integrates directly with its sequencing instruments, allowing customers to manage their biological sample and sequencing runs, process and analyze the raw genomic data, and derive results. Its BeadArray technology combines microscopic beads and a substrate in a proprietary manufacturing process to produce arrays that can perform various assays simultaneously.</v>
    <v>11500</v>
    <v>Nasdaq Stock Market</v>
    <v>XNAS</v>
    <v>XNAS</v>
    <v>5200 Illumina Way, SAN DIEGO, CA, 92122 US</v>
    <v>137.22999999999999</v>
    <v>Healthcare Equipment &amp; Supplies</v>
    <v>Stock</v>
    <v>45307.949822476563</v>
    <v>1676</v>
    <v>133.66999999999999</v>
    <v>21460231999</v>
    <v>ILLUMINA, INC.</v>
    <v>ILLUMINA, INC.</v>
    <v>135.28</v>
    <v>138.04</v>
    <v>135.13999999999999</v>
    <v>135.25</v>
    <v>158800000</v>
    <v>ILMN</v>
    <v>ILLUMINA, INC. (XNAS:ILMN)</v>
    <v>2220853</v>
    <v>2378188</v>
    <v>2000</v>
  </rv>
  <rv s="2">
    <v>1677</v>
  </rv>
  <rv s="3">
    <fb>139.24</fb>
    <v>21</v>
  </rv>
  <rv s="0">
    <v>https://www.bing.com/financeapi/forcetrigger?t=a1ou77&amp;q=XNYS%3aBRO&amp;form=skydnc</v>
    <v>Learn more on Bing</v>
  </rv>
  <rv s="1">
    <v>en-GB</v>
    <v>a1ou77</v>
    <v>268435456</v>
    <v>1</v>
    <v>Powered by Refinitiv</v>
    <v>0</v>
    <v>BROWN &amp; BROWN, INC. (XNYS:BRO)</v>
    <v>2</v>
    <v>22</v>
    <v>Finance</v>
    <v>23</v>
    <v>76.25</v>
    <v>52.820599999999999</v>
    <v>0.77910000000000001</v>
    <v>7.0000000000000007E-2</v>
    <v>4.0239999999999998E-3</v>
    <v>9.3979999999999997E-4</v>
    <v>0.3</v>
    <v>USD</v>
    <v>Brown &amp; Brown, Inc. is a diversified insurance agency, wholesale brokerage, insurance programs and service organization. The Company markets and sells insurance products and services, primarily in the property, casualty and employee benefits areas. The Company’s segment includes Retail, National Programs, Wholesale Brokerage and Services. The Retail segment provides a range of insurance products and services to commercial, public and quasi-public, professional and individual insured customers, and non-insurance services and products through its automobile dealer services F&amp;I businesses. The National Programs segment, which acts as a managing general agent, provides professional liability and related package products. The Wholesale Brokerage segment markets and sells excess and surplus commercial and personal lines insurance, primarily through independent agents and brokers, including Brown &amp; Brown retail agents. The Services segment provides insurance-related services.</v>
    <v>15201</v>
    <v>New York Stock Exchange</v>
    <v>XNYS</v>
    <v>XNYS</v>
    <v>300 N. Beach Street, DAYTONA BEACH, FL, 32114 US</v>
    <v>75.040000000000006</v>
    <v>Insurance</v>
    <v>Stock</v>
    <v>45307.914032128909</v>
    <v>1680</v>
    <v>74.319999999999993</v>
    <v>21216765990</v>
    <v>BROWN &amp; BROWN, INC.</v>
    <v>BROWN &amp; BROWN, INC.</v>
    <v>74.59</v>
    <v>28.373799999999999</v>
    <v>74.48</v>
    <v>74.55</v>
    <v>74.849999999999994</v>
    <v>284597800</v>
    <v>BRO</v>
    <v>BROWN &amp; BROWN, INC. (XNYS:BRO)</v>
    <v>2453753</v>
    <v>1401393</v>
    <v>1959</v>
  </rv>
  <rv s="2">
    <v>1681</v>
  </rv>
  <rv s="3">
    <fb>71.11</fb>
    <v>21</v>
  </rv>
  <rv s="0">
    <v>https://www.bing.com/financeapi/forcetrigger?t=a1pctc&amp;q=XNYS%3aCCL&amp;form=skydnc</v>
    <v>Learn more on Bing</v>
  </rv>
  <rv s="11">
    <v>en-GB</v>
    <v>a1pctc</v>
    <v>268435456</v>
    <v>1</v>
    <v>Powered by Refinitiv</v>
    <v>24</v>
    <v>Carnival Corp (XNYS:CCL)</v>
    <v>2</v>
    <v>25</v>
    <v>Finance</v>
    <v>20</v>
    <v>19.739999999999998</v>
    <v>8.3699999999999992</v>
    <v>2.5872000000000002</v>
    <v>7.0000000000000007E-2</v>
    <v>-8.8080000000000005E-4</v>
    <v>4.1270000000000005E-3</v>
    <v>-1.4999999999999999E-2</v>
    <v>USD</v>
    <v>Carnival Corporation is a leisure travel company. It operates in North America, Australia, Europe, and Asia. Its portfolio features Carnival Cruise Line, Princess Cruises, Holland America Line, Seabourn, P&amp;O Cruises (Australia), Costa Cruises, AIDA Cruises, P&amp;O Cruises (United Kingdom) and Cunard. Its segment includes North America and Australia (NAA), Europe and Asia (EA), Cruise Support and Tour and Other. Its NAA segment includes Carnival Cruise Line, Princess Cruises, Holland America Line, P&amp;O Cruises (Australia) and Seabourn. Its EAA segment includes Costa Cruises (Costa), AIDA Cruises (AIDA), P&amp;O Cruises (United Kingdom) and Cunard. Its Cruise Support segment includes its portfolio of port destinations and other services. Its Tour and Other segment represent the hotel and transportation operations of Holland America Princess Alaska Tours. Its geographic areas include United States and Canada, Continental Europe, the United Kingdom, Australia and New Zealand, Asia, and others.</v>
    <v>85000</v>
    <v>New York Stock Exchange</v>
    <v>XNYS</v>
    <v>XNYS</v>
    <v>3655 North West 87th Avenue, PO Box 1347, MIAMI, FL, 33178 US</v>
    <v>17.100000000000001</v>
    <v>Hotels &amp; Entertainment Services</v>
    <v>Stock</v>
    <v>45307.963136689061</v>
    <v>1684</v>
    <v>16.53</v>
    <v>21173930000</v>
    <v>Carnival Corp</v>
    <v>Carnival Corp</v>
    <v>16.649999999999999</v>
    <v>16.96</v>
    <v>17.03</v>
    <v>17.015000000000001</v>
    <v>1263949000</v>
    <v>CCL</v>
    <v>Carnival Corp (XNYS:CCL)</v>
    <v>24438944</v>
    <v>31682039</v>
    <v>1974</v>
  </rv>
  <rv s="2">
    <v>1685</v>
  </rv>
  <rv s="3">
    <fb>18.54</fb>
    <v>21</v>
  </rv>
  <rv s="0">
    <v>https://www.bing.com/financeapi/forcetrigger?t=a226rw&amp;q=XNYS%3aROL&amp;form=skydnc</v>
    <v>Learn more on Bing</v>
  </rv>
  <rv s="1">
    <v>en-GB</v>
    <v>a226rw</v>
    <v>268435456</v>
    <v>1</v>
    <v>Powered by Refinitiv</v>
    <v>0</v>
    <v>ROLLINS, INC. (XNYS:ROL)</v>
    <v>2</v>
    <v>22</v>
    <v>Finance</v>
    <v>23</v>
    <v>45.04</v>
    <v>32.19</v>
    <v>0.64419999999999999</v>
    <v>-7.0000000000000007E-2</v>
    <v>1.7170000000000001E-2</v>
    <v>-1.6000000000000001E-3</v>
    <v>0.75</v>
    <v>USD</v>
    <v>Rollins, Inc. (Rollins) is an international services company. The Company provides pest and wildlife control services and protection against termite damage, rodents, and insects to both residential and commercial customers through its wholly owned subsidiaries and independent franchises located in approximately 70 countries, including United States, Canada, Australia, Europe, and Asia with international franchises in Canada, Central and South America, the Caribbean, Europe, the Middle East, Asia, Africa, and Australia. Rollins operates under three business lines, namely Residential, which includes pest control services protecting residential properties from common pests, including rodents, insects and wildlife; Commercial, which consist of workplace pest control solutions for customers across diverse end markets such as healthcare, foodservice, logistics, and Termite, which consist of traditional and baiting termite protection services and ancillary services for customers.</v>
    <v>17515</v>
    <v>New York Stock Exchange</v>
    <v>XNYS</v>
    <v>XNYS</v>
    <v>2170 PIEDMONT RD NE, ATLANTA, GA, 30324 US</v>
    <v>43.81</v>
    <v>Professional &amp; Commercial Services</v>
    <v>Stock</v>
    <v>45307.910920682814</v>
    <v>1688</v>
    <v>43.51</v>
    <v>21142775472</v>
    <v>ROLLINS, INC.</v>
    <v>ROLLINS, INC.</v>
    <v>43.56</v>
    <v>51.961500000000001</v>
    <v>43.75</v>
    <v>43.68</v>
    <v>44.43</v>
    <v>484037900</v>
    <v>ROL</v>
    <v>ROLLINS, INC. (XNYS:ROL)</v>
    <v>1398667</v>
    <v>1799351</v>
    <v>1948</v>
  </rv>
  <rv s="2">
    <v>1689</v>
  </rv>
  <rv s="3">
    <fb>43.67</fb>
    <v>21</v>
  </rv>
  <rv s="0">
    <v>https://www.bing.com/financeapi/forcetrigger?t=a1rk52&amp;q=XNAS%3aEBAY&amp;form=skydnc</v>
    <v>Learn more on Bing</v>
  </rv>
  <rv s="1">
    <v>en-GB</v>
    <v>a1rk52</v>
    <v>268435456</v>
    <v>1</v>
    <v>Powered by Refinitiv</v>
    <v>0</v>
    <v>EBAY INC. (XNAS:EBAY)</v>
    <v>2</v>
    <v>22</v>
    <v>Finance</v>
    <v>20</v>
    <v>52.23</v>
    <v>37.17</v>
    <v>1.3030999999999999</v>
    <v>-0.51</v>
    <v>-1.72E-3</v>
    <v>-1.2376E-2</v>
    <v>-7.0000000000000007E-2</v>
    <v>USD</v>
    <v>eBay Inc. is a global commerce company, through its Marketplace platforms, which connects buyer and seller in more than 190 markets around the world. The Company's products include Promoted Listings Standard, Promoted Listings Express, Promoted Listings Advanced and External Promoted Listings. It has developed user interfaces, buyer, seller and developer tools and transaction processing, database and network applications that help enable its users to reliably and securely complete transactions on its sites. Its platforms include online marketplace located at www.ebay.com and its localized counterparts, including an off-platform business in Japan, as well as eBay’s suite of mobile apps. The platforms are accessible through an online experience (desktop and laptop computers), iOS and Android mobile devices and its application programming interfaces (APIs platform access for third party software developers). It offers TCGplayer a technology platform specializing in trading card games.</v>
    <v>11600</v>
    <v>Nasdaq Stock Market</v>
    <v>XNAS</v>
    <v>XNAS</v>
    <v>2025 Hamilton Avenue, SAN JOSE, CA, 95125 US</v>
    <v>40.950000000000003</v>
    <v>Software &amp; IT Services</v>
    <v>Stock</v>
    <v>45307.960220832814</v>
    <v>1692</v>
    <v>40.159999999999997</v>
    <v>21123300000</v>
    <v>EBAY INC.</v>
    <v>EBAY INC.</v>
    <v>40.82</v>
    <v>8.14</v>
    <v>41.21</v>
    <v>40.700000000000003</v>
    <v>40.630000000000003</v>
    <v>519000000</v>
    <v>EBAY</v>
    <v>EBAY INC. (XNAS:EBAY)</v>
    <v>6455439</v>
    <v>6629437</v>
    <v>1998</v>
  </rv>
  <rv s="2">
    <v>1693</v>
  </rv>
  <rv s="3">
    <fb>43.62</fb>
    <v>21</v>
  </rv>
  <rv s="0">
    <v>https://www.bing.com/financeapi/forcetrigger?t=a1x8nm&amp;q=XNYS%3aLYV&amp;form=skydnc</v>
    <v>Learn more on Bing</v>
  </rv>
  <rv s="1">
    <v>en-GB</v>
    <v>a1x8nm</v>
    <v>268435456</v>
    <v>1</v>
    <v>Powered by Refinitiv</v>
    <v>0</v>
    <v>LIVE NATION ENTERTAINMENT, INC. (XNYS:LYV)</v>
    <v>2</v>
    <v>22</v>
    <v>Finance</v>
    <v>23</v>
    <v>101.74</v>
    <v>64.25</v>
    <v>1.3022</v>
    <v>-0.06</v>
    <v>1.1039999999999999E-3</v>
    <v>-6.6180000000000004E-4</v>
    <v>0.1</v>
    <v>USD</v>
    <v>Live Nation Entertainment, Inc. is a live entertainment ticketing, sales, and marketing company. The Company is a producer of live music concerts. The Company operates through three segments: Concerts, Ticketing, and Sponsorship &amp; Advertising. Concerts segment principally involves in the global promotion of live music events in the Company’s owned or operated venues and in rented third-party venues. Ticketing segment is primarily an agency business that sells tickets for events on behalf of its clients and retains a portion of the service charge as its fee. Sponsorship &amp; Advertising segment employs a sales force that creates and maintains relationships with sponsors through a combination of strategic, international, national and local opportunities that allow businesses to reach customers through its concert, festival, venue and ticketing assets, including advertising on its websites.</v>
    <v>12800</v>
    <v>New York Stock Exchange</v>
    <v>XNYS</v>
    <v>XNYS</v>
    <v>9348 Civic Center Dr, BEVERLY HILLS, CA, 90210 US</v>
    <v>90.61</v>
    <v>Media &amp; Publishing</v>
    <v>Stock</v>
    <v>45307.937042210157</v>
    <v>1696</v>
    <v>89.34</v>
    <v>20867481240</v>
    <v>LIVE NATION ENTERTAINMENT, INC.</v>
    <v>LIVE NATION ENTERTAINMENT, INC.</v>
    <v>89.94</v>
    <v>66.009</v>
    <v>90.66</v>
    <v>90.6</v>
    <v>90.7</v>
    <v>230325400</v>
    <v>LYV</v>
    <v>LIVE NATION ENTERTAINMENT, INC. (XNYS:LYV)</v>
    <v>1334664</v>
    <v>2138440</v>
    <v>2005</v>
  </rv>
  <rv s="2">
    <v>1697</v>
  </rv>
  <rv s="3">
    <fb>93.6</fb>
    <v>21</v>
  </rv>
  <rv s="0">
    <v>https://www.bing.com/financeapi/forcetrigger?t=a25jqh&amp;q=XNAS%3aVRSN&amp;form=skydnc</v>
    <v>Learn more on Bing</v>
  </rv>
  <rv s="1">
    <v>en-GB</v>
    <v>a25jqh</v>
    <v>268435456</v>
    <v>1</v>
    <v>Powered by Refinitiv</v>
    <v>0</v>
    <v>VERISIGN, INC. (XNAS:VRSN)</v>
    <v>2</v>
    <v>22</v>
    <v>Finance</v>
    <v>23</v>
    <v>229.72</v>
    <v>188.44</v>
    <v>0.90290000000000004</v>
    <v>-1.74</v>
    <v>0</v>
    <v>-8.5220000000000001E-3</v>
    <v>0</v>
    <v>USD</v>
    <v>VeriSign, Inc. is a global provider of domain name registry services and Internet infrastructure. The Company enables the security, stability, and resiliency of Internet infrastructure and services, including providing root zone maintainer services, operating two global Internet root servers, and providing registration services and authoritative resolution for the .com and .net top-level domains (TLDs), which support the majority of global e-commerce. The Company operates the authoritative directory of and/or the back-end systems for all .com, .net, .cc, .gov, .edu and .name domain names, among others. Its services allow individuals and organizations to establish their online identities, while providing the secure, always-on access they need to communicate and transact reliably with large-scale online audiences. The Company also provides internationalized domain name (IDN) services that enable Internet users to access domain names in characters representing their local language.</v>
    <v>914</v>
    <v>Nasdaq Stock Market</v>
    <v>XNAS</v>
    <v>XNAS</v>
    <v>ATTN: GENERAL COUNSEL, 12061 BLUEMONT WAY, RESTON, VA, 20190 US</v>
    <v>204.05500000000001</v>
    <v>Software &amp; IT Services</v>
    <v>Stock</v>
    <v>45307.885512325782</v>
    <v>1700</v>
    <v>202.005</v>
    <v>20669124000</v>
    <v>VERISIGN, INC.</v>
    <v>VERISIGN, INC.</v>
    <v>203.44</v>
    <v>29.116199999999999</v>
    <v>204.18</v>
    <v>202.44</v>
    <v>202.44</v>
    <v>102100000</v>
    <v>VRSN</v>
    <v>VERISIGN, INC. (XNAS:VRSN)</v>
    <v>382007</v>
    <v>573451</v>
    <v>1995</v>
  </rv>
  <rv s="2">
    <v>1701</v>
  </rv>
  <rv s="3">
    <fb>205.96</fb>
    <v>21</v>
  </rv>
  <rv s="0">
    <v>https://www.bing.com/financeapi/forcetrigger?t=a1sifr&amp;q=XNAS%3aEXPE&amp;form=skydnc</v>
    <v>Learn more on Bing</v>
  </rv>
  <rv s="1">
    <v>en-GB</v>
    <v>a1sifr</v>
    <v>268435456</v>
    <v>1</v>
    <v>Powered by Refinitiv</v>
    <v>0</v>
    <v>EXPEDIA GROUP, INC. (XNAS:EXPE)</v>
    <v>2</v>
    <v>22</v>
    <v>Finance</v>
    <v>23</v>
    <v>155.83500000000001</v>
    <v>87.94</v>
    <v>1.9063000000000001</v>
    <v>0.04</v>
    <v>-3.2959999999999999E-3</v>
    <v>2.6919999999999998E-4</v>
    <v>-0.49</v>
    <v>USD</v>
    <v>Expedia Group, Inc. is an online travel company. The Company has three segments. The Retail segment provides a full range of travel and advertising services to its worldwide customers. Its portfolio of retail brands includes Brand Expedia, Hotels.com., Vrbo, Orbitz, Travelocity, ebookers and Wotif Group. B2B segment encompasses its Expedia Partner Solutions business. Its Expedia Partner Solutions partners with businesses in a spectrum of countries across a range of travel and non-travel verticals, including airlines, offline travel agents, online retailers, corporate travel management and financial institutions, who market Expedia Group rates and availabilities to their travelers. trivago segment generates advertising revenue primarily from sending referrals to online travel companies and travel service providers from its hotel metasearch websites. trivago is its majority-owned hotel metasearch company, based in Dusseldorf, Germany.</v>
    <v>16500</v>
    <v>Nasdaq Stock Market</v>
    <v>XNAS</v>
    <v>XNAS</v>
    <v>1111 Expedia Group Way W, SEATTLE, WA, 98119-1111 US</v>
    <v>149.34</v>
    <v>Hotels &amp; Entertainment Services</v>
    <v>Stock</v>
    <v>45307.941967649997</v>
    <v>1704</v>
    <v>146.71</v>
    <v>20634240000</v>
    <v>EXPEDIA GROUP, INC.</v>
    <v>EXPEDIA GROUP, INC.</v>
    <v>147.33000000000001</v>
    <v>26.672699999999999</v>
    <v>148.61000000000001</v>
    <v>148.65</v>
    <v>148.16</v>
    <v>138848200</v>
    <v>EXPE</v>
    <v>EXPEDIA GROUP, INC. (XNAS:EXPE)</v>
    <v>1342029</v>
    <v>2177547</v>
    <v>2005</v>
  </rv>
  <rv s="2">
    <v>1705</v>
  </rv>
  <rv s="3">
    <fb>151.79</fb>
    <v>21</v>
  </rv>
  <rv s="0">
    <v>https://www.bing.com/financeapi/forcetrigger?t=a243ec&amp;q=XNYS%3aTDY&amp;form=skydnc</v>
    <v>Learn more on Bing</v>
  </rv>
  <rv s="1">
    <v>en-GB</v>
    <v>a243ec</v>
    <v>268435456</v>
    <v>1</v>
    <v>Powered by Refinitiv</v>
    <v>0</v>
    <v>TELEDYNE TECHNOLOGIES INCORPORATED (XNYS:TDY)</v>
    <v>2</v>
    <v>22</v>
    <v>Finance</v>
    <v>23</v>
    <v>448.71</v>
    <v>364.98</v>
    <v>1.0308999999999999</v>
    <v>-3.89</v>
    <v>2.2680000000000001E-3</v>
    <v>-8.8319999999999996E-3</v>
    <v>0.99</v>
    <v>USD</v>
    <v>Teledyne Technologies Incorporated provides enabling technologies for industrial growth markets. These markets include factory automation and condition monitoring, air and water quality environmental monitoring, and others. Its segments include Digital Imaging, which includes sensors, cameras and systems, within the visible, infrared, ultraviolet and X-ray spectra for use in industrial, scientific, government, space, defense, security and others; Instrumentation segment provides monitoring and control instruments for marine, environmental, industrial and other applications, and electronic test and measurement equipment; Aerospace and Defense Electronics segment provides electronic components and subsystems, data acquisition and communications components and equipment, harsh environment interconnects, general aviation batteries and other components, and Engineered Systems segment provides systems engineering, integration and technology development, and manufacturing solutions.</v>
    <v>14700</v>
    <v>New York Stock Exchange</v>
    <v>XNYS</v>
    <v>XNYS</v>
    <v>1049 Camino Dos Rios, THOUSAND OAKS, CA, 91360 US</v>
    <v>439.22</v>
    <v>Electronic Equipment &amp; Parts</v>
    <v>Stock</v>
    <v>45307.904521064062</v>
    <v>1708</v>
    <v>436.02499999999998</v>
    <v>20599424479</v>
    <v>TELEDYNE TECHNOLOGIES INCORPORATED</v>
    <v>TELEDYNE TECHNOLOGIES INCORPORATED</v>
    <v>438.77</v>
    <v>26.708100000000002</v>
    <v>440.46</v>
    <v>436.57</v>
    <v>437.56</v>
    <v>47184700</v>
    <v>TDY</v>
    <v>TELEDYNE TECHNOLOGIES INCORPORATED (XNYS:TDY)</v>
    <v>165559</v>
    <v>243198</v>
    <v>1999</v>
  </rv>
  <rv s="2">
    <v>1709</v>
  </rv>
  <rv s="3">
    <fb>446.29</fb>
    <v>21</v>
  </rv>
  <rv s="0">
    <v>https://www.bing.com/financeapi/forcetrigger?t=a1r8ur&amp;q=XNYS%3aDOV&amp;form=skydnc</v>
    <v>Learn more on Bing</v>
  </rv>
  <rv s="1">
    <v>en-GB</v>
    <v>a1r8ur</v>
    <v>268435456</v>
    <v>1</v>
    <v>Powered by Refinitiv</v>
    <v>0</v>
    <v>DOVER CORPORATION (XNYS:DOV)</v>
    <v>2</v>
    <v>22</v>
    <v>Finance</v>
    <v>23</v>
    <v>160.66</v>
    <v>127.25</v>
    <v>1.2627999999999999</v>
    <v>-0.93</v>
    <v>0</v>
    <v>-6.3210000000000002E-3</v>
    <v>0</v>
    <v>USD</v>
    <v>Dover Corporation is a manufacturer and solutions provider delivering equipment and components, consumable supplies, aftermarket parts, software and digital solutions, and support services. Its segments include Engineered Products, which provides a range of equipment, components, software, solutions and services for vehicle aftermarket and industrial automation; Clean Energy &amp; Fueling segment provides components, equipment, software, solutions, and services; Imaging &amp; Identification segment that supplies precision marking and coding, product traceability, brand protection and digital textile printing equipment, as well as related consumables and services; Pumps &amp; Process Solutions segment manufactures specialty pumps and flow meters, engineered precision components for rotating and reciprocating machines, fluid connecting solutions, and plastics and polymer processing equipment’s; and Climate &amp; Sustainability Technologies segment is a provider of energy-efficient equipment and parts.</v>
    <v>25000</v>
    <v>New York Stock Exchange</v>
    <v>XNYS</v>
    <v>XNYS</v>
    <v>SUITE 200, 3005 HIGHLAND PARKWAY, DOWNERS GROVE, IL, 60515 US</v>
    <v>146.44999999999999</v>
    <v>Machinery, Equipment &amp; Components</v>
    <v>Stock</v>
    <v>45307.881944455468</v>
    <v>1712</v>
    <v>144.58250000000001</v>
    <v>20583440000</v>
    <v>DOVER CORPORATION</v>
    <v>DOVER CORPORATION</v>
    <v>146.22999999999999</v>
    <v>20.220500000000001</v>
    <v>147.13999999999999</v>
    <v>146.21</v>
    <v>146.21</v>
    <v>139890100</v>
    <v>DOV</v>
    <v>DOVER CORPORATION (XNYS:DOV)</v>
    <v>1074188</v>
    <v>750606</v>
    <v>1947</v>
  </rv>
  <rv s="2">
    <v>1713</v>
  </rv>
  <rv s="3">
    <fb>153.81</fb>
    <v>21</v>
  </rv>
  <rv s="0">
    <v>https://www.bing.com/financeapi/forcetrigger?t=a21d7w&amp;q=XNAS%3aPTC&amp;form=skydnc</v>
    <v>Learn more on Bing</v>
  </rv>
  <rv s="1">
    <v>en-GB</v>
    <v>a21d7w</v>
    <v>268435456</v>
    <v>1</v>
    <v>Powered by Refinitiv</v>
    <v>0</v>
    <v>PTC INC. (XNAS:PTC)</v>
    <v>2</v>
    <v>22</v>
    <v>Finance</v>
    <v>23</v>
    <v>176.25</v>
    <v>115.44499999999999</v>
    <v>1.1919</v>
    <v>-0.57999999999999996</v>
    <v>0</v>
    <v>-3.3689999999999996E-3</v>
    <v>0</v>
    <v>USD</v>
    <v>PTC Inc. is a global software company that enables industrial and manufacturing companies to digitally transform how they engineer, manufacture, and service the physical products. Its computer-aided design (CAD) portfolio solutions enable companies to author product data. Its product lifecycle management (PLM) portfolio solutions enable companies to manage product data and orchestrate processes. Its software can be delivered on premises, in the cloud or in a hybrid model. Its PLM products and services include Windchill PLM, ThingWorx, ServiceMax, Arena, Codebeamer, Servigistics, FlexPLM and Kepware. Its CAD products and services include Creo 3D, Onshape, Vuforia and Arbortext. Its Windchill PLM application suite manages all aspects of the product development lifecycle-from concept through service and retirement-by enabling a digital thread of product parts, materials and configuration information. Its ThingWorx platform is flexible and purpose-built for industrial Internet of things.</v>
    <v>7231</v>
    <v>Nasdaq Stock Market</v>
    <v>XNAS</v>
    <v>XNAS</v>
    <v>121 Seaport Blvd., BOSTON, MA, 02210 US</v>
    <v>172.34</v>
    <v>Software &amp; IT Services</v>
    <v>Stock</v>
    <v>45307.927310856248</v>
    <v>1716</v>
    <v>170.6</v>
    <v>20563460000</v>
    <v>PTC INC.</v>
    <v>PTC INC.</v>
    <v>171.56</v>
    <v>83.616600000000005</v>
    <v>172.17</v>
    <v>171.59</v>
    <v>171.59</v>
    <v>119436900</v>
    <v>PTC</v>
    <v>PTC INC. (XNAS:PTC)</v>
    <v>974795</v>
    <v>814590</v>
    <v>1985</v>
  </rv>
  <rv s="2">
    <v>1717</v>
  </rv>
  <rv s="3">
    <fb>174.96</fb>
    <v>21</v>
  </rv>
  <rv s="0">
    <v>https://www.bing.com/financeapi/forcetrigger?t=a1vn8m&amp;q=XNYS%3aINVH&amp;form=skydnc</v>
    <v>Learn more on Bing</v>
  </rv>
  <rv s="1">
    <v>en-GB</v>
    <v>a1vn8m</v>
    <v>268435456</v>
    <v>1</v>
    <v>Powered by Refinitiv</v>
    <v>0</v>
    <v>INVITATION HOMES INC. (XNYS:INVH)</v>
    <v>2</v>
    <v>22</v>
    <v>Finance</v>
    <v>23</v>
    <v>36.534999999999997</v>
    <v>28.49</v>
    <v>0.94530000000000003</v>
    <v>-0.26</v>
    <v>2.9819999999999998E-4</v>
    <v>-7.6920000000000001E-3</v>
    <v>0.01</v>
    <v>USD</v>
    <v>Invitation Homes Inc. is a real estate investment trust (REIT) that conducts its operations through Invitation Homes Operating Partnership LP (INVH LP). The Company owns and operates single-family homes for lease, offering residents homes in sought-after neighborhoods across the United States. The Company operates primarily in the Western United States, Florida, and the Southeast United States. It has a vertically integrated operating platform that enables the Company to acquire, renovate, lease, maintain, and manage its homes. The Company's business activity includes property operations, marketing and leasing, digital marketing initiatives and branding, resident relations and property maintenance, and investment and asset management. It has approximately 80,000 homes for lease in 16 markets across the country. The Company, through THR Property Management L.P, provides all management and other administrative services with respect to the properties it owns.</v>
    <v>1511</v>
    <v>New York Stock Exchange</v>
    <v>XNYS</v>
    <v>XNYS</v>
    <v>1717 Main St Ste 2000, DALLAS, TX, 75201 US</v>
    <v>33.81</v>
    <v>Residential &amp; Commercial REIT</v>
    <v>Stock</v>
    <v>45307.915978078126</v>
    <v>1720</v>
    <v>33.369999999999997</v>
    <v>20525081382</v>
    <v>INVITATION HOMES INC.</v>
    <v>INVITATION HOMES INC.</v>
    <v>33.659999999999997</v>
    <v>42.298099999999998</v>
    <v>33.799999999999997</v>
    <v>33.54</v>
    <v>33.549999999999997</v>
    <v>611958300</v>
    <v>INVH</v>
    <v>INVITATION HOMES INC. (XNYS:INVH)</v>
    <v>2488847</v>
    <v>2886062</v>
    <v>2017</v>
  </rv>
  <rv s="2">
    <v>1721</v>
  </rv>
  <rv s="3">
    <fb>34.11</fb>
    <v>21</v>
  </rv>
  <rv s="0">
    <v>https://creativecommons.org/licenses/by-sa/4.0</v>
    <v>CC BY-SA 4.0</v>
  </rv>
  <rv s="0">
    <v>http://en.wikipedia.org/wiki/Fleetcor</v>
    <v>Wikipedia</v>
  </rv>
  <rv s="8">
    <v>1724</v>
    <v>1725</v>
  </rv>
  <rv s="9">
    <v>18</v>
    <v>https://www.bing.com/th?id=AMMS_10f3aca41262dec4fa8e7ae778ea9a00&amp;qlt=95</v>
    <v>1726</v>
    <v>0</v>
    <v>https://www.bing.com/images/search?form=xlimg&amp;q=fleetcor</v>
    <v>Image of FLEETCOR TECHNOLOGIES, INC.</v>
  </rv>
  <rv s="0">
    <v>https://www.bing.com/financeapi/forcetrigger?t=a1t377&amp;q=XNYS%3aFLT&amp;form=skydnc</v>
    <v>Learn more on Bing</v>
  </rv>
  <rv s="10">
    <v>en-GB</v>
    <v>a1t377</v>
    <v>268435456</v>
    <v>1</v>
    <v>Powered by Refinitiv</v>
    <v>14</v>
    <v>FLEETCOR TECHNOLOGIES, INC. (XNYS:FLT)</v>
    <v>16</v>
    <v>19</v>
    <v>Finance</v>
    <v>23</v>
    <v>285.2</v>
    <v>185.035</v>
    <v>1.2594000000000001</v>
    <v>0</v>
    <v>-3.0990000000000002E-3</v>
    <v>0</v>
    <v>-0.88</v>
    <v>USD</v>
    <v>FLEETCOR Technologies, Inc. is a business payments company. The Company’s segments include Fleet, Corporate Payments, Lodging, Brazil and Other. It offers its solutions in two categories: Vehicle and Mobility solutions and Corporate Payments solutions. The Vehicle and Mobility solutions help control and monitor employee spending while in the field or in a vehicle and include fuel, lodging, tolls and other complementary products. Its Corporate Payments solutions simplify and automate vendor payments and include accounts payable automation, virtual cards, cross-border, and purchasing and travel and entertainment (T&amp;E) card products. Its solutions provide customers with significant control capabilities, including customizable user-level controls, programmable alerts, and detailed transaction reporting. The virtual Card solution provides a single-use card number for a specific amount, usable within a defined timeframe. It also offers purchasing cards and T&amp;E solutions to its customers.</v>
    <v>9900</v>
    <v>New York Stock Exchange</v>
    <v>XNYS</v>
    <v>XNYS</v>
    <v>3280 Peachtree Road, Suite 2400, ATLANTA, GA, 30305 US</v>
    <v>284.19</v>
    <v>1727</v>
    <v>Professional &amp; Commercial Services</v>
    <v>Stock</v>
    <v>45307.953355914062</v>
    <v>1728</v>
    <v>280.04000000000002</v>
    <v>20505250878</v>
    <v>FLEETCOR TECHNOLOGIES, INC.</v>
    <v>FLEETCOR TECHNOLOGIES, INC.</v>
    <v>282.2</v>
    <v>22.276299999999999</v>
    <v>283.99</v>
    <v>283.99</v>
    <v>283.11</v>
    <v>72204130</v>
    <v>FLT</v>
    <v>FLEETCOR TECHNOLOGIES, INC. (XNYS:FLT)</v>
    <v>324749</v>
    <v>456314</v>
    <v>1998</v>
  </rv>
  <rv s="2">
    <v>1729</v>
  </rv>
  <rv s="3">
    <fb>282.61</fb>
    <v>21</v>
  </rv>
  <rv s="0">
    <v>https://www.bing.com/financeapi/forcetrigger?t=a1na6h&amp;q=XNAS%3aALGN&amp;form=skydnc</v>
    <v>Learn more on Bing</v>
  </rv>
  <rv s="1">
    <v>en-GB</v>
    <v>a1na6h</v>
    <v>268435456</v>
    <v>1</v>
    <v>Powered by Refinitiv</v>
    <v>0</v>
    <v>ALIGN TECHNOLOGY, INC. (XNAS:ALGN)</v>
    <v>2</v>
    <v>22</v>
    <v>Finance</v>
    <v>23</v>
    <v>413.2</v>
    <v>176.34</v>
    <v>1.6427</v>
    <v>-4.18</v>
    <v>0</v>
    <v>-1.5387999999999999E-2</v>
    <v>0</v>
    <v>USD</v>
    <v>Align Technology, Inc. is a medical device company. The Company is primarily engaged in the design, manufacture and marketing of Invisalign clear aligners for the treatment of malocclusions, or the misalignment of teeth, by orthodontists and general dental practitioners (GPs), Vivera retainers for retention, iTero intraoral scanners and services for dentistry, and exocad computer-aided design and computer-aided manufacturing (CAD/CAM) software. It operates through two segments: Clear Aligner and Imaging Systems and CAD/CAM Services (Systems and Services). Its Clear Aligner segment consists of Comprehensive Products, which includes Invisalign Comprehensive and Invisalign First; Non-Comprehensive Products, which includes Invisalign Moderate, Lite and Express packages and Invisalign Go, and Non-Case products, which include retention products, Invisalign training, adjusting tools used by dental professionals. Its Systems and Services segment consists of iTero intraoral scanning systems.</v>
    <v>23165</v>
    <v>Nasdaq Stock Market</v>
    <v>XNAS</v>
    <v>XNAS</v>
    <v>410 North Scottsdale Road, Suite 1300, TEMPE, AZ, 85288 US</v>
    <v>268.91500000000002</v>
    <v>Healthcare Equipment &amp; Supplies</v>
    <v>Stock</v>
    <v>45307.948634664062</v>
    <v>1732</v>
    <v>264.58</v>
    <v>20484523360</v>
    <v>ALIGN TECHNOLOGY, INC.</v>
    <v>ALIGN TECHNOLOGY, INC.</v>
    <v>268.5</v>
    <v>57.616300000000003</v>
    <v>271.64</v>
    <v>267.45999999999998</v>
    <v>267.45999999999998</v>
    <v>76589110</v>
    <v>ALGN</v>
    <v>ALIGN TECHNOLOGY, INC. (XNAS:ALGN)</v>
    <v>467898</v>
    <v>1176100</v>
    <v>1997</v>
  </rv>
  <rv s="2">
    <v>1733</v>
  </rv>
  <rv s="3">
    <fb>274</fb>
    <v>21</v>
  </rv>
  <rv s="0">
    <v>https://www.bing.com/financeapi/forcetrigger?t=a1olgh&amp;q=XNYS%3aBLDR&amp;form=skydnc</v>
    <v>Learn more on Bing</v>
  </rv>
  <rv s="1">
    <v>en-GB</v>
    <v>a1olgh</v>
    <v>268435456</v>
    <v>1</v>
    <v>Powered by Refinitiv</v>
    <v>0</v>
    <v>BUILDERS FIRSTSOURCE, INC. (XNYS:BLDR)</v>
    <v>2</v>
    <v>22</v>
    <v>Finance</v>
    <v>23</v>
    <v>171.03</v>
    <v>68.94</v>
    <v>2.0426000000000002</v>
    <v>-1.48</v>
    <v>-5.1839999999999994E-3</v>
    <v>-8.8419999999999992E-3</v>
    <v>-0.86</v>
    <v>USD</v>
    <v>Builders FirstSource, Inc. is a supplier of building products, prefabricated components, and value-added services to the professional market segment for new residential construction and repair and remodeling. It provides customers an integrated homebuilding solution, offering manufacturing, supply, delivery and installation of a full range of structural and related building products. Its manufactured products include its factory-built roof and floor trusses, wall panels, vinyl windows, custom millwork and trim, as well as engineered wood that it designs, cuts, and assembles specifically for each home. It also assembles interior and exterior doors into pre-hung units. Its full range of construction-related services includes professional installation, turn-key framing and shell construction, spanning all of its product categories. It also offers software solutions and services for the building products industry. It operates over 569 locations in 42 states across the United States.</v>
    <v>29000</v>
    <v>New York Stock Exchange</v>
    <v>XNYS</v>
    <v>XNYS</v>
    <v>6031 CONNECTION DR., STE. 400, IRVING, TX, 75039 US</v>
    <v>166.44</v>
    <v>Homebuilding &amp; Construction Supplies</v>
    <v>Stock</v>
    <v>45307.934977719531</v>
    <v>1736</v>
    <v>163.375</v>
    <v>20464467588</v>
    <v>BUILDERS FIRSTSOURCE, INC.</v>
    <v>BUILDERS FIRSTSOURCE, INC.</v>
    <v>164.68</v>
    <v>14.206099999999999</v>
    <v>167.39</v>
    <v>165.91</v>
    <v>165.05</v>
    <v>123346800</v>
    <v>BLDR</v>
    <v>BUILDERS FIRSTSOURCE, INC. (XNYS:BLDR)</v>
    <v>1036507</v>
    <v>2427227</v>
    <v>1998</v>
  </rv>
  <rv s="2">
    <v>1737</v>
  </rv>
  <rv s="3">
    <fb>166.94</fb>
    <v>21</v>
  </rv>
  <rv s="0">
    <v>https://www.bing.com/financeapi/forcetrigger?t=a1vcgh&amp;q=XNYS%3aIFF&amp;form=skydnc</v>
    <v>Learn more on Bing</v>
  </rv>
  <rv s="1">
    <v>en-GB</v>
    <v>a1vcgh</v>
    <v>268435456</v>
    <v>1</v>
    <v>Powered by Refinitiv</v>
    <v>0</v>
    <v>INTERNATIONAL FLAVORS &amp; FRAGRANCES INC. (XNYS:IFF)</v>
    <v>2</v>
    <v>22</v>
    <v>Finance</v>
    <v>23</v>
    <v>118.34</v>
    <v>62.11</v>
    <v>1.2424999999999999</v>
    <v>-0.71</v>
    <v>0</v>
    <v>-8.8470000000000007E-3</v>
    <v>0</v>
    <v>USD</v>
    <v>International Flavors &amp; Fragrances Inc. is a creator and manufacturer of food, beverage, health and biosciences, scent and pharma solutions and complementary adjacent products. The Company’s segments include Nourish, Health &amp; Biosciences, Scent and Pharma Solutions. The Nourish segment comprises of ingredients, flavors and food designs, with a diversified portfolio across natural and plant-based specialty food ingredients and flavor compounds. The Health &amp; Biosciences comprises of health, cultures and food enzymes, home and personal care, animal nutrition and grain processing. The Scent segment comprises of fragrance compounds, including fine fragrances and consumer fragrances; fragrance ingredients, and cosmetic active ingredients. The Pharma Solutions segment produces a portfolio that includes cellulosics and seaweed-based pharmaceutical excipients, used to improve the functionality and delivery of active pharmaceutical ingredients.</v>
    <v>24600</v>
    <v>New York Stock Exchange</v>
    <v>XNYS</v>
    <v>XNYS</v>
    <v>521 W 57TH ST, NEW YORK, NY, 10019 US</v>
    <v>80.48</v>
    <v>Food &amp; Tobacco</v>
    <v>Stock</v>
    <v>45307.925384849215</v>
    <v>1740</v>
    <v>79.094999999999999</v>
    <v>20304899614</v>
    <v>INTERNATIONAL FLAVORS &amp; FRAGRANCES INC.</v>
    <v>INTERNATIONAL FLAVORS &amp; FRAGRANCES INC.</v>
    <v>79.95</v>
    <v>1210.5889999999999</v>
    <v>80.25</v>
    <v>79.540000000000006</v>
    <v>79.540000000000006</v>
    <v>255279100</v>
    <v>IFF</v>
    <v>INTERNATIONAL FLAVORS &amp; FRAGRANCES INC. (XNYS:IFF)</v>
    <v>5072568</v>
    <v>1566617</v>
    <v>1909</v>
  </rv>
  <rv s="2">
    <v>1741</v>
  </rv>
  <rv s="3">
    <fb>80.97</fb>
    <v>21</v>
  </rv>
  <rv s="0">
    <v>https://www.bing.com/financeapi/forcetrigger?t=a1utqh&amp;q=XNYS%3aHPE&amp;form=skydnc</v>
    <v>Learn more on Bing</v>
  </rv>
  <rv s="1">
    <v>en-GB</v>
    <v>a1utqh</v>
    <v>268435456</v>
    <v>1</v>
    <v>Powered by Refinitiv</v>
    <v>0</v>
    <v>HEWLETT PACKARD ENTERPRISE COMPANY (XNYS:HPE)</v>
    <v>2</v>
    <v>22</v>
    <v>Finance</v>
    <v>20</v>
    <v>18.135000000000002</v>
    <v>13.654999999999999</v>
    <v>1.2235</v>
    <v>-0.6</v>
    <v>0</v>
    <v>-3.7759999999999995E-2</v>
    <v>0</v>
    <v>USD</v>
    <v>Hewlett Packard Enterprise Company is a technology company. The Company operates through six segments: Compute, High Performance Computing &amp; Artificial Intelligence (HPC &amp; AI), Storage, Intelligent Edge, Financial Services (FS), and Corporate Investments and Other. The Compute segment consists of both general-purpose servers for multi-workload computing and workload-optimized servers. HPC &amp; AI segment offers integrated systems comprised of software and hardware designed to address HPC, AI, Data Analytics, and Transaction Processing workloads for government and commercial customers. The Storage segment includes cloud-native primary storage with HPE Alletra Storage, software-powered hyper-converged infrastructure with HPE Alletra dHCI and HPE SimpliVity, data storage and management services. The Intelligent Edge segment offers wired and wireless local area network (LAN), campus and data center switching among others. The Financial Services segment provides flexible investment solutions.</v>
    <v>62000</v>
    <v>New York Stock Exchange</v>
    <v>XNYS</v>
    <v>XNYS</v>
    <v>1701 E MOSSY OAKS ROAD, SPRING, TX, 77389 US</v>
    <v>15.615</v>
    <v>Computers, Phones &amp; Household Electronics</v>
    <v>Stock</v>
    <v>45307.962519698434</v>
    <v>1744</v>
    <v>15.16</v>
    <v>19877000000</v>
    <v>HEWLETT PACKARD ENTERPRISE COMPANY</v>
    <v>HEWLETT PACKARD ENTERPRISE COMPANY</v>
    <v>15.55</v>
    <v>10.3203</v>
    <v>15.89</v>
    <v>15.29</v>
    <v>15.31</v>
    <v>1300000000</v>
    <v>HPE</v>
    <v>HEWLETT PACKARD ENTERPRISE COMPANY (XNYS:HPE)</v>
    <v>19467171</v>
    <v>12869751</v>
    <v>2015</v>
  </rv>
  <rv s="2">
    <v>1745</v>
  </rv>
  <rv s="3">
    <fb>16.98</fb>
    <v>21</v>
  </rv>
  <rv s="0">
    <v>https://www.bing.com/financeapi/forcetrigger?t=a25m77&amp;q=XNYS%3aVTR&amp;form=skydnc</v>
    <v>Learn more on Bing</v>
  </rv>
  <rv s="1">
    <v>en-GB</v>
    <v>a25m77</v>
    <v>268435456</v>
    <v>1</v>
    <v>Powered by Refinitiv</v>
    <v>0</v>
    <v>VENTAS, INC. (XNYS:VTR)</v>
    <v>2</v>
    <v>22</v>
    <v>Finance</v>
    <v>23</v>
    <v>53.15</v>
    <v>39.33</v>
    <v>1.306</v>
    <v>0.24</v>
    <v>-1.2158E-2</v>
    <v>4.8869999999999999E-3</v>
    <v>-0.6</v>
    <v>USD</v>
    <v>Ventas, Inc. is a real estate investment trust (REIT). The Company is engaged in operating at the intersection of healthcare and real estate. It has a portfolio of senior housing communities, medical office buildings (MOBs), life science, research and innovation centers, hospitals and other healthcare facilities. The Company's segments include Triple-Net Leased Properties, Senior Housing Operating Portfolio (SHOP), and Office Operations. Triple-Net Leased Properties is engaged in investing in and owning senior housing and healthcare properties throughout the United States and the United Kingdom and leasing those properties to healthcare operating companies under triple-net or absolute-net leases. The Senior Housing Operating Portfolio (SHOP) segment invests in senior housing communities throughout the United States and Canada. The Office Operations segment acquires, owns, develops, leases and manages MOBs and life science, research and innovation centers throughout the United States.</v>
    <v>451</v>
    <v>New York Stock Exchange</v>
    <v>XNYS</v>
    <v>XNYS</v>
    <v>SUITE 3300, 353 N. CLARK STREET, CHICAGO, IL, 60654 US</v>
    <v>49.994999999999997</v>
    <v>Residential &amp; Commercial REIT</v>
    <v>Stock</v>
    <v>45307.922280705468</v>
    <v>1748</v>
    <v>49.26</v>
    <v>19857487545</v>
    <v>VENTAS, INC.</v>
    <v>VENTAS, INC.</v>
    <v>49.44</v>
    <v>4824.165</v>
    <v>49.11</v>
    <v>49.35</v>
    <v>48.75</v>
    <v>402380700</v>
    <v>VTR</v>
    <v>VENTAS, INC. (XNYS:VTR)</v>
    <v>2333775</v>
    <v>2270242</v>
    <v>1987</v>
  </rv>
  <rv s="2">
    <v>1749</v>
  </rv>
  <rv s="3">
    <fb>49.84</fb>
    <v>21</v>
  </rv>
  <rv s="0">
    <v>https://www.bing.com/financeapi/forcetrigger?t=a1o76h&amp;q=XNYS%3aBAX&amp;form=skydnc</v>
    <v>Learn more on Bing</v>
  </rv>
  <rv s="1">
    <v>en-GB</v>
    <v>a1o76h</v>
    <v>268435456</v>
    <v>1</v>
    <v>Powered by Refinitiv</v>
    <v>0</v>
    <v>BAXTER INTERNATIONAL INC. (XNYS:BAX)</v>
    <v>2</v>
    <v>22</v>
    <v>Finance</v>
    <v>23</v>
    <v>50.21</v>
    <v>31.01</v>
    <v>0.61140000000000005</v>
    <v>-0.95</v>
    <v>-1.4597000000000001E-2</v>
    <v>-2.375E-2</v>
    <v>-0.56999999999999995</v>
    <v>USD</v>
    <v>Baxter International Inc., through its subsidiaries, provides a portfolio of essential healthcare products. The Company’s Medical Products and Therapies segment includes sales of sterile IV solutions, infusion systems, administration sets, parenteral nutrition therapies and surgical hemostat, sealant and adhesion prevention products. Its Healthcare Systems and Technologies segment includes connected care solutions and collaboration tools, including smart bed systems, patient monitoring systems and diagnostic technologies, respiratory health devices and advanced equipment for the surgical space, including surgical video technologies and precision positioning devices. Its Pharmaceuticals segment includes specialty injectable pharmaceuticals, inhaled anesthesia and drug compounding. Its Kidney Care segment includes chronic and acute dialysis therapies and services, including peritoneal dialysis, hemodialysis, continuous renal replacement therapies (CRRT) and other organ support therapies.</v>
    <v>60000</v>
    <v>New York Stock Exchange</v>
    <v>XNYS</v>
    <v>XNYS</v>
    <v>DF2-1W, ONE BAXTER PKWY, DEERFIELD, IL, 60015 US</v>
    <v>39.72</v>
    <v>Healthcare Equipment &amp; Supplies</v>
    <v>Stock</v>
    <v>45307.935120277347</v>
    <v>1752</v>
    <v>38.935000000000002</v>
    <v>19810982675</v>
    <v>BAXTER INTERNATIONAL INC.</v>
    <v>BAXTER INTERNATIONAL INC.</v>
    <v>39.68</v>
    <v>625.5865</v>
    <v>40</v>
    <v>39.049999999999997</v>
    <v>38.479999999999997</v>
    <v>507323500</v>
    <v>BAX</v>
    <v>BAXTER INTERNATIONAL INC. (XNYS:BAX)</v>
    <v>4272774</v>
    <v>4074414</v>
    <v>1931</v>
  </rv>
  <rv s="2">
    <v>1753</v>
  </rv>
  <rv s="3">
    <fb>38.659999999999997</fb>
    <v>21</v>
  </rv>
  <rv s="0">
    <v>https://www.bing.com/financeapi/forcetrigger?t=a214vh&amp;q=XNYS%3aPPL&amp;form=skydnc</v>
    <v>Learn more on Bing</v>
  </rv>
  <rv s="1">
    <v>en-GB</v>
    <v>a214vh</v>
    <v>268435456</v>
    <v>1</v>
    <v>Powered by Refinitiv</v>
    <v>0</v>
    <v>PPL CORPORATION (XNYS:PPL)</v>
    <v>2</v>
    <v>22</v>
    <v>Finance</v>
    <v>23</v>
    <v>30.83</v>
    <v>22.2</v>
    <v>0.83260000000000001</v>
    <v>-0.27</v>
    <v>4.849E-3</v>
    <v>-9.9699999999999997E-3</v>
    <v>0.13</v>
    <v>USD</v>
    <v>PPL Corporation is an energy company focused on providing electricity and natural gas in the United States. The Company, through its regulated utility subsidiaries, delivers electricity to customers in Pennsylvania, Kentucky, Virginia, and Rhode Island; delivers natural gas to customers in Kentucky and Rhode Island; and generates electricity from power plants in Kentucky. The Company's Kentucky Regulated segment consists primarily of Louisville Gas and Electric Company (LG&amp;E's) and Kentucky Utilities Company (KU's) regulated electricity generation, transmission and distribution operations, as well as LG&amp;E's regulated distribution and sale of natural gas. Pennsylvania Regulated segment includes the regulated electricity transmission and distribution operations of PPL Electric Utilities Corporation (PPL Electric). Rhode Island Regulated segment includes the regulated electricity transmission and distribution and natural gas distribution operations of Rhode Island Energy (RIE).</v>
    <v>6527</v>
    <v>New York Stock Exchange</v>
    <v>XNYS</v>
    <v>XNYS</v>
    <v>Two N Ninth St, ALLENTOWN, PA, 18101-1179 US</v>
    <v>27.08</v>
    <v>Multiline Utilities</v>
    <v>Stock</v>
    <v>45307.927524837498</v>
    <v>1756</v>
    <v>26.78</v>
    <v>19762305164</v>
    <v>PPL CORPORATION</v>
    <v>PPL CORPORATION</v>
    <v>26.93</v>
    <v>25.782900000000001</v>
    <v>27.08</v>
    <v>26.81</v>
    <v>26.94</v>
    <v>737124400</v>
    <v>PPL</v>
    <v>PPL CORPORATION (XNYS:PPL)</v>
    <v>3982588</v>
    <v>6159274</v>
    <v>1994</v>
  </rv>
  <rv s="2">
    <v>1757</v>
  </rv>
  <rv s="3">
    <fb>27.1</fb>
    <v>21</v>
  </rv>
  <rv s="0">
    <v>https://www.bing.com/financeapi/forcetrigger?t=a25pm7&amp;q=XNAS%3aWBA&amp;form=skydnc</v>
    <v>Learn more on Bing</v>
  </rv>
  <rv s="1">
    <v>en-GB</v>
    <v>a25pm7</v>
    <v>268435456</v>
    <v>1</v>
    <v>Powered by Refinitiv</v>
    <v>0</v>
    <v>WALGREENS BOOTS ALLIANCE, INC. (XNAS:WBA)</v>
    <v>2</v>
    <v>22</v>
    <v>Finance</v>
    <v>20</v>
    <v>37.954999999999998</v>
    <v>19.683900000000001</v>
    <v>0.74239999999999995</v>
    <v>-0.4</v>
    <v>3.0609999999999999E-3</v>
    <v>-1.719E-2</v>
    <v>7.0000000000000007E-2</v>
    <v>USD</v>
    <v>Walgreens Boots Alliance, Inc. is an integrated healthcare, pharmacy and retailing company. Its segments include U.S. Retail Pharmacy, International, and U.S. Healthcare. The U.S. Retail Pharmacy segment includes the Walgreens business, which includes the operations of retail drug stores, health and wellness services, and specialty and home delivery pharmacy services, and its equity method investment in Cencora, Inc. The International segment consists of pharmacy-led health and beauty retail businesses outside the United States and a pharmaceutical wholesaling and distribution business in Germany. The pharmacy-led health and beauty retail businesses include Boots branded stores in the United Kingdom, the Republic of Ireland and Thailand, the Benavides brand in Mexico and the Ahumada brand in Chile. The U.S. Healthcare segment is a consumer-centric, technology-enabled healthcare business that engages consumers through a personalized, omni-channel experience across the care journey.</v>
    <v>206000</v>
    <v>Nasdaq Stock Market</v>
    <v>XNAS</v>
    <v>XNAS</v>
    <v>108 Wilmot Rd, DEERFIELD, IL, 60015 US</v>
    <v>23.215</v>
    <v>Food &amp; Drug Retailing</v>
    <v>Stock</v>
    <v>45307.962096191404</v>
    <v>1760</v>
    <v>22.68</v>
    <v>19722527685</v>
    <v>WALGREENS BOOTS ALLIANCE, INC.</v>
    <v>WALGREENS BOOTS ALLIANCE, INC.</v>
    <v>23.17</v>
    <v>35.0062</v>
    <v>23.27</v>
    <v>22.87</v>
    <v>22.94</v>
    <v>862375500</v>
    <v>WBA</v>
    <v>WALGREENS BOOTS ALLIANCE, INC. (XNAS:WBA)</v>
    <v>13645417</v>
    <v>17964562</v>
    <v>2014</v>
  </rv>
  <rv s="2">
    <v>1761</v>
  </rv>
  <rv s="3">
    <fb>26.11</fb>
    <v>21</v>
  </rv>
  <rv s="0">
    <v>https://www.bing.com/financeapi/forcetrigger?t=a1w1rw&amp;q=XNAS%3aJBHT&amp;form=skydnc</v>
    <v>Learn more on Bing</v>
  </rv>
  <rv s="1">
    <v>en-GB</v>
    <v>a1w1rw</v>
    <v>268435456</v>
    <v>1</v>
    <v>Powered by Refinitiv</v>
    <v>0</v>
    <v>J. B. HUNT TRANSPORT SERVICES, INC. (XNAS:JBHT)</v>
    <v>2</v>
    <v>22</v>
    <v>Finance</v>
    <v>23</v>
    <v>209.21</v>
    <v>163.66</v>
    <v>1.1212</v>
    <v>-1.1399999999999999</v>
    <v>3.1789999999999999E-2</v>
    <v>-5.9350000000000002E-3</v>
    <v>6.07</v>
    <v>USD</v>
    <v>J.B. Hunt Transport Services, Inc. is a surface transportation, delivery, and logistics company in North America. The Company, through its wholly owned subsidiaries, provides a range of transportation, brokerage, and delivery services to customers and consumers throughout the continental United States, Canada, and Mexico. The Company operates through five segments: Intermodal (JBI), Dedicated Contract Services (DCS), Integrated Capacity Solutions (ICS), Final Mile Services (FMS) and Truckload (JBT). The Company’s DCS segment focuses on private fleet conversion and creation in replenishment and specialized equipment. The ICS segment provides traditional freight brokerage and transportation logistics solutions to customers through relationships with thousands of third-party carriers and integration. The JBT segment is full-load, dry-van freight, utilizing tractors and trailers operating over roads and highways. The FMS segment provides last-mile delivery services to customers.</v>
    <v>37151</v>
    <v>Nasdaq Stock Market</v>
    <v>XNAS</v>
    <v>XNAS</v>
    <v>615 Jb Hunt Corporate Dr, Po Box 130, LOWELL, AR, 72745 US</v>
    <v>191.77500000000001</v>
    <v>Freight &amp; Logistics Services</v>
    <v>Stock</v>
    <v>45307.953054571095</v>
    <v>1764</v>
    <v>188.35</v>
    <v>19694086232</v>
    <v>J. B. HUNT TRANSPORT SERVICES, INC.</v>
    <v>J. B. HUNT TRANSPORT SERVICES, INC.</v>
    <v>191.12</v>
    <v>25.891500000000001</v>
    <v>192.08</v>
    <v>190.94</v>
    <v>197.01</v>
    <v>103142800</v>
    <v>JBHT</v>
    <v>J. B. HUNT TRANSPORT SERVICES, INC. (XNAS:JBHT)</v>
    <v>533956</v>
    <v>681598</v>
    <v>1961</v>
  </rv>
  <rv s="2">
    <v>1765</v>
  </rv>
  <rv s="3">
    <fb>199.74</fb>
    <v>21</v>
  </rv>
  <rv s="0">
    <v>https://www.bing.com/financeapi/forcetrigger?t=a1s6ww&amp;q=XNYS%3aES&amp;form=skydnc</v>
    <v>Learn more on Bing</v>
  </rv>
  <rv s="1">
    <v>en-GB</v>
    <v>a1s6ww</v>
    <v>268435456</v>
    <v>1</v>
    <v>Powered by Refinitiv</v>
    <v>0</v>
    <v>Eversource Energy (XNYS:ES)</v>
    <v>2</v>
    <v>22</v>
    <v>Finance</v>
    <v>23</v>
    <v>85.08</v>
    <v>52.03</v>
    <v>0.5877</v>
    <v>-0.64</v>
    <v>0.13388999999999998</v>
    <v>-1.1252E-2</v>
    <v>7.53</v>
    <v>USD</v>
    <v>Eversource Energy is a utility holding company that is engaged in the energy delivery business through its subsidiaries. The Company operates through four business segments: Electric Distribution, Electric Transmission, Natural Gas Distribution, and Water Distribution. The Electric Distribution segment is engaged in the distribution of electricity to retail customers in Connecticut, Massachusetts, and New Hampshire, respectively. The Electric Transmission segment owns and maintains transmission facilities that are part of an interstate power transmission grid over which electricity is transmitted throughout New England. The Natural Gas Distribution segment distributes natural gas to its customers in Massachusetts and Connecticut. The Water Distribution segment provides water services to residential, commercial, industrial, municipal and fire protection and other customers, in Connecticut, Massachusetts and New Hampshire. Its subsidiaries include NSTAR Electric Company and others.</v>
    <v>9626</v>
    <v>New York Stock Exchange</v>
    <v>XNYS</v>
    <v>XNYS</v>
    <v>300 Cadwell Dr, SPRINGFIELD, MA, 01104-1742 US</v>
    <v>56.91</v>
    <v>Electrical Utilities &amp; IPPs</v>
    <v>Stock</v>
    <v>45307.932672753908</v>
    <v>1768</v>
    <v>55.97</v>
    <v>19646105488</v>
    <v>Eversource Energy</v>
    <v>Eversource Energy</v>
    <v>56.68</v>
    <v>17.047799999999999</v>
    <v>56.88</v>
    <v>56.24</v>
    <v>63.77</v>
    <v>349326200</v>
    <v>ES</v>
    <v>Eversource Energy (XNYS:ES)</v>
    <v>2617772</v>
    <v>2611397</v>
    <v>1927</v>
  </rv>
  <rv s="2">
    <v>1769</v>
  </rv>
  <rv s="3">
    <fb>61.72</fb>
    <v>21</v>
  </rv>
  <rv s="0">
    <v>https://www.bing.com/financeapi/forcetrigger?t=a1u4fr&amp;q=XNYS%3aGPC&amp;form=skydnc</v>
    <v>Learn more on Bing</v>
  </rv>
  <rv s="1">
    <v>en-GB</v>
    <v>a1u4fr</v>
    <v>268435456</v>
    <v>1</v>
    <v>Powered by Refinitiv</v>
    <v>0</v>
    <v>GENUINE PARTS COMPANY (XNYS:GPC)</v>
    <v>2</v>
    <v>22</v>
    <v>Finance</v>
    <v>20</v>
    <v>181.37039999999999</v>
    <v>126.35</v>
    <v>0.9476</v>
    <v>1</v>
    <v>1.431E-3</v>
    <v>7.2050000000000005E-3</v>
    <v>0.2</v>
    <v>USD</v>
    <v>Genuine Parts Company is a service company that is engaged in the distribution of automotive and industrial replacement parts. Its segments include Automotive Parts Group and Industrial Parts Group. The Automotive Parts Group is an automotive network of parts and care, distributing automotive parts, accessories and service items in North America, Europe, and Australasia. The Automotive Parts Group offers complete inventory, cataloging, marketing, training, and other programs to the automotive aftermarket. The Industrial Parts Group distributes industrial replacement parts and related supplies, such as bearings, mechanical and electrical power transmission products, industrial automation and robotics, hoses, hydraulic and pneumatic components, industrial and safety supplies and material handling products to maintenance, repair and operation and original equipment manufacturer customers throughout the United States, Canada, Mexico and Australasia.</v>
    <v>58000</v>
    <v>New York Stock Exchange</v>
    <v>XNYS</v>
    <v>XNYS</v>
    <v>2999 Wildwood Parkway, ATLANTA, GA, 30339 US</v>
    <v>139.83000000000001</v>
    <v>Automobiles &amp; Auto Parts</v>
    <v>Stock</v>
    <v>45307.957834733592</v>
    <v>1772</v>
    <v>138.24</v>
    <v>19599484680</v>
    <v>GENUINE PARTS COMPANY</v>
    <v>GENUINE PARTS COMPANY</v>
    <v>138.47</v>
    <v>15.6836</v>
    <v>138.80000000000001</v>
    <v>139.80000000000001</v>
    <v>140</v>
    <v>140196600</v>
    <v>GPC</v>
    <v>GENUINE PARTS COMPANY (XNYS:GPC)</v>
    <v>987972</v>
    <v>915645</v>
    <v>1928</v>
  </rv>
  <rv s="2">
    <v>1773</v>
  </rv>
  <rv s="3">
    <fb>138.5</fb>
    <v>21</v>
  </rv>
  <rv s="0">
    <v>https://www.bing.com/financeapi/forcetrigger?t=a24km7&amp;q=XNYS%3aTSN&amp;form=skydnc</v>
    <v>Learn more on Bing</v>
  </rv>
  <rv s="11">
    <v>en-GB</v>
    <v>a24km7</v>
    <v>268435456</v>
    <v>1</v>
    <v>Powered by Refinitiv</v>
    <v>24</v>
    <v>TYSON FOODS, INC. (XNYS:TSN)</v>
    <v>2</v>
    <v>25</v>
    <v>Finance</v>
    <v>23</v>
    <v>66.34</v>
    <v>44.94</v>
    <v>0.76670000000000005</v>
    <v>-0.24</v>
    <v>0</v>
    <v>-4.3740000000000003E-3</v>
    <v>0</v>
    <v>USD</v>
    <v>Tyson Foods, Inc. is a food company. The Company has a broad portfolio of products and brands, such as Tyson, Jimmy Dean, Hillshire Farm, Ball Park, Wright, Aidells, ibp and State Fair. Its segments include beef, pork, chicken and prepared foods. Beef segment includes its operations related to processing live fed cattle and fabricating dressed beef carcasses into primal and sub-primal meat cuts and case-ready products. Pork segment includes its operations related to processing live market hogs and fabricating pork carcasses into primal and sub-primal cuts and case-ready products. Chicken segment includes its domestic operations related to raising and processing live chickens into, and purchasing raw materials for fresh, frozen and value-added chicken products and sales from specialty products. Prepared foods segment includes its operations related to manufacturing and marketing frozen and refrigerated food products and logistics operations to move products through the supply chain.</v>
    <v>139000</v>
    <v>New York Stock Exchange</v>
    <v>XNYS</v>
    <v>XNYS</v>
    <v>2200 DON TYSON PARKWAY, SPRINGDALE, AR, 72762-6999 US</v>
    <v>55.04</v>
    <v>Food &amp; Tobacco</v>
    <v>Stock</v>
    <v>45307.914019258591</v>
    <v>1776</v>
    <v>54.295000000000002</v>
    <v>19467930411</v>
    <v>TYSON FOODS, INC.</v>
    <v>TYSON FOODS, INC.</v>
    <v>55</v>
    <v>54.87</v>
    <v>54.63</v>
    <v>54.63</v>
    <v>356359700</v>
    <v>TSN</v>
    <v>TYSON FOODS, INC. (XNYS:TSN)</v>
    <v>1524102</v>
    <v>2655682</v>
    <v>1986</v>
  </rv>
  <rv s="2">
    <v>1777</v>
  </rv>
  <rv s="3">
    <fb>53.75</fb>
    <v>21</v>
  </rv>
  <rv s="0">
    <v>https://www.bing.com/financeapi/forcetrigger?t=a1vrec&amp;q=XNYS%3aIRM&amp;form=skydnc</v>
    <v>Learn more on Bing</v>
  </rv>
  <rv s="1">
    <v>en-GB</v>
    <v>a1vrec</v>
    <v>268435456</v>
    <v>1</v>
    <v>Powered by Refinitiv</v>
    <v>0</v>
    <v>IRON MOUNTAIN INCORPORATED (XNYS:IRM)</v>
    <v>2</v>
    <v>22</v>
    <v>Finance</v>
    <v>23</v>
    <v>70.66</v>
    <v>48.94</v>
    <v>0.92359999999999998</v>
    <v>-0.87</v>
    <v>0</v>
    <v>-1.2941000000000001E-2</v>
    <v>0</v>
    <v>USD</v>
    <v>Iron Mountain Inc is engaged in a physical ecosystem supporting information storage and retrieval for businesses which rely on paper documents or computer tapes to store their valuable information. The Company’s segments include Global Records and Information Management (Global RIM) Business and Global Data Center Business. The Global RIM Business segment includes various offerings, including records management, data management, global digital solutions, secure shredding, secure shredding, and consumer storage. The Global Data Center Business segment provides data center facilities and the capacity to protect mission-critical assets and ensure the continued operation of its customers’ information technology (IT) infrastructure with data center options. The Company also offers IT asset disposition customer solutions. It serves industries, such as commercial, legal, financial, healthcare, insurance, life sciences, energy, business services, entertainment and government organizations.</v>
    <v>27600</v>
    <v>New York Stock Exchange</v>
    <v>XNYS</v>
    <v>XNYS</v>
    <v>85 New Hampshire Avenue, Suite 150, Pease International Tradeport, PORTSMOUTH, NH, 03801 US</v>
    <v>66.807299999999998</v>
    <v>Residential &amp; Commercial REIT</v>
    <v>Stock</v>
    <v>45307.90974936328</v>
    <v>1780</v>
    <v>65.92</v>
    <v>19376429856</v>
    <v>IRON MOUNTAIN INCORPORATED</v>
    <v>IRON MOUNTAIN INCORPORATED</v>
    <v>66.5</v>
    <v>70.901300000000006</v>
    <v>67.23</v>
    <v>66.36</v>
    <v>66.36</v>
    <v>291989600</v>
    <v>IRM</v>
    <v>IRON MOUNTAIN INCORPORATED (XNYS:IRM)</v>
    <v>1294032</v>
    <v>1341297</v>
    <v>2014</v>
  </rv>
  <rv s="2">
    <v>1781</v>
  </rv>
  <rv s="3">
    <fb>69.98</fb>
    <v>21</v>
  </rv>
  <rv s="0">
    <v>https://www.bing.com/financeapi/forcetrigger?t=a1pap2&amp;q=BATS%3aCBOE&amp;form=skydnc</v>
    <v>Learn more on Bing</v>
  </rv>
  <rv s="1">
    <v>en-GB</v>
    <v>a1pap2</v>
    <v>268435456</v>
    <v>1</v>
    <v>Powered by Refinitiv</v>
    <v>0</v>
    <v>Cboe Global Markets, Inc. (BATS:CBOE)</v>
    <v>2</v>
    <v>22</v>
    <v>Finance</v>
    <v>28</v>
    <v>184.48</v>
    <v>116.11</v>
    <v>0.60129999999999995</v>
    <v>3</v>
    <v>6.533E-4</v>
    <v>1.6604000000000001E-2</v>
    <v>0.12</v>
    <v>USD</v>
    <v>Cboe Global Markets, Inc. is a provider of market infrastructure and tradable products, delivering trading, and clearing and investment solutions to market participants. Its segments include Options, North American Equities, Europe and Asia Pacific, Futures, Global FX., and Digital. The Options segment includes options on market indices (index options), as well as on the stocks of individual corporations (equity options). The North American Equities segment includes listed United States equities transaction services. The Europe and Asia Pacific segment includes the pan-European listed equities and derivatives transaction services, exchange-traded products (ETPs), exchange-traded commodities, and international depository receipts. The Futures segment includes transaction services provided by its electronic futures exchange, Cboe Futures Exchange, LLC (CFE). The Global FX segment includes institutional foreign exchange (FX) trading services. The Digital segment includes Cboe Digital.</v>
    <v>1543</v>
    <v>CBOE BZX Exchange</v>
    <v>BATS</v>
    <v>BATS</v>
    <v>433 WEST VAN BUREN STREET, CHICAGO, IL, 60607 US</v>
    <v>184.48</v>
    <v>Investment Banking &amp; Investment Services</v>
    <v>Stock</v>
    <v>45307.914959374997</v>
    <v>1784</v>
    <v>181</v>
    <v>19388526080</v>
    <v>Cboe Global Markets, Inc.</v>
    <v>Cboe Global Markets, Inc.</v>
    <v>181.06</v>
    <v>62.533999999999999</v>
    <v>180.68</v>
    <v>183.68</v>
    <v>183.8</v>
    <v>105556000</v>
    <v>CBOE</v>
    <v>Cboe Global Markets, Inc. (BATS:CBOE)</v>
    <v>1098328</v>
    <v>790102</v>
    <v>2006</v>
  </rv>
  <rv s="2">
    <v>1785</v>
  </rv>
  <rv s="3">
    <fb>178.56</fb>
    <v>21</v>
  </rv>
  <rv s="0">
    <v>https://www.bing.com/financeapi/forcetrigger?t=a1q5hw&amp;q=XNYS%3aCOO&amp;form=skydnc</v>
    <v>Learn more on Bing</v>
  </rv>
  <rv s="1">
    <v>en-GB</v>
    <v>a1q5hw</v>
    <v>268435456</v>
    <v>1</v>
    <v>Powered by Refinitiv</v>
    <v>0</v>
    <v>THE COOPER COMPANIES, INC. (XNAS:COO)</v>
    <v>2</v>
    <v>22</v>
    <v>Finance</v>
    <v>23</v>
    <v>399.62</v>
    <v>303.74</v>
    <v>0.94240000000000002</v>
    <v>-0.95</v>
    <v>2.4290000000000002E-3</v>
    <v>-2.4749999999999998E-3</v>
    <v>0.93</v>
    <v>USD</v>
    <v>The Cooper Companies, Inc. is a global medical device company. The Company operates through two business units: CooperVision and CooperSurgical. CooperVision is engaged in the contact lens industry. CooperVision’s products include MyDay daily disposable, MyDay daily disposable toric, MyDay Energys, MyDay multifocal, Biofinity &amp; Biofinity XR, Biofinity Energys, Biofinity toric &amp; Biofinity XR toric, Biofinity multifocal, Biofinity toric multifocal, clariti 1 day, clariti 1 day toric, clariti 1 day multifocal, MiSight 1 day, Avaira Vitality and Avaira Vitality toric. CooperSurgical is a fertility and women’s health company dedicated to assisting women, babies and families around the world. CooperSurgical provides a range of products and services with an emphasis on improving fertility solutions, empowering office-based care, and advancing hospital care within women’s health. CooperSurgical’s brands include Paragard, ER-Complete, Fetal Pillow, INSORB, PGT-Complete, RUMI II and others.</v>
    <v>15000</v>
    <v>Nasdaq Stock Market</v>
    <v>XNAS</v>
    <v>XNAS</v>
    <v>6101 Bollinger Canyon Road, Suite 500, SAN RAMON, CA, 94583 US</v>
    <v>383</v>
    <v>Healthcare Equipment &amp; Supplies</v>
    <v>Stock</v>
    <v>45307.926880624997</v>
    <v>1788</v>
    <v>376.12</v>
    <v>18959535663</v>
    <v>THE COOPER COMPANIES, INC.</v>
    <v>THE COOPER COMPANIES, INC.</v>
    <v>381.22</v>
    <v>64.9619</v>
    <v>383.77</v>
    <v>382.82</v>
    <v>383.75</v>
    <v>49525980</v>
    <v>COO</v>
    <v>THE COOPER COMPANIES, INC. (XNAS:COO)</v>
    <v>293517</v>
    <v>282220</v>
    <v>1980</v>
  </rv>
  <rv s="2">
    <v>1789</v>
  </rv>
  <rv s="3">
    <fb>378.44</fb>
    <v>21</v>
  </rv>
  <rv s="0">
    <v>https://www.bing.com/financeapi/forcetrigger?t=a25zz2&amp;q=XNYS%3aWRB&amp;form=skydnc</v>
    <v>Learn more on Bing</v>
  </rv>
  <rv s="1">
    <v>en-GB</v>
    <v>a25zz2</v>
    <v>268435456</v>
    <v>1</v>
    <v>Powered by Refinitiv</v>
    <v>0</v>
    <v>W. R. BERKLEY CORPORATION (XNYS:WRB)</v>
    <v>2</v>
    <v>22</v>
    <v>Finance</v>
    <v>23</v>
    <v>74.5</v>
    <v>54.686999999999998</v>
    <v>0.57850000000000001</v>
    <v>0.49</v>
    <v>-1.7599E-2</v>
    <v>6.7300000000000007E-3</v>
    <v>-1.29</v>
    <v>USD</v>
    <v>W. R. Berkley Corporation is an insurance holding company. The Company operates in two segments of the property casualty insurance business. The Insurance segment is engaged in predominantly commercial insurance business, including excess and surplus lines, admitted lines and specialty personal lines throughout the United States, as well as insurance business in Asia, Australia, Canada, Continental Europe, Mexico, Scandinavia, South America and the United Kingdom. The Reinsurance &amp; Monoline Excess segment is engaged in reinsurance businesses providing facultative and treaty reinsurance in the United States, as well as in the Asia Pacific region, Australia, Continental Europe, South Africa and the United Kingdom. The Reinsurance &amp; Monoline Excess segment consists of business units, including Berkley Re America, Berkley Re Asia Pacific, Berkley Re Solutions, Berkley Re UK and Midwest Employers Casualty.</v>
    <v>8186</v>
    <v>New York Stock Exchange</v>
    <v>XNYS</v>
    <v>XNYS</v>
    <v>475 Steamboat Road, GREENWICH, CT, 06830 US</v>
    <v>73.510000000000005</v>
    <v>Insurance</v>
    <v>Stock</v>
    <v>45307.893935010936</v>
    <v>1792</v>
    <v>72.72</v>
    <v>18902017600</v>
    <v>W. R. BERKLEY CORPORATION</v>
    <v>W. R. BERKLEY CORPORATION</v>
    <v>73.12</v>
    <v>14.665900000000001</v>
    <v>72.81</v>
    <v>73.3</v>
    <v>72.010000000000005</v>
    <v>257872000</v>
    <v>WRB</v>
    <v>W. R. BERKLEY CORPORATION (XNYS:WRB)</v>
    <v>951301</v>
    <v>1238451</v>
    <v>1970</v>
  </rv>
  <rv s="2">
    <v>1793</v>
  </rv>
  <rv s="3">
    <fb>70.72</fb>
    <v>21</v>
  </rv>
  <rv s="0">
    <v>https://www.bing.com/financeapi/forcetrigger?t=a1ww5r&amp;q=XNYS%3aLH&amp;form=skydnc</v>
    <v>Learn more on Bing</v>
  </rv>
  <rv s="1">
    <v>en-GB</v>
    <v>a1ww5r</v>
    <v>268435456</v>
    <v>1</v>
    <v>Powered by Refinitiv</v>
    <v>0</v>
    <v>LABORATORY CORPORATION OF AMERICA HOLDINGS (XNYS:LH)</v>
    <v>2</v>
    <v>22</v>
    <v>Finance</v>
    <v>23</v>
    <v>234.09</v>
    <v>179.5806</v>
    <v>1.0427</v>
    <v>-1.71</v>
    <v>-3.4720000000000003E-3</v>
    <v>-7.6519999999999999E-3</v>
    <v>-0.77</v>
    <v>USD</v>
    <v>Laboratory Corporation of America Holdings provides comprehensive laboratory services that helps doctors, hospitals, pharmaceutical companies, researchers and patients make clear and confident decisions. The Company provides insights and advance science to improve health and improve lives through its unparalleled diagnostics and drug development laboratory capabilities. The Company’s segments include Diagnostics Laboratories (Dx) and Biopharma Laboratory Services (BLS). It offers menopause testing through its Labcorp OnDemand digital health platform. Labcorp OnDemand's Menopause Test aims to help individuals understand hormonal factors related to menopause in order to take proactive steps to address symptoms and have more informed conversations with providers. The Company, through its subsidiary, Ovia Health provides comprehensive programs for maternal health, family building, parental wellbeing, and menopause support.</v>
    <v>80000</v>
    <v>New York Stock Exchange</v>
    <v>XNYS</v>
    <v>XNYS</v>
    <v>358 S MAIN ST, BURLINGTON, NC, 27215-5837 US</v>
    <v>222.96</v>
    <v>Healthcare Providers &amp; Services</v>
    <v>Stock</v>
    <v>45307.942443378903</v>
    <v>1796</v>
    <v>220.17</v>
    <v>18828273000</v>
    <v>LABORATORY CORPORATION OF AMERICA HOLDINGS</v>
    <v>LABORATORY CORPORATION OF AMERICA HOLDINGS</v>
    <v>221.94</v>
    <v>31.503799999999998</v>
    <v>223.48</v>
    <v>221.77</v>
    <v>221</v>
    <v>84900000</v>
    <v>LH</v>
    <v>LABORATORY CORPORATION OF AMERICA HOLDINGS (XNYS:LH)</v>
    <v>1023981</v>
    <v>710089</v>
    <v>1994</v>
  </rv>
  <rv s="2">
    <v>1797</v>
  </rv>
  <rv s="3">
    <fb>227.29</fb>
    <v>21</v>
  </rv>
  <rv s="0">
    <v>https://www.bing.com/financeapi/forcetrigger?t=a1ra3m&amp;q=XNYS%3aDRI&amp;form=skydnc</v>
    <v>Learn more on Bing</v>
  </rv>
  <rv s="1">
    <v>en-GB</v>
    <v>a1ra3m</v>
    <v>268435456</v>
    <v>1</v>
    <v>Powered by Refinitiv</v>
    <v>0</v>
    <v>DARDEN RESTAURANTS, INC. (XNYS:DRI)</v>
    <v>2</v>
    <v>22</v>
    <v>Finance</v>
    <v>23</v>
    <v>173.06</v>
    <v>133.36000000000001</v>
    <v>1.2630999999999999</v>
    <v>0.04</v>
    <v>0</v>
    <v>2.5460000000000001E-4</v>
    <v>0</v>
    <v>USD</v>
    <v>Darden Restaurants, Inc. (Darden) is a full-service restaurant company. The Company owns and operates more than 1,850 restaurants. The Company’s brand portfolio includes Olive Garden, LongHorn Steakhouse, Yard House, Ruth's Chris Steak House, Cheddar’s Scratch Kitchen, The Capital Grille, Seasons 52, Eddie V's and Bahama Breeze. Darden's segments include Olive Garden, LongHorn Steakhouse, Fine Dining and Other Business. The Olive Garden segment includes its Company-owned Olive Garden restaurants in the United States and Canada. The LongHorn Steakhouse segment includes the results of its Company-owned LongHorn Steakhouse restaurants in the United States. The Fine Dining segment consists of premium brands that operate within the fine-dining sub-segment of full-service dining and includes its Company-owned The Capital Grille and Eddie V’s restaurants in the United States. Ruth's Chris Steak House offers signature USDA Prime steaks.</v>
    <v>187384</v>
    <v>New York Stock Exchange</v>
    <v>XNYS</v>
    <v>XNYS</v>
    <v>1000 Darden Center Dr, ORLANDO, FL, 32837 US</v>
    <v>157.22999999999999</v>
    <v>Hotels &amp; Entertainment Services</v>
    <v>Stock</v>
    <v>45307.914351168751</v>
    <v>1800</v>
    <v>154.74</v>
    <v>18767795436</v>
    <v>DARDEN RESTAURANTS, INC.</v>
    <v>DARDEN RESTAURANTS, INC.</v>
    <v>156.53</v>
    <v>18.971800000000002</v>
    <v>157.13</v>
    <v>157.16999999999999</v>
    <v>157.16999999999999</v>
    <v>119410800</v>
    <v>DRI</v>
    <v>DARDEN RESTAURANTS, INC. (XNYS:DRI)</v>
    <v>1428597</v>
    <v>1100750</v>
    <v>1995</v>
  </rv>
  <rv s="2">
    <v>1801</v>
  </rv>
  <rv s="3">
    <fb>164.3</fb>
    <v>21</v>
  </rv>
  <rv s="0">
    <v>https://www.bing.com/financeapi/forcetrigger?t=a1mxkr&amp;q=XNYS%3aAEE&amp;form=skydnc</v>
    <v>Learn more on Bing</v>
  </rv>
  <rv s="1">
    <v>en-GB</v>
    <v>a1mxkr</v>
    <v>268435456</v>
    <v>1</v>
    <v>Powered by Refinitiv</v>
    <v>0</v>
    <v>AMEREN CORPORATION (XNYS:AEE)</v>
    <v>2</v>
    <v>22</v>
    <v>Finance</v>
    <v>23</v>
    <v>91.18</v>
    <v>69.709999999999994</v>
    <v>0.4451</v>
    <v>-0.68</v>
    <v>0</v>
    <v>-9.4590000000000004E-3</v>
    <v>0</v>
    <v>USD</v>
    <v>Ameren Corporation is a public utility holding company. The Company conducts its business operations through its subsidiaries. The Company’s primary assets are its equity interests in its subsidiaries, including Ameren Missouri, Ameren Illinois and Ameren Transmission Company of Illinois (ATXI). The Company’s segments include Ameren Missouri, Ameren Illinois Electric Distribution, Ameren Illinois Natural Gas, and Ameren Transmission. The Ameren Missouri segment includes all of the operations of Ameren Missouri. The Ameren Illinois Electric Distribution segment consists of the electric distribution business of Ameren Illinois. The Ameren Illinois Natural Gas segment consists of the natural gas business of Ameren Illinois. The Ameren Transmission segment primarily consists of the aggregated electric transmission businesses of Ameren Illinois and ATXI.</v>
    <v>9244</v>
    <v>New York Stock Exchange</v>
    <v>XNYS</v>
    <v>XNYS</v>
    <v>1901 Chouteau Ave, ST. LOUIS, MO, 63103-3003 US</v>
    <v>71.734999999999999</v>
    <v>Multiline Utilities</v>
    <v>Stock</v>
    <v>45307.915676481251</v>
    <v>1804</v>
    <v>70.819999999999993</v>
    <v>18724313450</v>
    <v>AMEREN CORPORATION</v>
    <v>AMEREN CORPORATION</v>
    <v>71.53</v>
    <v>16.330300000000001</v>
    <v>71.89</v>
    <v>71.209999999999994</v>
    <v>71.209999999999994</v>
    <v>262945000</v>
    <v>AEE</v>
    <v>AMEREN CORPORATION (XNYS:AEE)</v>
    <v>1933851</v>
    <v>2404481</v>
    <v>1995</v>
  </rv>
  <rv s="2">
    <v>1805</v>
  </rv>
  <rv s="3">
    <fb>72.34</fb>
    <v>21</v>
  </rv>
  <rv s="0">
    <v>https://www.bing.com/financeapi/forcetrigger?t=a1mpc7&amp;q=XNAS%3aAXON&amp;form=skydnc</v>
    <v>Learn more on Bing</v>
  </rv>
  <rv s="1">
    <v>en-GB</v>
    <v>a1mpc7</v>
    <v>268435456</v>
    <v>1</v>
    <v>Powered by Refinitiv</v>
    <v>0</v>
    <v>AXON ENTERPRISE, INC. (XNAS:AXON)</v>
    <v>2</v>
    <v>22</v>
    <v>Finance</v>
    <v>23</v>
    <v>260.69</v>
    <v>168.2954</v>
    <v>0.89759999999999995</v>
    <v>-1.22</v>
    <v>-4.0080000000000003E-5</v>
    <v>-4.8669999999999998E-3</v>
    <v>-0.01</v>
    <v>USD</v>
    <v>Axon Enterprise, Inc. integrates a suite of hardware devices and cloud software solutions. The Company's three product categories include TASER, sensors and software. It develops smart devices tools, TASER, which is a device, virtual reality training services and consumer devices. Its sensor products include Axon body cameras, Axon Fleet in-car systems, and other devices that work with its software. It builds a suite of cloud-based, software-as-a-service solutions that integrate with its sensors and TASER devices. The Company operates through two segments: Software and Sensors, and TASER. Software segment develops, manufactures and sells fully integrated hardware and cloud-based software solutions that enable law enforcement to capture, securely store, manage, share and analyze video and other digital evidence. TASER segment is engaged in the development, manufacturing and selling of conducted energy devices (CEDs), which the Company sells under its brand name, TASER.</v>
    <v>2821</v>
    <v>Nasdaq Stock Market</v>
    <v>XNAS</v>
    <v>XNAS</v>
    <v>17800 N 85th St, SCOTTSDALE, AZ, 85255-6311 US</v>
    <v>251.61</v>
    <v>Aerospace &amp; Defense</v>
    <v>Stock</v>
    <v>45307.952620821095</v>
    <v>1808</v>
    <v>246.98500000000001</v>
    <v>18693742570</v>
    <v>AXON ENTERPRISE, INC.</v>
    <v>AXON ENTERPRISE, INC.</v>
    <v>250.28</v>
    <v>128.11940000000001</v>
    <v>250.69</v>
    <v>249.47</v>
    <v>249.46</v>
    <v>74933830</v>
    <v>AXON</v>
    <v>AXON ENTERPRISE, INC. (XNAS:AXON)</v>
    <v>385237</v>
    <v>404927</v>
    <v>2001</v>
  </rv>
  <rv s="2">
    <v>1809</v>
  </rv>
  <rv s="3">
    <fb>258.33</fb>
    <v>21</v>
  </rv>
  <rv s="0">
    <v>https://www.bing.com/financeapi/forcetrigger?t=a1q44c&amp;q=XNYS%3aCTRA&amp;form=skydnc</v>
    <v>Learn more on Bing</v>
  </rv>
  <rv s="1">
    <v>en-GB</v>
    <v>a1q44c</v>
    <v>268435456</v>
    <v>1</v>
    <v>Powered by Refinitiv</v>
    <v>0</v>
    <v>Coterra Energy Inc. (XNYS:CTRA)</v>
    <v>2</v>
    <v>22</v>
    <v>Finance</v>
    <v>20</v>
    <v>29.89</v>
    <v>22.25</v>
    <v>0.19170000000000001</v>
    <v>-0.76</v>
    <v>2.8199999999999996E-3</v>
    <v>-2.9721999999999998E-2</v>
    <v>7.0000000000000007E-2</v>
    <v>USD</v>
    <v>Coterra Energy Inc. is an independent oil and gas company. The Company is engaged in the development, exploration and production of oil, natural gas, and natural gas liquids (NGLs). Its operations are primarily concentrated in three operating areas: the Permian Basin in west Texas and southern New Mexico, the Marcellus Shale in northeast Pennsylvania and the Anadarko Basin in the Mid-Continent region in Oklahoma. The Permian Basin properties hold approximately 307,000 net acres in the play. The Marcellus Shale properties hold approximately 183,000 net acres in the dry gas window in the Marcellus Shale. The Anadarko Basin properties hold approximately 182,000 net acres in the play. It also operates a number of natural gas gathering and saltwater gathering and disposal systems. It sells oil, natural gas and NGLs to a range of customers, including industrial customers, local distribution companies, oil and gas marketers, pipeline companies and power generation facilities.</v>
    <v>981</v>
    <v>New York Stock Exchange</v>
    <v>XNYS</v>
    <v>XNYS</v>
    <v>840 Gessner Rd Ste 1400, HOUSTON, TX, 77024 US</v>
    <v>25.37</v>
    <v>Oil &amp; Gas</v>
    <v>Stock</v>
    <v>45307.963193796095</v>
    <v>1812</v>
    <v>24.795000000000002</v>
    <v>18661876077</v>
    <v>Coterra Energy Inc.</v>
    <v>Coterra Energy Inc.</v>
    <v>25.35</v>
    <v>8.8287999999999993</v>
    <v>25.57</v>
    <v>24.81</v>
    <v>24.89</v>
    <v>752191700</v>
    <v>CTRA</v>
    <v>Coterra Energy Inc. (XNYS:CTRA)</v>
    <v>8669201</v>
    <v>6524858</v>
    <v>1989</v>
  </rv>
  <rv s="2">
    <v>1813</v>
  </rv>
  <rv s="3">
    <fb>25.52</fb>
    <v>21</v>
  </rv>
  <rv s="0">
    <v>https://www.bing.com/financeapi/forcetrigger?t=axxc6h&amp;q=XNAS%3aPFG&amp;form=skydnc</v>
    <v>Learn more on Bing</v>
  </rv>
  <rv s="1">
    <v>en-GB</v>
    <v>axxc6h</v>
    <v>268435456</v>
    <v>1</v>
    <v>Powered by Refinitiv</v>
    <v>0</v>
    <v>PRINCIPAL FINANCIAL GROUP, INC. (XNAS:PFG)</v>
    <v>2</v>
    <v>22</v>
    <v>Finance</v>
    <v>23</v>
    <v>93.87</v>
    <v>65.165000000000006</v>
    <v>1.2563</v>
    <v>-0.61</v>
    <v>-5.7461000000000005E-2</v>
    <v>-7.7459999999999994E-3</v>
    <v>-4.49</v>
    <v>USD</v>
    <v>Principal Financial Group, Inc. is a global financial company. The Company offers businesses, individuals and institutional clients a range of financial products and services, including retirement, asset management and insurance through its diverse family of financial services companies. The Company's segments include retirement and income solutions, principal asset management and benefits and protection. The Retirement and Income Solutions segment offers workplace savings and retirement solutions, banking, trust and custodial services, individual variable annuities, and pension risk transfer, among others. The Principal Asset Management segment provides global investment solutions to institutional, retirement, retail and high net worth investors. The Benefits and Protection segment is organized into Specialty Benefits, which provides group dental, group life insurance, group disability insurance, supplemental health products, and individual disability insurance, and life insurance.</v>
    <v>19300</v>
    <v>Nasdaq Stock Market</v>
    <v>XNAS</v>
    <v>XNAS</v>
    <v>711 High Street, DES MOINES, IA, 50392 US</v>
    <v>78.27</v>
    <v>Investment Banking &amp; Investment Services</v>
    <v>Stock</v>
    <v>45307.940956596874</v>
    <v>1816</v>
    <v>77.597099999999998</v>
    <v>18629521494</v>
    <v>PRINCIPAL FINANCIAL GROUP, INC.</v>
    <v>PRINCIPAL FINANCIAL GROUP, INC.</v>
    <v>78.27</v>
    <v>12.972899999999999</v>
    <v>78.75</v>
    <v>78.14</v>
    <v>73.650000000000006</v>
    <v>238412100</v>
    <v>PFG</v>
    <v>PRINCIPAL FINANCIAL GROUP, INC. (XNAS:PFG)</v>
    <v>865054</v>
    <v>1045889</v>
    <v>2001</v>
  </rv>
  <rv s="2">
    <v>1817</v>
  </rv>
  <rv s="3">
    <fb>78.67</fb>
    <v>21</v>
  </rv>
  <rv s="0">
    <v>https://www.bing.com/financeapi/forcetrigger?t=a1wdp2&amp;q=XNYS%3aK&amp;form=skydnc</v>
    <v>Learn more on Bing</v>
  </rv>
  <rv s="1">
    <v>en-GB</v>
    <v>a1wdp2</v>
    <v>268435456</v>
    <v>1</v>
    <v>Powered by Refinitiv</v>
    <v>0</v>
    <v>KELLANOVA (XNYS:K)</v>
    <v>2</v>
    <v>22</v>
    <v>Finance</v>
    <v>23</v>
    <v>67.841300000000004</v>
    <v>47.625</v>
    <v>0.4007</v>
    <v>-1.28</v>
    <v>1.4961E-2</v>
    <v>-2.3096000000000002E-2</v>
    <v>0.81</v>
    <v>USD</v>
    <v>Kellanova, formerly Kellogg Company, is engaged in manufacturing and marketing of snacks and convenience foods. The Company’s segments include North America, Europe, Latin America, and AMEA (Asia Middle East Africa). Its principal products are snacks, which include crackers, savory snacks, toaster pastries, cereal bars, granola bars and bites, and convenience foods, which include ready-to-eat cereals, frozen waffles, veggie foods and noodles. The Company’s snacks brands are marketed under brands, such as Kellogg’s, Cheez-It, Pringles, Austin, Parati and RXBAR. Its cereals and cereal bars are generally marketed under Kellogg’s name, with some under the Kashi &amp; Bear Naked brands. The Company’s frozen foods are marketed under the Eggo and Morningstar Farms brands. It uses broker and distributor arrangements for certain products and channels, as well as in certain geographies. The Company has manufactured in over 21 countries and marketed in approximately 180 countries.</v>
    <v>30000</v>
    <v>New York Stock Exchange</v>
    <v>XNYS</v>
    <v>XNYS</v>
    <v>412 N WELLS ST, CHICAGO, IL, 60654 US</v>
    <v>55.31</v>
    <v>Food &amp; Tobacco</v>
    <v>Stock</v>
    <v>45307.914229073438</v>
    <v>1820</v>
    <v>54.01</v>
    <v>18544016558</v>
    <v>KELLANOVA</v>
    <v>KELLANOVA</v>
    <v>55.26</v>
    <v>23.135300000000001</v>
    <v>55.42</v>
    <v>54.14</v>
    <v>54.95</v>
    <v>342519700</v>
    <v>K</v>
    <v>KELLANOVA (XNYS:K)</v>
    <v>3256944</v>
    <v>2841313</v>
    <v>1922</v>
  </rv>
  <rv s="2">
    <v>1821</v>
  </rv>
  <rv s="3">
    <fb>55.91</fb>
    <v>21</v>
  </rv>
  <rv s="0">
    <v>https://www.bing.com/financeapi/forcetrigger?t=a1sicw&amp;q=XNAS%3aEXPD&amp;form=skydnc</v>
    <v>Learn more on Bing</v>
  </rv>
  <rv s="1">
    <v>en-GB</v>
    <v>a1sicw</v>
    <v>268435456</v>
    <v>1</v>
    <v>Powered by Refinitiv</v>
    <v>0</v>
    <v>EXPEDITORS INTERNATIONAL OF WASHINGTON, INC (XNYS:EXPD)</v>
    <v>2</v>
    <v>22</v>
    <v>Finance</v>
    <v>23</v>
    <v>129.18</v>
    <v>102.89</v>
    <v>1.0195000000000001</v>
    <v>0.53</v>
    <v>0</v>
    <v>4.1840000000000002E-3</v>
    <v>0</v>
    <v>USD</v>
    <v>Expeditors International of Washington, Inc. provides a full suite of global logistics services, offering customers an international network of people and integrated information systems to support the movement and positioning of goods. The Company, as a third-party logistics provider, purchases cargo space from carriers, such as airlines, ocean shipping lines, and trucking lines on a volume basis and resell that space to its customers. It provides a range of transportation services and customer solutions, such as customs brokerage, order management, warehousing and distribution, temperature-controlled transit, cargo insurance, specialized cargo monitoring and tracking, and other customized logistics. Its primary services include airfreight services, ocean freight and ocean services, and customs brokerage and other services. In addition, its Project Cargo unit handles special project shipments that move via a single method or combination of air, ocean, and/or ground transportation.</v>
    <v>19900</v>
    <v>New York Stock Exchange</v>
    <v>XNYS</v>
    <v>XNYS</v>
    <v>1015 Third Avenue, SEATTLE, WA, 98104 US</v>
    <v>127.45</v>
    <v>Freight &amp; Logistics Services</v>
    <v>Stock</v>
    <v>45307.91440959453</v>
    <v>1824</v>
    <v>125.12</v>
    <v>18492077786</v>
    <v>EXPEDITORS INTERNATIONAL OF WASHINGTON, INC</v>
    <v>EXPEDITORS INTERNATIONAL OF WASHINGTON, INC</v>
    <v>126.38</v>
    <v>23.9285</v>
    <v>126.66</v>
    <v>127.19</v>
    <v>127.19</v>
    <v>145389400</v>
    <v>EXPD</v>
    <v>EXPEDITORS INTERNATIONAL OF WASHINGTON, INC (XNYS:EXPD)</v>
    <v>1322993</v>
    <v>1192454</v>
    <v>1979</v>
  </rv>
  <rv s="2">
    <v>1825</v>
  </rv>
  <rv s="3">
    <fb>127.2</fb>
    <v>21</v>
  </rv>
  <rv s="0">
    <v>https://www.bing.com/financeapi/forcetrigger?t=a24gur&amp;q=XNYS%3aTRGP&amp;form=skydnc</v>
    <v>Learn more on Bing</v>
  </rv>
  <rv s="1">
    <v>en-GB</v>
    <v>a24gur</v>
    <v>268435456</v>
    <v>1</v>
    <v>Powered by Refinitiv</v>
    <v>0</v>
    <v>TARGA RESOURCES CORP. (XNYS:TRGP)</v>
    <v>2</v>
    <v>22</v>
    <v>Finance</v>
    <v>23</v>
    <v>91.435000000000002</v>
    <v>64.849999999999994</v>
    <v>2.1677</v>
    <v>-1.29</v>
    <v>-6.4219999999999998E-3</v>
    <v>-1.5389999999999999E-2</v>
    <v>-0.53</v>
    <v>USD</v>
    <v>Targa Resources Corp. is a provider of midstream services in North America. The Company owns, operates, acquires and develops a diversified portfolio of complementary domestic midstream infrastructure assets and delivers energy across the United States. The Company is primarily engaged in the business of: gathering, compressing, treating, processing, transporting, and purchasing and selling natural gas; transporting, storing, fractionating, treating, and purchasing and selling natural gas liquids (NGLs) and NGL products, including services to liquefied petroleum gas (LPG) exporters; and gathering, storing, and purchasing and selling crude oil. Its segments are Gathering and Processing, and Logistics and Transportation. Gathering and Processing segment includes assets used in the gathering and/or purchase and sale of natural gas produced from oil and gas wells. Logistics and Transportation segment includes the activities and assets necessary to convert mixed NGLs into NGL products.</v>
    <v>2850</v>
    <v>New York Stock Exchange</v>
    <v>XNYS</v>
    <v>XNYS</v>
    <v>1000 LOUISIANA STREET, SUITE 4300, TARGA RESOURCES PARTNERS LP, HOUSTON, TX, 77002 US</v>
    <v>83.48</v>
    <v>Oil &amp; Gas Related Equipment and Services</v>
    <v>Stock</v>
    <v>45307.939464200783</v>
    <v>1828</v>
    <v>82.19</v>
    <v>18402176268</v>
    <v>TARGA RESOURCES CORP.</v>
    <v>TARGA RESOURCES CORP.</v>
    <v>83.37</v>
    <v>21.963000000000001</v>
    <v>83.82</v>
    <v>82.53</v>
    <v>82</v>
    <v>222975600</v>
    <v>TRGP</v>
    <v>TARGA RESOURCES CORP. (XNYS:TRGP)</v>
    <v>1385737</v>
    <v>1403443</v>
    <v>2005</v>
  </rv>
  <rv s="2">
    <v>1829</v>
  </rv>
  <rv s="3">
    <fb>86.87</fb>
    <v>21</v>
  </rv>
  <rv s="12">
    <v>en-GB</v>
    <v>caydcw</v>
    <v>268435456</v>
    <v>1</v>
    <v>Powered by Refinitiv</v>
    <v>26</v>
    <v>VERALTO CORPORATION (XNYS:VLTO)</v>
    <v>27</v>
    <v>22</v>
    <v>Finance</v>
    <v>23</v>
    <v>89</v>
    <v>65.510000000000005</v>
    <v>1.1639999999999999</v>
    <v>-1.21</v>
    <v>0</v>
    <v>-1.5970999999999999E-2</v>
    <v>0</v>
    <v>USD</v>
    <v>Veralto Corporation provides essential technology solutions that monitor, enhance, and protect key resources around the globe. The Company operates through two segments: Water Quality and Product Quality &amp; Innovation. Its Water Quality segment provides a comprehensive portfolio of water analytics and differentiated water treatment solutions that enable the reliable delivery of safe drinking water by public and private utilities. Under its Hach, ChemTreat, Trojan Technologies and other Water Quality brands, it provides precision instrumentation and advanced water treatment technologies. Its Product Quality &amp; Innovation segment provides a set of solutions for brand owners and consumer packaged goods companies that enable speed to market as well as traceability and quality control of their products. Under its Videojet, Esko, Linx, X-Rite, Pantone and other Product Quality &amp; Innovation brands, it provides marking and coding, packaging and color instrumentation, and related consumables.</v>
    <v>16000</v>
    <v>New York Stock Exchange</v>
    <v>XNYS</v>
    <v>XNYS</v>
    <v>225 Wyman St., Suite 250, WALTHAM, MA, 02451 US</v>
    <v>75.28</v>
    <v>Water Utilities</v>
    <v>Stock</v>
    <v>45307.906702233595</v>
    <v>73.910300000000007</v>
    <v>18362268855</v>
    <v>VERALTO CORPORATION</v>
    <v>VERALTO CORPORATION</v>
    <v>74.36</v>
    <v>21.808199999999999</v>
    <v>75.760000000000005</v>
    <v>74.55</v>
    <v>74.55</v>
    <v>246308100</v>
    <v>VLTO</v>
    <v>VERALTO CORPORATION (XNYS:VLTO)</v>
    <v>1342674</v>
    <v>1783528</v>
    <v>2022</v>
  </rv>
  <rv s="2">
    <v>1832</v>
  </rv>
  <rv s="3">
    <fb>82.26</fb>
    <v>21</v>
  </rv>
  <rv s="0">
    <v>https://www.bing.com/financeapi/forcetrigger?t=a25par&amp;q=XNYS%3aWAT&amp;form=skydnc</v>
    <v>Learn more on Bing</v>
  </rv>
  <rv s="1">
    <v>en-GB</v>
    <v>a25par</v>
    <v>268435456</v>
    <v>1</v>
    <v>Powered by Refinitiv</v>
    <v>0</v>
    <v>WATERS CORPORATION (XNYS:WAT)</v>
    <v>2</v>
    <v>22</v>
    <v>Finance</v>
    <v>23</v>
    <v>346.98500000000001</v>
    <v>231.9</v>
    <v>0.92900000000000005</v>
    <v>0.17</v>
    <v>0</v>
    <v>5.5199999999999997E-4</v>
    <v>0</v>
    <v>USD</v>
    <v>Waters Corporation is a specialty measurement company. The Company primarily designs, manufactures, sells and services high-performance liquid chromatography (HPLC), ultra-performance liquid chromatography and mass spectrometry (MS) technology systems and support products, including chromatography columns, other consumable products and comprehensive post-warranty service plans. Its segments include Waters and TA. The Waters segment is primarily in the business of designing, manufacturing, selling and servicing liquid chromatography (LC) and MS instrument systems, columns and other precision chemistry consumables that can be integrated and used along with other analytical instruments. The TA segment is primarily in the business of designing, manufacturing, selling and servicing thermal analysis, rheometry and calorimetry instruments. The Company’s products are used by pharmaceutical, biochemical, industrial, nutritional safety, environmental, academic and government customers.</v>
    <v>8200</v>
    <v>New York Stock Exchange</v>
    <v>XNYS</v>
    <v>XNYS</v>
    <v>34 MAPLE ST, MILFORD, MA, 01757-3604 US</v>
    <v>309.3</v>
    <v>Healthcare Equipment &amp; Supplies</v>
    <v>Stock</v>
    <v>45307.927310671097</v>
    <v>1835</v>
    <v>301.60000000000002</v>
    <v>18218796347</v>
    <v>WATERS CORPORATION</v>
    <v>WATERS CORPORATION</v>
    <v>305</v>
    <v>28.0032</v>
    <v>307.95999999999998</v>
    <v>308.13</v>
    <v>308.13</v>
    <v>59126980</v>
    <v>WAT</v>
    <v>WATERS CORPORATION (XNYS:WAT)</v>
    <v>376970</v>
    <v>442316</v>
    <v>1991</v>
  </rv>
  <rv s="2">
    <v>1836</v>
  </rv>
  <rv s="3">
    <fb>329.23</fb>
    <v>21</v>
  </rv>
  <rv s="0">
    <v>https://www.bing.com/financeapi/forcetrigger?t=a23p6h&amp;q=XNAS%3aSTLD&amp;form=skydnc</v>
    <v>Learn more on Bing</v>
  </rv>
  <rv s="1">
    <v>en-GB</v>
    <v>a23p6h</v>
    <v>268435456</v>
    <v>1</v>
    <v>Powered by Refinitiv</v>
    <v>0</v>
    <v>STEEL DYNAMICS, INC. (XNAS:STLD)</v>
    <v>2</v>
    <v>22</v>
    <v>Finance</v>
    <v>23</v>
    <v>136.46</v>
    <v>90.549000000000007</v>
    <v>1.4119999999999999</v>
    <v>-1.62</v>
    <v>3.5839999999999999E-3</v>
    <v>-1.4308000000000001E-2</v>
    <v>0.4</v>
    <v>USD</v>
    <v>Steel Dynamics, Inc. is a steel producer and metal recycler in the United States. The Company has three segments: steel operations, metals recycling operations and steel fabrication operations. Steel operations segment consists primarily of steelmaking and various coating operations. The segment consists of its EAF steel mills, producing steel from ferrous scrap and scrap substitutes, utilizing continuous casting, automated rolling mills, and various steel coating and processing lines. Metals Recycling operations segment include both ferrous and nonferrous scrap metal processing, transportation, marketing, brokerage and scrap management services, strategically located primarily in close proximity to its steel mills and other end-user scrap consumers, across the United States, and Central and Northern Mexico. Steel fabrication operations segment include seven new millennium building systems plants that primarily serve the nonresidential construction industry across the United States.</v>
    <v>12060</v>
    <v>Nasdaq Stock Market</v>
    <v>XNAS</v>
    <v>XNAS</v>
    <v>7575 W JEFFERSON BLVD, FORT WAYNE, IN, 46804 US</v>
    <v>113.3841</v>
    <v>Metals &amp; Mining</v>
    <v>Stock</v>
    <v>45307.93624076328</v>
    <v>1839</v>
    <v>111.5</v>
    <v>18058721400</v>
    <v>STEEL DYNAMICS, INC.</v>
    <v>STEEL DYNAMICS, INC.</v>
    <v>112.93</v>
    <v>7.2630999999999997</v>
    <v>113.22</v>
    <v>111.6</v>
    <v>112</v>
    <v>161816500</v>
    <v>STLD</v>
    <v>STEEL DYNAMICS, INC. (XNAS:STLD)</v>
    <v>1143868</v>
    <v>1348895</v>
    <v>1994</v>
  </rv>
  <rv s="2">
    <v>1840</v>
  </rv>
  <rv s="3">
    <fb>118.1</fb>
    <v>21</v>
  </rv>
  <rv s="0">
    <v>https://www.bing.com/financeapi/forcetrigger?t=a1q1tc&amp;q=XNYS%3aCNP&amp;form=skydnc</v>
    <v>Learn more on Bing</v>
  </rv>
  <rv s="1">
    <v>en-GB</v>
    <v>a1q1tc</v>
    <v>268435456</v>
    <v>1</v>
    <v>Powered by Refinitiv</v>
    <v>0</v>
    <v>CENTERPOINT ENERGY, INC. (XNYS:CNP)</v>
    <v>2</v>
    <v>22</v>
    <v>Finance</v>
    <v>23</v>
    <v>31.434999999999999</v>
    <v>25.42</v>
    <v>0.93700000000000006</v>
    <v>-0.04</v>
    <v>0</v>
    <v>-1.4000000000000002E-3</v>
    <v>0</v>
    <v>USD</v>
    <v>CenterPoint Energy, Inc. is a public utility holding company. The Company, through its subsidiaries, owns and operates electric transmission, distribution and generation and natural gas distribution facilities, and provides energy performance contracting and sustainable infrastructure services. Its segments include Electric and Natural Gas. Its Electric segment consists of electric transmission and distribution services. Its Natural Gas segment consists of intrastate natural gas sales to, and natural gas transportation and distribution for residential, commercial, industrial and institutional customers in Indiana, Louisiana, Minnesota, Mississippi, Ohio and Texas; permanent pipeline connections through interconnects with various interstate and intrastate pipeline companies, and home appliance maintenance and repair services to customers in Minnesota and home repair protection plans to natural gas customers in Indiana, Mississippi, Ohio and Texas through a third party.</v>
    <v>8986</v>
    <v>New York Stock Exchange</v>
    <v>XNYS</v>
    <v>XNYS</v>
    <v>P.O. Box 1700, HOUSTON, TX, 77251-1700 US</v>
    <v>28.635000000000002</v>
    <v>Multiline Utilities</v>
    <v>Stock</v>
    <v>45307.914422337497</v>
    <v>1843</v>
    <v>28.3</v>
    <v>18008809308</v>
    <v>CENTERPOINT ENERGY, INC.</v>
    <v>CENTERPOINT ENERGY, INC.</v>
    <v>28.41</v>
    <v>22.749700000000001</v>
    <v>28.57</v>
    <v>28.53</v>
    <v>28.53</v>
    <v>631223600</v>
    <v>CNP</v>
    <v>CENTERPOINT ENERGY, INC. (XNYS:CNP)</v>
    <v>4335962</v>
    <v>3938717</v>
    <v>2001</v>
  </rv>
  <rv s="2">
    <v>1844</v>
  </rv>
  <rv s="3">
    <fb>28.57</fb>
    <v>21</v>
  </rv>
  <rv s="0">
    <v>https://www.bing.com/financeapi/forcetrigger?t=a1n7yc&amp;q=XNAS%3aAKAM&amp;form=skydnc</v>
    <v>Learn more on Bing</v>
  </rv>
  <rv s="1">
    <v>en-GB</v>
    <v>a1n7yc</v>
    <v>268435456</v>
    <v>1</v>
    <v>Powered by Refinitiv</v>
    <v>0</v>
    <v>AKAMAI TECHNOLOGIES, INC. (XNAS:AKAM)</v>
    <v>2</v>
    <v>22</v>
    <v>Finance</v>
    <v>23</v>
    <v>120.61</v>
    <v>70.650000000000006</v>
    <v>0.76270000000000004</v>
    <v>0.37</v>
    <v>0</v>
    <v>3.1330000000000004E-3</v>
    <v>0</v>
    <v>USD</v>
    <v>Akamai Technologies, Inc. develops and provides solutions through its worldwide network of servers. The Company provides solutions in three core categories: security, content delivery and compute. Its cloud security solutions include Web application and API protection, bot management and mitigation to protect against credential abuse and account takeover, customer identity and access management, distributed denial of service (DDoS) mitigation, protection from in-browser threats to protect against supply chain compromise and audience hijacking. Its web and mobile performance solutions leverage intelligent performance optimization and real-time monitoring, origin offload and network reliability, and insights that enable enterprises to identify and address performance issues. Its web and mobile performance capabilities also include global traffic management and other. Its cloud computing services include compute, storage, networking, database and container management services.</v>
    <v>9800</v>
    <v>Nasdaq Stock Market</v>
    <v>XNAS</v>
    <v>XNAS</v>
    <v>145 Broadway, CAMBRIDGE, MA, 02142 US</v>
    <v>118.9199</v>
    <v>Software &amp; IT Services</v>
    <v>Stock</v>
    <v>45307.89709585625</v>
    <v>1847</v>
    <v>117.345</v>
    <v>17869019652</v>
    <v>AKAMAI TECHNOLOGIES, INC.</v>
    <v>AKAMAI TECHNOLOGIES, INC.</v>
    <v>117.58</v>
    <v>32.621600000000001</v>
    <v>118.1</v>
    <v>118.47</v>
    <v>118.47</v>
    <v>150831600</v>
    <v>AKAM</v>
    <v>AKAMAI TECHNOLOGIES, INC. (XNAS:AKAM)</v>
    <v>1334321</v>
    <v>1215139</v>
    <v>1998</v>
  </rv>
  <rv s="2">
    <v>1848</v>
  </rv>
  <rv s="3">
    <fb>118.35</fb>
    <v>21</v>
  </rv>
  <rv s="0">
    <v>https://www.bing.com/financeapi/forcetrigger?t=a1pvu2&amp;q=XNYS%3aCLX&amp;form=skydnc</v>
    <v>Learn more on Bing</v>
  </rv>
  <rv s="1">
    <v>en-GB</v>
    <v>a1pvu2</v>
    <v>268435456</v>
    <v>1</v>
    <v>Powered by Refinitiv</v>
    <v>0</v>
    <v>THE CLOROX COMPANY (XNYS:CLX)</v>
    <v>2</v>
    <v>22</v>
    <v>Finance</v>
    <v>20</v>
    <v>178.20500000000001</v>
    <v>114.685</v>
    <v>0.41699999999999998</v>
    <v>0.28000000000000003</v>
    <v>-3.901E-3</v>
    <v>1.954E-3</v>
    <v>-0.56000000000000005</v>
    <v>USD</v>
    <v>The Clorox Company is a multinational manufacturer and marketer of consumer and professional products. The Company operates through four segments: Health and Wellness, Household, Lifestyle, and International. The Health and Wellness segment consists of cleaning, disinfecting and professional products mainly marketed and sold in the United States. The Household segment consists of bags and wraps, cat litter and grilling products marketed and sold in the United States. The Lifestyle segment consists of food, natural personal care products and water-filtration products marketed and sold in the United States. The International consists of products sold outside the United States. The products within International segment include laundry additives; home care products; water-filtration products; digestive health products; grilling products; cat litter; food; bags and wraps; natural personal care products; and professional cleaning and disinfecting products.</v>
    <v>8700</v>
    <v>New York Stock Exchange</v>
    <v>XNYS</v>
    <v>XNYS</v>
    <v>1221 Broadway, OAKLAND, CA, 94612-1888 US</v>
    <v>143.59</v>
    <v>Personal &amp; Household Products &amp; Services</v>
    <v>Stock</v>
    <v>45307.960393367968</v>
    <v>1851</v>
    <v>141.99</v>
    <v>17812405578</v>
    <v>THE CLOROX COMPANY</v>
    <v>THE CLOROX COMPANY</v>
    <v>143.34</v>
    <v>216.0573</v>
    <v>143.30000000000001</v>
    <v>143.58000000000001</v>
    <v>143</v>
    <v>124059100</v>
    <v>CLX</v>
    <v>THE CLOROX COMPANY (XNYS:CLX)</v>
    <v>1465918</v>
    <v>990619</v>
    <v>1986</v>
  </rv>
  <rv s="2">
    <v>1852</v>
  </rv>
  <rv s="3">
    <fb>142.59</fb>
    <v>21</v>
  </rv>
  <rv s="0">
    <v>http://zh.wikipedia.org/wiki/味可美</v>
    <v>Wikipedia</v>
  </rv>
  <rv s="8">
    <v>269</v>
    <v>1855</v>
  </rv>
  <rv s="9">
    <v>18</v>
    <v>https://www.bing.com/th?id=AMMS_8d96836a886471f7120ce0135f3ca8bd&amp;qlt=95</v>
    <v>1856</v>
    <v>0</v>
    <v>https://www.bing.com/images/search?form=xlimg&amp;q=mccormick+%26+company</v>
    <v>Image of MCCORMICK &amp; COMPANY, INCORPORATED</v>
  </rv>
  <rv s="0">
    <v>https://www.bing.com/financeapi/forcetrigger?t=a1xoc7&amp;q=XNYS%3aMKC&amp;form=skydnc</v>
    <v>Learn more on Bing</v>
  </rv>
  <rv s="10">
    <v>en-GB</v>
    <v>a1xoc7</v>
    <v>268435456</v>
    <v>1</v>
    <v>Powered by Refinitiv</v>
    <v>14</v>
    <v>MCCORMICK &amp; COMPANY, INCORPORATED (XNYS:MKC)</v>
    <v>16</v>
    <v>19</v>
    <v>Finance</v>
    <v>23</v>
    <v>94.39</v>
    <v>59.13</v>
    <v>0.73680000000000001</v>
    <v>-1.17</v>
    <v>2.6079999999999996E-3</v>
    <v>-1.7634E-2</v>
    <v>0.17</v>
    <v>USD</v>
    <v>McCormick &amp; Company, Incorporated is engaged in manufacturing, marketing and distributing spices, seasoning mixes, condiments and other flavorful products to the entire food industry retailers, food manufacturers and foodservice businesses. The Company operates through two business segments: Consumer and Flavor Solutions. In the Consumer segment, it sells its products under the McCormick brand and a variety of brands around the world, including French’s, Frank’s RedHot, Lawry’s Cholula Hot Sauce and Club House, as well as brands, such as Gourmet Garden, OLD BAY, Zatarain’s, Stubb's, Thai Kitchen, Simply Asia, Ducros, Schwartz, Kamis, DaQiao and La Drogheria. In the Flavor Solutions segment, the Company provides a range of products to multinational food manufacturers and food service customers. Its sales, distribution and production facilities are located in North America, Europe and China, and additional facilities are based in Australia, Central America, Thailand and South Africa.</v>
    <v>14200</v>
    <v>New York Stock Exchange</v>
    <v>XNYS</v>
    <v>XNYS</v>
    <v>24 Schilling Road, HUNT VALLEY, MD, 21031 US</v>
    <v>66.34</v>
    <v>1857</v>
    <v>Food &amp; Tobacco</v>
    <v>Stock</v>
    <v>45307.953443553124</v>
    <v>1858</v>
    <v>64.78</v>
    <v>17789500000</v>
    <v>MCCORMICK &amp; COMPANY, INCORPORATED</v>
    <v>MCCORMICK &amp; COMPANY, INCORPORATED</v>
    <v>66.05</v>
    <v>27.659700000000001</v>
    <v>66.349999999999994</v>
    <v>65.180000000000007</v>
    <v>65.349999999999994</v>
    <v>268331800</v>
    <v>MKC</v>
    <v>MCCORMICK &amp; COMPANY, INCORPORATED (XNYS:MKC)</v>
    <v>2728911</v>
    <v>1594807</v>
    <v>1915</v>
  </rv>
  <rv s="2">
    <v>1859</v>
  </rv>
  <rv s="3">
    <fb>68.42</fb>
    <v>21</v>
  </rv>
  <rv s="0">
    <v>https://www.bing.com/financeapi/forcetrigger?t=a23rjc&amp;q=XNAS%3aSTX&amp;form=skydnc</v>
    <v>Learn more on Bing</v>
  </rv>
  <rv s="11">
    <v>en-GB</v>
    <v>a23rjc</v>
    <v>268435456</v>
    <v>1</v>
    <v>Powered by Refinitiv</v>
    <v>24</v>
    <v>SEAGATE TECHNOLOGY HOLDINGS PUBLIC LIMITED COMPANY (XNAS:STX)</v>
    <v>2</v>
    <v>25</v>
    <v>Finance</v>
    <v>23</v>
    <v>87.93</v>
    <v>54.32</v>
    <v>1.0615000000000001</v>
    <v>2.0299999999999998</v>
    <v>2.2400000000000002E-3</v>
    <v>2.4523000000000003E-2</v>
    <v>0.19</v>
    <v>USD</v>
    <v>Seagate Technology Holdings plc provides mass-data storage infrastructure solution. The Company’s principal products are hard disk drives, commonly referred to as disk drives, hard drives (HDDs). In addition to HDDs, the Company produces a range of data storage products, including solid state drives (SSDs), solid state hybrid drives, storage subsystems, as well as a scalable edge-to-cloud mass data platform. Its HDD products are designed for mass capacity storage and legacy markets. Mass capacity storage involves use cases, such as hyperscale data centers and public clouds, as well as emerging use cases. The Company’s HDD and SSD product portfolio includes Serial Advanced Technology Attachment, Serial Attached SCSI and Non-Volatile Memory Express based designs to support a variety of mass capacity and legacy applications. Its systems portfolio includes storage subsystems for enterprises, cloud service providers, scale-out storage servers and original equipment manufacturers.</v>
    <v>33400</v>
    <v>Nasdaq Stock Market</v>
    <v>XNAS</v>
    <v>XNAS</v>
    <v>38/39 Fitzwilliam Square, Dublin 2, DUBLIN, DUBLIN, D02 NX53 IE</v>
    <v>85.37</v>
    <v>Computers, Phones &amp; Household Electronics</v>
    <v>Stock</v>
    <v>45307.930598923434</v>
    <v>1862</v>
    <v>82.36</v>
    <v>17740895040</v>
    <v>SEAGATE TECHNOLOGY HOLDINGS PUBLIC LIMITED COMPANY</v>
    <v>SEAGATE TECHNOLOGY HOLDINGS PUBLIC LIMITED COMPANY</v>
    <v>83.61</v>
    <v>82.78</v>
    <v>84.81</v>
    <v>85</v>
    <v>209184000</v>
    <v>STX</v>
    <v>SEAGATE TECHNOLOGY HOLDINGS PUBLIC LIMITED COMPANY (XNAS:STX)</v>
    <v>3012047</v>
    <v>2113692</v>
    <v>2021</v>
  </rv>
  <rv s="2">
    <v>1863</v>
  </rv>
  <rv s="3">
    <fb>85.37</fb>
    <v>21</v>
  </rv>
  <rv s="0">
    <v>https://www.bing.com/financeapi/forcetrigger?t=a1ugim&amp;q=XNAS%3aHBAN&amp;form=skydnc</v>
    <v>Learn more on Bing</v>
  </rv>
  <rv s="1">
    <v>en-GB</v>
    <v>a1ugim</v>
    <v>268435456</v>
    <v>1</v>
    <v>Powered by Refinitiv</v>
    <v>0</v>
    <v>HUNTINGTON BANCSHARES INCORPORATED (XNAS:HBAN)</v>
    <v>2</v>
    <v>22</v>
    <v>Finance</v>
    <v>20</v>
    <v>15.62</v>
    <v>9.1301000000000005</v>
    <v>1.1292</v>
    <v>-0.27</v>
    <v>-1.6329999999999999E-3</v>
    <v>-2.1564999999999997E-2</v>
    <v>-0.02</v>
    <v>USD</v>
    <v>Huntington Bancshares Incorporated is a diversified regional bank holding company. The Company operates through two segments: Consumer &amp; Regional Banking and Commercial Banking. The Consumer &amp; Regional Banking segment provides financial products and services to consumer and business customers including, but not limited to, deposits, lending, payments, mortgage banking, dealer financing, investment management, trust, brokerage, insurance, and other financial products and services. It serves its customers through its network of channels, including branches, online banking, mobile banking, telephone banking, and automated teller machines (ATMs). The Commercial Banking segment provides expertise through bankers, capabilities, and digital channels, and includes a comprehensive set of product offerings. The Commercial Banking segment leverages internal partnerships for wealth management, trust, insurance, payments, and treasury management capabilities.</v>
    <v>20073</v>
    <v>Nasdaq Stock Market</v>
    <v>XNAS</v>
    <v>XNAS</v>
    <v>41 South High Street, COLUMBUS, OH, 43287 US</v>
    <v>12.43</v>
    <v>Banking Services</v>
    <v>Stock</v>
    <v>45307.95959465234</v>
    <v>1866</v>
    <v>12.2</v>
    <v>17738918750</v>
    <v>HUNTINGTON BANCSHARES INCORPORATED</v>
    <v>HUNTINGTON BANCSHARES INCORPORATED</v>
    <v>12.41</v>
    <v>8.2812999999999999</v>
    <v>12.52</v>
    <v>12.25</v>
    <v>12.23</v>
    <v>1448075000</v>
    <v>HBAN</v>
    <v>HUNTINGTON BANCSHARES INCORPORATED (XNAS:HBAN)</v>
    <v>17496844</v>
    <v>17679829</v>
    <v>1966</v>
  </rv>
  <rv s="2">
    <v>1867</v>
  </rv>
  <rv s="3">
    <fb>12.72</fb>
    <v>21</v>
  </rv>
  <rv s="0">
    <v>https://www.bing.com/financeapi/forcetrigger?t=a1yrar&amp;q=XNAS%3aNTAP&amp;form=skydnc</v>
    <v>Learn more on Bing</v>
  </rv>
  <rv s="1">
    <v>en-GB</v>
    <v>a1yrar</v>
    <v>268435456</v>
    <v>1</v>
    <v>Powered by Refinitiv</v>
    <v>0</v>
    <v>NETAPP, INC. (XNAS:NTAP)</v>
    <v>2</v>
    <v>22</v>
    <v>Finance</v>
    <v>23</v>
    <v>91.78</v>
    <v>59.73</v>
    <v>1.2636000000000001</v>
    <v>-0.71</v>
    <v>-4.4209999999999996E-3</v>
    <v>-8.1919999999999996E-3</v>
    <v>-0.38</v>
    <v>USD</v>
    <v>NetApp, Inc. (NetApp) is a cloud-led, data-centric software company. The Company delivers a portfolio of cloud services, and storage infrastructure, powered by intelligent data management software. The Company operates through two segments: Hybrid Cloud and Public Cloud. Its Hybrid Cloud segment offers a portfolio of storage management and infrastructure solutions that help customers recast their data centers with the power of cloud. This portfolio is designed to operate with public clouds to unlock the potential of hybrid, multi-cloud operations. It offers a portfolio of cloud-connected all-flash, hybrid-flash, and object storage systems. Its Public Cloud segment offers a portfolio of products delivered primarily as-a-service, including related support. This portfolio includes cloud storage and data services, and cloud operations services. The Company’s solutions and services are generally available on the public clouds, including Amazon AWS, Microsoft Azure and Google Cloud Platform.</v>
    <v>12000</v>
    <v>Nasdaq Stock Market</v>
    <v>XNAS</v>
    <v>XNAS</v>
    <v>3060 Olsen Drive, SAN JOSE, CA, 95128 US</v>
    <v>86.22</v>
    <v>Computers, Phones &amp; Household Electronics</v>
    <v>Stock</v>
    <v>45307.924804363283</v>
    <v>1870</v>
    <v>84.81</v>
    <v>17710433356</v>
    <v>NETAPP, INC.</v>
    <v>NETAPP, INC.</v>
    <v>85.63</v>
    <v>26.916899999999998</v>
    <v>86.67</v>
    <v>85.96</v>
    <v>85.58</v>
    <v>206031100</v>
    <v>NTAP</v>
    <v>NETAPP, INC. (XNAS:NTAP)</v>
    <v>2321481</v>
    <v>1837406</v>
    <v>2001</v>
  </rv>
  <rv s="2">
    <v>1871</v>
  </rv>
  <rv s="3">
    <fb>88.16</fb>
    <v>21</v>
  </rv>
  <rv s="0">
    <v>https://www.bing.com/financeapi/forcetrigger?t=a1sqcw&amp;q=XNYS%3aFDS&amp;form=skydnc</v>
    <v>Learn more on Bing</v>
  </rv>
  <rv s="1">
    <v>en-GB</v>
    <v>a1sqcw</v>
    <v>268435456</v>
    <v>1</v>
    <v>Powered by Refinitiv</v>
    <v>0</v>
    <v>FACTSET RESEARCH SYSTEMS INC. (XNYS:FDS)</v>
    <v>2</v>
    <v>22</v>
    <v>Finance</v>
    <v>23</v>
    <v>478.6</v>
    <v>377.89</v>
    <v>0.75580000000000003</v>
    <v>-4.33</v>
    <v>-1.7519999999999999E-3</v>
    <v>-9.2810000000000011E-3</v>
    <v>-0.81</v>
    <v>USD</v>
    <v>FactSet Research Systems Inc., together with its subsidiaries, is a global financial digital platform and enterprise solutions provider. The Company provides financial data and market intelligence on securities, companies, industries and people to enable its clients to research investment ideas, as well as to analyze, monitor and manage their portfolios. The Company's products and services include workstations, portfolio analytics and enterprise solutions. Its workflow solutions include research and advisory, analytics and trading, and content and technology solutions (CTS). Its on- and off-platform solutions span the investment life cycle of investment research, portfolio construction and analysis, trade execution, performance measurement, risk management and reporting. The Company provides open and flexible technology offerings, including a configurable desktop and mobile platform, comprehensive data feeds, cloud-based digital solutions and application programming interfaces.</v>
    <v>12515</v>
    <v>New York Stock Exchange</v>
    <v>XNYS</v>
    <v>XNYS</v>
    <v>45 Glover Avenue, NORWALK, CT, 06850 US</v>
    <v>465.84</v>
    <v>Professional &amp; Commercial Services</v>
    <v>Stock</v>
    <v>45307.951765416408</v>
    <v>1874</v>
    <v>460.13499999999999</v>
    <v>17604672049</v>
    <v>FACTSET RESEARCH SYSTEMS INC.</v>
    <v>FACTSET RESEARCH SYSTEMS INC.</v>
    <v>465</v>
    <v>37.748100000000001</v>
    <v>466.56</v>
    <v>462.23</v>
    <v>461.42</v>
    <v>38086390</v>
    <v>FDS</v>
    <v>FACTSET RESEARCH SYSTEMS INC. (XNYS:FDS)</v>
    <v>176915</v>
    <v>275066</v>
    <v>1984</v>
  </rv>
  <rv s="2">
    <v>1875</v>
  </rv>
  <rv s="3">
    <fb>477.05</fb>
    <v>21</v>
  </rv>
  <rv s="0">
    <v>https://www.bing.com/financeapi/forcetrigger?t=a24poc&amp;q=XNYS%3aTYL&amp;form=skydnc</v>
    <v>Learn more on Bing</v>
  </rv>
  <rv s="1">
    <v>en-GB</v>
    <v>a24poc</v>
    <v>268435456</v>
    <v>1</v>
    <v>Powered by Refinitiv</v>
    <v>0</v>
    <v>TYLER TECHNOLOGIES, INC. (XNYS:TYL)</v>
    <v>2</v>
    <v>22</v>
    <v>Finance</v>
    <v>23</v>
    <v>430.41500000000002</v>
    <v>301.69</v>
    <v>0.82509999999999994</v>
    <v>-11.79</v>
    <v>0</v>
    <v>-2.7483E-2</v>
    <v>0</v>
    <v>USD</v>
    <v>Tyler Technologies, Inc. is a provider of information management solutions and services for the public sector. Its segments include Enterprise Software (ES) segment, which provides public sector entities with software systems and services to meet their information technology and automation needs for mission-critical back-office functions, such as financial management and education; planning, regulatory and maintenance; courts and justice; public safety; data and insights; appraisal and tax software solutions; land and vital records management software solutions; and property appraisal services, and Platform Technologies (PT) segment, which provides public sector entities with software solutions to perform transaction processing, streamline data processing, and improve operations and workflows such as digital government and payments solutions and development platform solutions. It provides systems and software that automate the appraisal and assessment of real and personal property.</v>
    <v>7301</v>
    <v>New York Stock Exchange</v>
    <v>XNYS</v>
    <v>XNYS</v>
    <v>5101 Tennyson Pkwy, PLANO, TX, 75024 US</v>
    <v>429.4</v>
    <v>Software &amp; IT Services</v>
    <v>Stock</v>
    <v>45307.914345693753</v>
    <v>1878</v>
    <v>416.41</v>
    <v>17574633309</v>
    <v>TYLER TECHNOLOGIES, INC.</v>
    <v>TYLER TECHNOLOGIES, INC.</v>
    <v>427</v>
    <v>115.7195</v>
    <v>429</v>
    <v>417.21</v>
    <v>417.21</v>
    <v>42124190</v>
    <v>TYL</v>
    <v>TYLER TECHNOLOGIES, INC. (XNYS:TYL)</v>
    <v>179835</v>
    <v>205835</v>
    <v>1989</v>
  </rv>
  <rv s="2">
    <v>1879</v>
  </rv>
  <rv s="3">
    <fb>418.12</fb>
    <v>21</v>
  </rv>
  <rv s="0">
    <v>https://www.bing.com/financeapi/forcetrigger?t=a1uyk2&amp;q=XNYS%3aHUBB&amp;form=skydnc</v>
    <v>Learn more on Bing</v>
  </rv>
  <rv s="11">
    <v>en-GB</v>
    <v>a1uyk2</v>
    <v>268435456</v>
    <v>1</v>
    <v>Powered by Refinitiv</v>
    <v>24</v>
    <v>HUBBELL INCORPORATED (XNYS:HUBB)</v>
    <v>2</v>
    <v>25</v>
    <v>Finance</v>
    <v>23</v>
    <v>340.06</v>
    <v>219.77</v>
    <v>0.91949999999999998</v>
    <v>-1.21</v>
    <v>4.5650000000000005E-3</v>
    <v>-3.6930000000000001E-3</v>
    <v>1.49</v>
    <v>USD</v>
    <v>Hubbell Incorporated is a manufacturer of electrical and utility solutions for a range of customer and end market applications. Its Electrical Solutions segment comprises businesses that sell stock and custom products including standard and special application wiring device products, rough-in electrical products, connector and grounding products, lighting fixtures and controls, and other electrical equipment. Its Utility Solutions segment consists of businesses that design and manufacture various distribution, transmission, substation, and telecommunications products primarily used by the electric, water, gas and telecommunication utility industries. These offerings include advanced metering infrastructure, meter and edge devices, and software services. Its products are sold to various distributors and users, such as utilities, construction, and engineering firms. It is also a manufacturer of substation control and relay panels, as well as turnkey substation control building solutions.</v>
    <v>16300</v>
    <v>New York Stock Exchange</v>
    <v>XNYS</v>
    <v>XNYS</v>
    <v>40 Waterview Dr, SHELTON, CT, 06484-1000 US</v>
    <v>327.83</v>
    <v>Machinery, Equipment &amp; Components</v>
    <v>Stock</v>
    <v>45307.952362279684</v>
    <v>1882</v>
    <v>324.17</v>
    <v>17503309561</v>
    <v>HUBBELL INCORPORATED</v>
    <v>HUBBELL INCORPORATED</v>
    <v>326.26</v>
    <v>327.63</v>
    <v>326.42</v>
    <v>327.91</v>
    <v>53622050</v>
    <v>HUBB</v>
    <v>HUBBELL INCORPORATED (XNYS:HUBB)</v>
    <v>211467</v>
    <v>360666</v>
    <v>1905</v>
  </rv>
  <rv s="2">
    <v>1883</v>
  </rv>
  <rv s="3">
    <fb>328.93</fb>
    <v>21</v>
  </rv>
  <rv s="0">
    <v>https://www.bing.com/financeapi/forcetrigger?t=a1z7mw&amp;q=XNYS%3aOMC&amp;form=skydnc</v>
    <v>Learn more on Bing</v>
  </rv>
  <rv s="1">
    <v>en-GB</v>
    <v>a1z7mw</v>
    <v>268435456</v>
    <v>1</v>
    <v>Powered by Refinitiv</v>
    <v>0</v>
    <v>OMNICOM GROUP INC. (XNYS:OMC)</v>
    <v>2</v>
    <v>22</v>
    <v>Finance</v>
    <v>23</v>
    <v>99.23</v>
    <v>72.2</v>
    <v>0.98</v>
    <v>-0.32</v>
    <v>-3.9569999999999996E-3</v>
    <v>-3.6049999999999997E-3</v>
    <v>-0.35</v>
    <v>USD</v>
    <v>Omnicom Group Inc. is a marketing and corporate communications company. The Company provides advertising, strategic media planning and buying, and precision marketing. It offers commerce and brand consulting, experiential, customer relationship marketing, public relations, healthcare marketing and other specialty communications services to over 5,000 clients in more than 70 countries. It provides a range of services, such as investor relations, branding, marketing research, content marketing, media planning and buying, corporate social responsibility consulting, crisis communications, mobile marketing, custom publishing, multi-cultural marketing, data analytics, and non-profit marketing. It also provides database management, digital/direct marketing, package design, and digital transformation. The Company’s digital commerce (Flywheel Digital) is engaged in automation, optimization, and measurement of digital commerce and media spend.</v>
    <v>74200</v>
    <v>New York Stock Exchange</v>
    <v>XNYS</v>
    <v>XNYS</v>
    <v>280 Park Avenue, NEW YORK, NY, 10017 US</v>
    <v>88.73</v>
    <v>Media &amp; Publishing</v>
    <v>Stock</v>
    <v>45307.947608274997</v>
    <v>1886</v>
    <v>87.772499999999994</v>
    <v>17505300648</v>
    <v>OMNICOM GROUP INC.</v>
    <v>OMNICOM GROUP INC.</v>
    <v>88.44</v>
    <v>12.892899999999999</v>
    <v>88.76</v>
    <v>88.44</v>
    <v>88.09</v>
    <v>197934200</v>
    <v>OMC</v>
    <v>OMNICOM GROUP INC. (XNYS:OMC)</v>
    <v>2272658</v>
    <v>1414273</v>
    <v>1944</v>
  </rv>
  <rv s="2">
    <v>1887</v>
  </rv>
  <rv s="3">
    <fb>86.51</fb>
    <v>21</v>
  </rv>
  <rv s="0">
    <v>https://www.bing.com/financeapi/forcetrigger?t=a1oma2&amp;q=XNYS%3aBALL&amp;form=skydnc</v>
    <v>Learn more on Bing</v>
  </rv>
  <rv s="1">
    <v>en-GB</v>
    <v>a1oma2</v>
    <v>268435456</v>
    <v>1</v>
    <v>Powered by Refinitiv</v>
    <v>0</v>
    <v>BALL CORPORATION (XNYS:BALL)</v>
    <v>2</v>
    <v>22</v>
    <v>Finance</v>
    <v>23</v>
    <v>62.14</v>
    <v>42.81</v>
    <v>0.86909999999999998</v>
    <v>-0.88</v>
    <v>0</v>
    <v>-1.5613999999999999E-2</v>
    <v>0</v>
    <v>USD</v>
    <v>Ball Corporation supplies sustainable aluminum packaging solutions for beverage, personal care and household products customers. The Company also provides aerospace and other technologies, and services to governmental and commercial customers. Its largest product line is aluminum beverage containers and it also produce extruded aluminum aerosol containers, recloseable aluminum bottles. It operates through four segments. Beverage packaging, North and Central America segment manufactures and sells aluminum beverage containers throughout the United States, Canada and Mexico. Beverage packaging, Europe, Middle East and Africa segment manufactures and sells aluminum beverage containers in various countries throughout Europe, as well as Egypt and Turkey. Beverage packaging, South America segment manufactures and sells aluminum beverage containers in Brazil, Argentina, Paraguay and Chile. Aerospace manufactures and sells aerospace and other related products and provide services.</v>
    <v>21000</v>
    <v>New York Stock Exchange</v>
    <v>XNYS</v>
    <v>XNYS</v>
    <v>9200 W. 108th Circle, P.O. Box 5000, WESTMINSTER, CO, 80021-2510 US</v>
    <v>55.97</v>
    <v>Containers &amp; Packaging</v>
    <v>Stock</v>
    <v>45307.881944455468</v>
    <v>1890</v>
    <v>54.82</v>
    <v>17492910576</v>
    <v>BALL CORPORATION</v>
    <v>BALL CORPORATION</v>
    <v>55.14</v>
    <v>29.3764</v>
    <v>56.36</v>
    <v>55.48</v>
    <v>55.48</v>
    <v>315301200</v>
    <v>BALL</v>
    <v>BALL CORPORATION (XNYS:BALL)</v>
    <v>1792345</v>
    <v>1858315</v>
    <v>1922</v>
  </rv>
  <rv s="2">
    <v>1891</v>
  </rv>
  <rv s="3">
    <fb>57.52</fb>
    <v>21</v>
  </rv>
  <rv s="0">
    <v>https://www.bing.com/financeapi/forcetrigger?t=a1usr7&amp;q=XNAS%3aHOLX&amp;form=skydnc</v>
    <v>Learn more on Bing</v>
  </rv>
  <rv s="1">
    <v>en-GB</v>
    <v>a1usr7</v>
    <v>268435456</v>
    <v>1</v>
    <v>Powered by Refinitiv</v>
    <v>0</v>
    <v>HOLOGIC, INC. (XNAS:HOLX)</v>
    <v>2</v>
    <v>22</v>
    <v>Finance</v>
    <v>23</v>
    <v>87.88</v>
    <v>64.02</v>
    <v>1.0166999999999999</v>
    <v>0.14000000000000001</v>
    <v>-6.4480000000000006E-3</v>
    <v>1.9239999999999999E-3</v>
    <v>-0.47</v>
    <v>USD</v>
    <v>Hologic, Inc. is a medical technology company primarily focused on improving women's health and well-being through early detection and treatment. The Company is a developer, manufacturer and supplier of diagnostics products, medical imaging systems and surgical products. It operates through four segments: Diagnostics, Breast Health, GYN Surgical and Skeletal Health. The Diagnostics segment offers a wide range of diagnostic products, which are used primarily to aid in the screening and diagnosis of human diseases. The Breast Health segment offers a broad portfolio of solutions for breast cancer care primarily in the areas of radiology, breast surgery, pathology and treatment. The GYN Surgical segment products include MyoSure hysteroscopic tissue removal system, NovaSure endometrial ablation system, Fluent fluid management system and Acessa ProVu laparoscopic radiofrequency ablation system. The Skeletal Health segment products include Horizon DXA Systems and Fluoroscan Insight FD.</v>
    <v>6990</v>
    <v>Nasdaq Stock Market</v>
    <v>XNAS</v>
    <v>XNAS</v>
    <v>250 Campus Drive, MARLBOROUGH, MA, 1752 US</v>
    <v>72.930000000000007</v>
    <v>Healthcare Equipment &amp; Supplies</v>
    <v>Stock</v>
    <v>45307.890635601565</v>
    <v>1894</v>
    <v>71.849999999999994</v>
    <v>17493804092</v>
    <v>HOLOGIC, INC.</v>
    <v>HOLOGIC, INC.</v>
    <v>72.42</v>
    <v>39.698300000000003</v>
    <v>72.75</v>
    <v>72.89</v>
    <v>72.42</v>
    <v>240002800</v>
    <v>HOLX</v>
    <v>HOLOGIC, INC. (XNAS:HOLX)</v>
    <v>1760660</v>
    <v>1844507</v>
    <v>1990</v>
  </rv>
  <rv s="2">
    <v>1895</v>
  </rv>
  <rv s="3">
    <fb>71.45</fb>
    <v>21</v>
  </rv>
  <rv s="0">
    <v>https://www.bing.com/financeapi/forcetrigger?t=a1nwgh&amp;q=XNYS%3aATO&amp;form=skydnc</v>
    <v>Learn more on Bing</v>
  </rv>
  <rv s="1">
    <v>en-GB</v>
    <v>a1nwgh</v>
    <v>268435456</v>
    <v>1</v>
    <v>Powered by Refinitiv</v>
    <v>0</v>
    <v>ATMOS ENERGY CORPORATION (XNYS:ATO)</v>
    <v>2</v>
    <v>22</v>
    <v>Finance</v>
    <v>23</v>
    <v>125.28</v>
    <v>101</v>
    <v>0.66549999999999998</v>
    <v>-1.71</v>
    <v>0</v>
    <v>-1.4767999999999998E-2</v>
    <v>0</v>
    <v>USD</v>
    <v>Atmos Energy Corporation is a natural gas-only distributor. The Company delivers natural gas to over 3.3 million distribution customers in over 1,400 communities across eight states located primarily in the South. The Company manages proprietary pipeline and storage assets, including intrastate natural gas pipeline systems in Texas. Its segments include distribution, and pipeline and storage. The distribution segment comprises its regulated natural gas distribution and related sales operations in eight states. The pipeline and storage segment comprises the pipeline and storage operations of its Atmos Pipeline-Texas (APT) division and its natural gas transmission operations in Louisiana. APT division is an intrastate pipeline operator in Texas with a heavy concentration in the established natural gas producing areas of central, northern and eastern Texas, extending into or near the major producing areas of the Barnett Shale, the Texas Gulf Coast and the Permian Basin of West Texas.</v>
    <v>5019</v>
    <v>New York Stock Exchange</v>
    <v>XNYS</v>
    <v>XNYS</v>
    <v>5430 Lbj Freeway, 1800 Three Lincoln Ctr, DALLAS, TX, 75240 US</v>
    <v>115.87990000000001</v>
    <v>Natural Gas Utilities</v>
    <v>Stock</v>
    <v>45307.885192025002</v>
    <v>1898</v>
    <v>113.76</v>
    <v>17465020000</v>
    <v>ATMOS ENERGY CORPORATION</v>
    <v>ATMOS ENERGY CORPORATION</v>
    <v>115.15</v>
    <v>18.869199999999999</v>
    <v>115.79</v>
    <v>114.08</v>
    <v>114.08</v>
    <v>150833500</v>
    <v>ATO</v>
    <v>ATMOS ENERGY CORPORATION (XNYS:ATO)</v>
    <v>692476</v>
    <v>809081</v>
    <v>1981</v>
  </rv>
  <rv s="2">
    <v>1899</v>
  </rv>
  <rv s="3">
    <fb>115.9</fb>
    <v>21</v>
  </rv>
  <rv s="0">
    <v>https://www.bing.com/financeapi/forcetrigger?t=a1s2fr&amp;q=XNYS%3aEPAM&amp;form=skydnc</v>
    <v>Learn more on Bing</v>
  </rv>
  <rv s="1">
    <v>en-GB</v>
    <v>a1s2fr</v>
    <v>268435456</v>
    <v>1</v>
    <v>Powered by Refinitiv</v>
    <v>0</v>
    <v>EPAM SYSTEMS, INC. (XNYS:EPAM)</v>
    <v>2</v>
    <v>22</v>
    <v>Finance</v>
    <v>23</v>
    <v>385.96</v>
    <v>197.99</v>
    <v>1.4588000000000001</v>
    <v>-7.56</v>
    <v>0</v>
    <v>-2.4567000000000002E-2</v>
    <v>0</v>
    <v>USD</v>
    <v>EPAM Systems, Inc. is a digital transformation services and product engineering company. The Company provides digital platform engineering and software development services to customers located around the world, primarily in North America, Europe, and Asia. It maintains a group of testing and quality assurance professionals with experience across a range of technology platforms and industry verticals. This group performs software application testing, test management, automation and consulting services focused on helping customers improve their existing software testing and quality assurance practices. It has integrated consulting teams across business, experience, technology and data. The functional business is engaged in technology platforms and their interactions, as well as the application of data science and machine learning, to deliver insights into its customers’ business. Its digital and service design practice provides strategy, design, creative and program management services.</v>
    <v>59300</v>
    <v>New York Stock Exchange</v>
    <v>XNYS</v>
    <v>XNYS</v>
    <v>SUITE 202, 41 UNIVERSITY DRIVE, NEWTOWN, PA, 18940 US</v>
    <v>304.79230000000001</v>
    <v>Software &amp; IT Services</v>
    <v>Stock</v>
    <v>45307.945177476562</v>
    <v>1902</v>
    <v>296.36</v>
    <v>17319953081</v>
    <v>EPAM SYSTEMS, INC.</v>
    <v>EPAM SYSTEMS, INC.</v>
    <v>304.18</v>
    <v>38.396799999999999</v>
    <v>307.73</v>
    <v>300.17</v>
    <v>300.17</v>
    <v>57700480</v>
    <v>EPAM</v>
    <v>EPAM SYSTEMS, INC. (XNYS:EPAM)</v>
    <v>449616</v>
    <v>424759</v>
    <v>2002</v>
  </rv>
  <rv s="2">
    <v>1903</v>
  </rv>
  <rv s="3">
    <fb>297.33999999999997</fb>
    <v>21</v>
  </rv>
  <rv s="0">
    <v>https://www.bing.com/financeapi/forcetrigger?t=a1ysr7&amp;q=XNAS%3aNTRS&amp;form=skydnc</v>
    <v>Learn more on Bing</v>
  </rv>
  <rv s="1">
    <v>en-GB</v>
    <v>a1ysr7</v>
    <v>268435456</v>
    <v>1</v>
    <v>Powered by Refinitiv</v>
    <v>0</v>
    <v>NORTHERN TRUST CORPORATION (XNAS:NTRS)</v>
    <v>2</v>
    <v>22</v>
    <v>Finance</v>
    <v>23</v>
    <v>100.25</v>
    <v>62.435000000000002</v>
    <v>1.1429</v>
    <v>-0.54</v>
    <v>4.5630000000000002E-3</v>
    <v>-6.4429999999999999E-3</v>
    <v>0.38</v>
    <v>USD</v>
    <v>Northern Trust Corporation is a financial holding company. The Company provides wealth management, asset servicing, asset management and banking solutions to corporations, institutions, families and individuals. Its segments include Asset Servicing and Wealth Management. The Asset Servicing segment is a provider of asset servicing and related services to corporate and public retirement funds, foundations, endowments, fund managers, insurance companies, sovereign wealth funds, and other institutional investors around the globe. The Company’s Wealth Management segment provides trust, investment management, custody, and philanthropic services; financial consulting; guardianship and estate administration; family business consulting; family financial education; brokerage services; and private and business banking. The Company conducts business through various United States (U.S) and non-United States subsidiaries, including The Northern Trust Company (Bank).</v>
    <v>23600</v>
    <v>Nasdaq Stock Market</v>
    <v>XNAS</v>
    <v>XNAS</v>
    <v>50 S Lasalle St, CHICAGO, IL, 60603 US</v>
    <v>83.53</v>
    <v>Investment Banking &amp; Investment Services</v>
    <v>Stock</v>
    <v>45307.911365277345</v>
    <v>1906</v>
    <v>82.35</v>
    <v>17239921028</v>
    <v>NORTHERN TRUST CORPORATION</v>
    <v>NORTHERN TRUST CORPORATION</v>
    <v>83.53</v>
    <v>15.9093</v>
    <v>83.81</v>
    <v>83.27</v>
    <v>83.65</v>
    <v>207036400</v>
    <v>NTRS</v>
    <v>NORTHERN TRUST CORPORATION (XNAS:NTRS)</v>
    <v>1544629</v>
    <v>1164353</v>
    <v>1971</v>
  </rv>
  <rv s="2">
    <v>1907</v>
  </rv>
  <rv s="3">
    <fb>84.38</fb>
    <v>21</v>
  </rv>
  <rv s="0">
    <v>https://www.bing.com/financeapi/forcetrigger?t=a1tdvh&amp;q=XNAS%3aFSLR&amp;form=skydnc</v>
    <v>Learn more on Bing</v>
  </rv>
  <rv s="1">
    <v>en-GB</v>
    <v>a1tdvh</v>
    <v>268435456</v>
    <v>1</v>
    <v>Powered by Refinitiv</v>
    <v>0</v>
    <v>FIRST SOLAR, INC. (XNAS:FSLR)</v>
    <v>2</v>
    <v>22</v>
    <v>Finance</v>
    <v>20</v>
    <v>232</v>
    <v>129.215</v>
    <v>1.4222999999999999</v>
    <v>-11.34</v>
    <v>2.4139999999999999E-3</v>
    <v>-7.0681000000000008E-2</v>
    <v>0.36</v>
    <v>USD</v>
    <v>First Solar, Inc. is a solar technology company and global provider of photovoltaic cells (PV) solar energy solutions. The Company manufactures and sells PV solar modules with a semiconductor technology, which provides an alternative to conventional crystalline silicon PV solar modules. The Company operates through two segments: Modules Business and Other. Its Modules Business segment is involved in the designing, manufacturing, and selling of CdTe solar modules, which convert sunlight into electricity. Third-party customers of the modules business segment include developers and operators of systems, utilities, independent power producers, commercial and industrial companies, and other system owners. The Company's products include the Series 7 Module and Series 6 Module. The Company has its manufacturing locations in Malaysia, the United States and Vietnam. Its subsidiaries include First Solar Development, LLC, First Solar FE Holdings Pte. Ltd. and First Solar Malaysia Sdn. Bhd.</v>
    <v>5500</v>
    <v>Nasdaq Stock Market</v>
    <v>XNAS</v>
    <v>XNAS</v>
    <v>350 West Washington Street, Suite 600, TEMPE, AZ, 85288 US</v>
    <v>159.56</v>
    <v>Renewable Energy</v>
    <v>Stock</v>
    <v>45307.965474513279</v>
    <v>1910</v>
    <v>148.9</v>
    <v>17142090000</v>
    <v>FIRST SOLAR, INC.</v>
    <v>FIRST SOLAR, INC.</v>
    <v>159.56</v>
    <v>36.354300000000002</v>
    <v>160.44</v>
    <v>149.1</v>
    <v>149.46</v>
    <v>106844200</v>
    <v>FSLR</v>
    <v>FIRST SOLAR, INC. (XNAS:FSLR)</v>
    <v>3033362</v>
    <v>2300771</v>
    <v>2003</v>
  </rv>
  <rv s="2">
    <v>1911</v>
  </rv>
  <rv s="3">
    <fb>172.28</fb>
    <v>21</v>
  </rv>
  <rv s="0">
    <v>https://www.bing.com/financeapi/forcetrigger?t=a1uv7w&amp;q=XNYS%3aHRL&amp;form=skydnc</v>
    <v>Learn more on Bing</v>
  </rv>
  <rv s="1">
    <v>en-GB</v>
    <v>a1uv7w</v>
    <v>268435456</v>
    <v>1</v>
    <v>Powered by Refinitiv</v>
    <v>0</v>
    <v>HORMEL FOODS CORPORATION (XNYS:HRL)</v>
    <v>2</v>
    <v>22</v>
    <v>Finance</v>
    <v>23</v>
    <v>46.88</v>
    <v>30.12</v>
    <v>0.2334</v>
    <v>-0.49</v>
    <v>1.0217E-2</v>
    <v>-1.5403999999999999E-2</v>
    <v>0.32</v>
    <v>USD</v>
    <v>Hormel Foods Corporation is a global manufacturer and marketer of branded food products. The Company develops, processes, and distributes a range of food products in a variety of markets. The Company operates through three segments: Retail, Foodservice, and International. The Retail segment is primarily engaged in the processing, marketing, and sale of food products sold predominantly in the retail market. This segment also includes the Company’s MegaMex Foods, LLC joint venture. The Foodservice segment is primarily engaged in the processing, marketing, and sale of food and nutritional products for foodservice, convenience store, and commercial customers. The International segment processes, markets, and sells its products internationally. Its products include Hormel Black Label bacon, Columbus charcuterie, Hormel chili, Hormel pepperoni, Applegate breaded chicken, Herdez products, Hormel Square Table entrees, Cafe H sliced meats, Austin Blues sliced meats and Mary Kitchen hash.</v>
    <v>20000</v>
    <v>New York Stock Exchange</v>
    <v>XNYS</v>
    <v>XNYS</v>
    <v>1 Hormel Pl, AUSTIN, MN, 55912-3680 US</v>
    <v>31.94</v>
    <v>Food &amp; Tobacco</v>
    <v>Stock</v>
    <v>45307.954712812498</v>
    <v>1914</v>
    <v>31.18</v>
    <v>17127031932</v>
    <v>HORMEL FOODS CORPORATION</v>
    <v>HORMEL FOODS CORPORATION</v>
    <v>31.92</v>
    <v>22.0076</v>
    <v>31.81</v>
    <v>31.32</v>
    <v>31.64</v>
    <v>546840100</v>
    <v>HRL</v>
    <v>HORMEL FOODS CORPORATION (XNYS:HRL)</v>
    <v>2227495</v>
    <v>2615142</v>
    <v>1928</v>
  </rv>
  <rv s="2">
    <v>1915</v>
  </rv>
  <rv s="3">
    <fb>32.11</fb>
    <v>21</v>
  </rv>
  <rv s="0">
    <v>https://www.bing.com/financeapi/forcetrigger?t=a1x6rw&amp;q=XNYS%3aLUV&amp;form=skydnc</v>
    <v>Learn more on Bing</v>
  </rv>
  <rv s="1">
    <v>en-GB</v>
    <v>a1x6rw</v>
    <v>268435456</v>
    <v>1</v>
    <v>Powered by Refinitiv</v>
    <v>0</v>
    <v>SOUTHWEST AIRLINES CO. (XNYS:LUV)</v>
    <v>2</v>
    <v>22</v>
    <v>Finance</v>
    <v>20</v>
    <v>39.53</v>
    <v>21.913900000000002</v>
    <v>1.1326000000000001</v>
    <v>0.14000000000000001</v>
    <v>-1.7410000000000001E-3</v>
    <v>4.8999999999999998E-3</v>
    <v>-0.05</v>
    <v>USD</v>
    <v>Southwest Airlines Co. (Southwest) operates Southwest Airlines, a passenger airline that provides scheduled air transportation in the United States and near-international markets. The Company provides point-to-point service. The Company offers ancillary services, such as Southwest's EarlyBird Check-In, upgraded boarding, and transportation of pets and unaccompanied minors, in accordance with Southwest's respective policies. EarlyBird Check-In provides customers with automatic check-in and an assigned boarding position before general boarding positions become available. It offers its fare products directly to customers through its Internet Website, Southwest.com. It has approximately 728 Boeing 737 aircraft in its fleet and 121 destinations in 42 states, the District of Columbia, the Commonwealth of Puerto Rico, and ten near-international countries, such as Mexico, Jamaica, The Bahamas, Aruba, Dominican Republic, Costa Rica, Belize, Cuba, the Cayman Islands, and Turks and Caicos.</v>
    <v>74181</v>
    <v>New York Stock Exchange</v>
    <v>XNYS</v>
    <v>XNYS</v>
    <v>PO Box 36611, 2702 Love Field Dr, DALLAS, TX, 75235 US</v>
    <v>28.815000000000001</v>
    <v>Passenger Transportation Services</v>
    <v>Stock</v>
    <v>45307.965106388285</v>
    <v>1918</v>
    <v>27.57</v>
    <v>17114473134</v>
    <v>SOUTHWEST AIRLINES CO.</v>
    <v>SOUTHWEST AIRLINES CO.</v>
    <v>28.4</v>
    <v>39.043399999999998</v>
    <v>28.57</v>
    <v>28.71</v>
    <v>28.67</v>
    <v>596115400</v>
    <v>LUV</v>
    <v>SOUTHWEST AIRLINES CO. (XNYS:LUV)</v>
    <v>9115248</v>
    <v>8905871</v>
    <v>1967</v>
  </rv>
  <rv s="2">
    <v>1919</v>
  </rv>
  <rv s="3">
    <fb>28.88</fb>
    <v>21</v>
  </rv>
  <rv s="0">
    <v>https://www.bing.com/financeapi/forcetrigger?t=a1pyar&amp;q=XNYS%3aCMS&amp;form=skydnc</v>
    <v>Learn more on Bing</v>
  </rv>
  <rv s="1">
    <v>en-GB</v>
    <v>a1pyar</v>
    <v>268435456</v>
    <v>1</v>
    <v>Powered by Refinitiv</v>
    <v>0</v>
    <v>CMS ENERGY CORPORATION (XNYS:CMS)</v>
    <v>2</v>
    <v>22</v>
    <v>Finance</v>
    <v>23</v>
    <v>64.67</v>
    <v>49.87</v>
    <v>0.38179999999999997</v>
    <v>-0.03</v>
    <v>0</v>
    <v>-5.1639999999999998E-4</v>
    <v>0</v>
    <v>USD</v>
    <v>CMS Energy Corporation is an energy company operating primarily in Michigan. The Company manages its businesses by the nature of services each provides, and operates principally in three segments: Electric Utility, Gas Utility, and NorthStar Clean Energy. The Electric Utility segment consisting of regulated activities associated with the generation, purchase, distribution, and sale of electricity in Michigan. The Gas Utility segment consisting of regulated activities associated with the purchase, transmission, storage, distribution, and sale of natural gas in Michigan. The NorthStar Clean Energy segment consisting of subsidiaries engaging in domestic independent power production, including the development and operation of renewable generation, and the marketing of independent power production. Its gas transmission, storage, and distribution system consist of over 2,380 miles of transmission lines with 15 gas storage fields with a total storage capacity of 309 billion cubic feet (bcf).</v>
    <v>8560</v>
    <v>New York Stock Exchange</v>
    <v>XNYS</v>
    <v>XNYS</v>
    <v>One Energy Plaza, JACKSON, MI, 49201 US</v>
    <v>58.63</v>
    <v>Multiline Utilities</v>
    <v>Stock</v>
    <v>45307.885832407032</v>
    <v>1922</v>
    <v>57.81</v>
    <v>16942712252</v>
    <v>CMS ENERGY CORPORATION</v>
    <v>CMS ENERGY CORPORATION</v>
    <v>58.23</v>
    <v>25.170400000000001</v>
    <v>58.1</v>
    <v>58.07</v>
    <v>58.07</v>
    <v>291763600</v>
    <v>CMS</v>
    <v>CMS ENERGY CORPORATION (XNYS:CMS)</v>
    <v>2759446</v>
    <v>2217820</v>
    <v>1987</v>
  </rv>
  <rv s="2">
    <v>1923</v>
  </rv>
  <rv s="3">
    <fb>58.07</fb>
    <v>21</v>
  </rv>
  <rv s="0">
    <v>http://en.wikipedia.org/wiki/Western_Digital</v>
    <v>Wikipedia</v>
  </rv>
  <rv s="8">
    <v>269</v>
    <v>1926</v>
  </rv>
  <rv s="9">
    <v>18</v>
    <v>https://www.bing.com/th?id=AMMS_b9efb984265253a027f300c3dcbbcbc0&amp;qlt=95</v>
    <v>1927</v>
    <v>0</v>
    <v>https://www.bing.com/images/search?form=xlimg&amp;q=western+digital</v>
    <v>Image of WESTERN DIGITAL CORPORATION</v>
  </rv>
  <rv s="0">
    <v>https://www.bing.com/financeapi/forcetrigger?t=a25rnm&amp;q=XNAS%3aWDC&amp;form=skydnc</v>
    <v>Learn more on Bing</v>
  </rv>
  <rv s="13">
    <v>en-GB</v>
    <v>a25rnm</v>
    <v>268435456</v>
    <v>1</v>
    <v>Powered by Refinitiv</v>
    <v>29</v>
    <v>WESTERN DIGITAL CORPORATION (XNAS:WDC)</v>
    <v>16</v>
    <v>30</v>
    <v>Finance</v>
    <v>20</v>
    <v>53.21</v>
    <v>31.97</v>
    <v>1.5573999999999999</v>
    <v>2.2250000000000001</v>
    <v>4.0210000000000003E-3</v>
    <v>4.4496000000000001E-2</v>
    <v>0.21</v>
    <v>USD</v>
    <v>Western Digital Corporation (Western Digital) is a developer, manufacturer, and provider of data storage devices and solutions based on both NAND flash and hard disk drive technologies. It sells data storage devices and solutions in the United States and in foreign countries through its sales personnel, dealers, distributors, retailers, and subsidiaries. It has two segments: flash-based products (Flash) and hard disk drives (HDD). Flash products provide non-volatile data storage based on flash technology. It develops and manufactures solid state storage products for a variety of applications including enterprise or cloud storage, client storage, automotive, mobile devices, and removable memory devices. HDD products provide non-volatile data storage by recording magnetic information on a rotating disk. It develops and manufactures substantially all the recording heads and magnetic media used in its HDD products. Its portfolio of technology and products address multiple end markets.</v>
    <v>53000</v>
    <v>Nasdaq Stock Market</v>
    <v>XNAS</v>
    <v>XNAS</v>
    <v>5601 Great Oaks Parkway, SAN JOSE, CA, 95119 US</v>
    <v>52.52</v>
    <v>1928</v>
    <v>Computers, Phones &amp; Household Electronics</v>
    <v>Stock</v>
    <v>45307.965170902346</v>
    <v>1929</v>
    <v>50.884999999999998</v>
    <v>16935222335</v>
    <v>WESTERN DIGITAL CORPORATION</v>
    <v>WESTERN DIGITAL CORPORATION</v>
    <v>51.61</v>
    <v>50.005000000000003</v>
    <v>52.23</v>
    <v>52.44</v>
    <v>324243200</v>
    <v>WDC</v>
    <v>WESTERN DIGITAL CORPORATION (XNAS:WDC)</v>
    <v>8061146</v>
    <v>4828506</v>
    <v>2000</v>
  </rv>
  <rv s="2">
    <v>1930</v>
  </rv>
  <rv s="3">
    <fb>52.37</fb>
    <v>21</v>
  </rv>
  <rv s="0">
    <v>https://www.bing.com/financeapi/forcetrigger?t=a1w36h&amp;q=XNYS%3aJ&amp;form=skydnc</v>
    <v>Learn more on Bing</v>
  </rv>
  <rv s="1">
    <v>en-GB</v>
    <v>a1w36h</v>
    <v>268435456</v>
    <v>1</v>
    <v>Powered by Refinitiv</v>
    <v>0</v>
    <v>JACOBS SOLUTIONS INC. (XNYS:J)</v>
    <v>2</v>
    <v>22</v>
    <v>Finance</v>
    <v>23</v>
    <v>141.16</v>
    <v>109</v>
    <v>0.72689999999999999</v>
    <v>-1.76</v>
    <v>3.483E-3</v>
    <v>-1.3150999999999999E-2</v>
    <v>0.46</v>
    <v>USD</v>
    <v>Jacobs Solutions Inc. provides a range of professional services, including consulting, technical, engineering, scientific, and project delivery, for the government and private sectors. Its segments include Critical Mission Solutions (CMS), People &amp; Places Solutions (P&amp;PS), Divergent Solutions (DVS), and PA Consulting (PA). CMS segment provides a range of solutions, such as information and cyber warfare, digital transformation and modernization, national security and defense, space exploration, digital asset management and the green energy transition. P&amp;PS segment provides end-to-end solutions for clients, such as climate change, energy transition, connected mobility, integrated water management, smart cities, and biopharmaceutical manufacturing. DVS segment serves as the core foundation for developing and delivering advanced cloud, cyber, data and digital technologies. PA Consulting segment provides consulting services to sectors such as security, energy, health, transport, and others.</v>
    <v>60000</v>
    <v>New York Stock Exchange</v>
    <v>XNYS</v>
    <v>XNYS</v>
    <v>1999 Bryan Street, Suite 3500, DALLAS, TX, 75201 US</v>
    <v>133.24</v>
    <v>Professional &amp; Commercial Services</v>
    <v>Stock</v>
    <v>45307.926322603904</v>
    <v>1933</v>
    <v>131.435</v>
    <v>16904930000</v>
    <v>JACOBS SOLUTIONS INC.</v>
    <v>JACOBS SOLUTIONS INC.</v>
    <v>132.78</v>
    <v>25.224299999999999</v>
    <v>133.83000000000001</v>
    <v>132.07</v>
    <v>132.53</v>
    <v>126316500</v>
    <v>J</v>
    <v>JACOBS SOLUTIONS INC. (XNYS:J)</v>
    <v>1031954</v>
    <v>785716</v>
    <v>2022</v>
  </rv>
  <rv s="2">
    <v>1934</v>
  </rv>
  <rv s="3">
    <fb>129.80000000000001</fb>
    <v>21</v>
  </rv>
  <rv s="0">
    <v>https://www.bing.com/financeapi/forcetrigger?t=a1pqur&amp;q=XNAS%3aCINF&amp;form=skydnc</v>
    <v>Learn more on Bing</v>
  </rv>
  <rv s="1">
    <v>en-GB</v>
    <v>a1pqur</v>
    <v>268435456</v>
    <v>1</v>
    <v>Powered by Refinitiv</v>
    <v>0</v>
    <v>CINCINNATI FINANCIAL CORPORATION (XNAS:CINF)</v>
    <v>2</v>
    <v>22</v>
    <v>Finance</v>
    <v>23</v>
    <v>130.66</v>
    <v>95.01</v>
    <v>0.63439999999999996</v>
    <v>-0.08</v>
    <v>4.1010000000000005E-3</v>
    <v>-7.4510000000000006E-4</v>
    <v>0.44</v>
    <v>USD</v>
    <v>Cincinnati Financial Corporation is engaged in the business of property casualty insurance, which markets through independent insurance agencies in approximately 46 states. The Company operates through five segments: Commercial lines insurance, Personal lines insurance, Excess and surplus lines insurance, Life insurance, and Investments. The Commercial lines insurance segment includes five commercial business lines, such as commercial casualty, commercial property, commercial auto, workers’ compensation, and other commercial lines. The Personal lines insurance segment includes three business lines, including personal auto, homeowner, and other personal lines. The Excess and surplus lines insurance segment includes commercial casualty and commercial property. The Life insurance segment includes term life insurance, worksite products, whole life insurance, and universal life insurance. The Investments segment invests in fixed-maturity investments and equity investments.</v>
    <v>5148</v>
    <v>Nasdaq Stock Market</v>
    <v>XNAS</v>
    <v>XNAS</v>
    <v>6200 S Gilmore Rd, FAIRFIELD, OH, 45014 US</v>
    <v>108.13</v>
    <v>Insurance</v>
    <v>Stock</v>
    <v>45307.95476734922</v>
    <v>1937</v>
    <v>106.61</v>
    <v>16834627133</v>
    <v>CINCINNATI FINANCIAL CORPORATION</v>
    <v>CINCINNATI FINANCIAL CORPORATION</v>
    <v>107.37</v>
    <v>10.1214</v>
    <v>107.37</v>
    <v>107.29</v>
    <v>107.73</v>
    <v>156907700</v>
    <v>CINF</v>
    <v>CINCINNATI FINANCIAL CORPORATION (XNAS:CINF)</v>
    <v>615104</v>
    <v>698591</v>
    <v>1992</v>
  </rv>
  <rv s="2">
    <v>1938</v>
  </rv>
  <rv s="3">
    <fb>103.46</fb>
    <v>21</v>
  </rv>
  <rv s="0">
    <v>https://www.bing.com/financeapi/forcetrigger?t=a21wsm&amp;q=XNYS%3aRF&amp;form=skydnc</v>
    <v>Learn more on Bing</v>
  </rv>
  <rv s="1">
    <v>en-GB</v>
    <v>a21wsm</v>
    <v>268435456</v>
    <v>1</v>
    <v>Powered by Refinitiv</v>
    <v>0</v>
    <v>REGIONS FINANCIAL CORPORATION (XNYS:RF)</v>
    <v>2</v>
    <v>22</v>
    <v>Finance</v>
    <v>23</v>
    <v>24.33</v>
    <v>13.715</v>
    <v>1.2303999999999999</v>
    <v>-0.33</v>
    <v>-2.7860000000000003E-3</v>
    <v>-1.8053E-2</v>
    <v>-0.05</v>
    <v>USD</v>
    <v>Regions Financial Corporation is a financial solutions provider to a range of clients, including retail and mortgage banking services, commercial banking services and wealth and investment services. The Company conducts its banking operations through Regions Bank, which is a commercial bank. It also delivers specialty capabilities, including merger and acquisition advisory services, capital market solutions, home improvement lending and others. Its segments include Corporate Bank segment, which operates commercial banking functions including commercial and industrial, commercial real estate and investor real estate lending; Consumer Bank segment, which is engaged in consumer banking products and services related to residential first mortgages, home equity lines and loans, consumer credit cards, and other consumer loans, and Wealth Management segment offers credit related products, trust and investment management, asset management, retirement and savings solutions, and estate planning.</v>
    <v>20257</v>
    <v>New York Stock Exchange</v>
    <v>XNYS</v>
    <v>XNYS</v>
    <v>1900 Fifth Avenue North, BIRMINGHAM, AL, 35203 US</v>
    <v>18.190000000000001</v>
    <v>Banking Services</v>
    <v>Stock</v>
    <v>45307.945452685155</v>
    <v>1941</v>
    <v>17.87</v>
    <v>16694664955</v>
    <v>REGIONS FINANCIAL CORPORATION</v>
    <v>REGIONS FINANCIAL CORPORATION</v>
    <v>17.989999999999998</v>
    <v>7.5930999999999997</v>
    <v>18.28</v>
    <v>17.95</v>
    <v>17.899999999999999</v>
    <v>930064900</v>
    <v>RF</v>
    <v>REGIONS FINANCIAL CORPORATION (XNYS:RF)</v>
    <v>8907080</v>
    <v>8875032</v>
    <v>2004</v>
  </rv>
  <rv s="2">
    <v>1942</v>
  </rv>
  <rv s="3">
    <fb>19.38</fb>
    <v>21</v>
  </rv>
  <rv s="0">
    <v>https://www.bing.com/financeapi/forcetrigger?t=a23tz2&amp;q=XNAS%3aSWKS&amp;form=skydnc</v>
    <v>Learn more on Bing</v>
  </rv>
  <rv s="1">
    <v>en-GB</v>
    <v>a23tz2</v>
    <v>268435456</v>
    <v>1</v>
    <v>Powered by Refinitiv</v>
    <v>0</v>
    <v>SKYWORKS SOLUTIONS, INC. (XNAS:SWKS)</v>
    <v>2</v>
    <v>22</v>
    <v>Finance</v>
    <v>23</v>
    <v>123.69</v>
    <v>85.06</v>
    <v>1.4028</v>
    <v>-0.18</v>
    <v>2.0530000000000001E-3</v>
    <v>-1.756E-3</v>
    <v>0.21</v>
    <v>USD</v>
    <v>Skyworks Solutions, Inc. is engaged in designing, manufacturing, and marketing semiconductor products, including intellectual property. The Company’s analog semiconductors are connecting people, places, and things, across new applications within the aerospace, automotive, broadband, cellular infrastructure, connected home, entertainment, and gaming, industrial, medical, military, smartphone, tablet, and wearable markets. It operates engineering, manufacturing, sales, and service facilities throughout Asia, Europe, and North America. The Company offers a range of products, such as Amplifiers, Antenna Tuners, Attenuators, Automotive Tuners and Digital Radios, Circulators/Isolators, Wireless ASoC, Demodulators, Detectors, Digital Power Isolators, Diodes, Directional Couplers, Diversity Receive Modules, Filters, Front-end Modules, Hybrid, Low-Noise Amplifiers, Modulators, Optocouplers/Optoisolators, Phase Locked Loops, Phase Shifters, Power Dividers/Combiners, Receivers, and Switches.</v>
    <v>9750</v>
    <v>Nasdaq Stock Market</v>
    <v>XNAS</v>
    <v>XNAS</v>
    <v>5260 California Avenue, IRVINE, CA, 92617 US</v>
    <v>102.86</v>
    <v>Semiconductors &amp; Semiconductor Equipment</v>
    <v>Stock</v>
    <v>45307.951967985937</v>
    <v>1945</v>
    <v>100.1</v>
    <v>16392170000</v>
    <v>SKYWORKS SOLUTIONS, INC.</v>
    <v>SKYWORKS SOLUTIONS, INC.</v>
    <v>102</v>
    <v>16.718800000000002</v>
    <v>102.48</v>
    <v>102.3</v>
    <v>102.51</v>
    <v>159954900</v>
    <v>SWKS</v>
    <v>SKYWORKS SOLUTIONS, INC. (XNAS:SWKS)</v>
    <v>1724257</v>
    <v>1718936</v>
    <v>2002</v>
  </rv>
  <rv s="2">
    <v>1946</v>
  </rv>
  <rv s="3">
    <fb>112.42</fb>
    <v>21</v>
  </rv>
  <rv s="0">
    <v>https://www.bing.com/financeapi/forcetrigger?t=a21tm7&amp;q=XNYS%3aRE&amp;form=skydnc</v>
    <v>Learn more on Bing</v>
  </rv>
  <rv s="1">
    <v>en-GB</v>
    <v>a21tm7</v>
    <v>268435456</v>
    <v>1</v>
    <v>Powered by Refinitiv</v>
    <v>0</v>
    <v>Everest Group, Ltd. (XNYS:EG)</v>
    <v>2</v>
    <v>22</v>
    <v>Finance</v>
    <v>23</v>
    <v>417.92</v>
    <v>331.08</v>
    <v>0.56710000000000005</v>
    <v>-1.2</v>
    <v>-1.1252999999999999E-2</v>
    <v>-3.2390000000000001E-3</v>
    <v>-4.1550000000000002</v>
    <v>USD</v>
    <v>Everest Group, Ltd. is a Bermuda-based global underwriter providing property, casualty and specialty reinsurance and insurance solutions. The Company serves customers in more than 100 countries across six continents. Its insurance products in United States include accident and health, casualty, credit, cyber, everest specialty underwriters, EverSports and Entertainment Insurance, programs, property, and services. The Company's reinsurance products in United States include treaty property, treaty casualty, facultative property, facultative casualty, structured solutions, surety and credit, accident and health, marine and aviation, and property hybrid solutions. Its claims services include insurance claims and support, accident and health, and workers' compensation claims. Its casualty products include wholesale casualty, middle market casualty, national accounts casualty and industry solutions group. Its property products include retail property, wholesale property and inland marine.</v>
    <v>2428</v>
    <v>New York Stock Exchange</v>
    <v>XNYS</v>
    <v>XNYS</v>
    <v>Seon Place, 4Th Floor, 141 Front Street, HAMILTON, HM 19 BM</v>
    <v>373.09</v>
    <v>Insurance</v>
    <v>Stock</v>
    <v>45307.887192001559</v>
    <v>1949</v>
    <v>367.64519999999999</v>
    <v>16073120000</v>
    <v>Everest Group, Ltd.</v>
    <v>Everest Group, Ltd.</v>
    <v>371.01</v>
    <v>6.9165000000000001</v>
    <v>370.43</v>
    <v>369.23</v>
    <v>365.07499999999999</v>
    <v>43390420</v>
    <v>EG</v>
    <v>Everest Group, Ltd. (XNYS:EG)</v>
    <v>316382</v>
    <v>439103</v>
    <v>1999</v>
  </rv>
  <rv s="2">
    <v>1950</v>
  </rv>
  <rv s="3">
    <fb>353.58</fb>
    <v>21</v>
  </rv>
  <rv s="0">
    <v>http://zh.wikipedia.org/wiki/捷普科技</v>
    <v>Wikipedia</v>
  </rv>
  <rv s="8">
    <v>269</v>
    <v>1953</v>
  </rv>
  <rv s="9">
    <v>18</v>
    <v>https://www.bing.com/th?id=AMMS_d8440c163e9148c41f419348ca63886c&amp;qlt=95</v>
    <v>1954</v>
    <v>0</v>
    <v>https://www.bing.com/images/search?form=xlimg&amp;q=jabil+circuit</v>
    <v>Image of JABIL INC.</v>
  </rv>
  <rv s="0">
    <v>https://www.bing.com/financeapi/forcetrigger?t=a1w1ur&amp;q=XNYS%3aJBL&amp;form=skydnc</v>
    <v>Learn more on Bing</v>
  </rv>
  <rv s="10">
    <v>en-GB</v>
    <v>a1w1ur</v>
    <v>268435456</v>
    <v>1</v>
    <v>Powered by Refinitiv</v>
    <v>14</v>
    <v>JABIL INC. (XNYS:JBL)</v>
    <v>16</v>
    <v>19</v>
    <v>Finance</v>
    <v>20</v>
    <v>141.38</v>
    <v>74.16</v>
    <v>1.4023000000000001</v>
    <v>-2.73</v>
    <v>-3.4289999999999998E-3</v>
    <v>-2.1305000000000001E-2</v>
    <v>-0.43</v>
    <v>USD</v>
    <v>Jabil Inc. is a manufacturing solutions provider. The Company provides comprehensive electronics design, production and product management services to companies in various industries and end markets. It operates through two segments: Electronics Manufacturing Services (EMS) and Diversified Manufacturing Services (DMS). EMS segment is focused on leveraging information technology, supply chain design and engineering, technologies centered on core electronics, utilizing its manufacturing infrastructure and its ability to serve a broad range of end markets. EMS segment includes customers in the fifth generation (5G), wireless and cloud, digital print and retail, industrial and semi-capital equipment, and networking and storage industries. DMS segment provides engineering solutions, which is focused on material sciences, machining, tooling and others. DMS segment includes customers in the automotive and transportation, connected devices, healthcare and packaging industries.</v>
    <v>236000</v>
    <v>New York Stock Exchange</v>
    <v>XNYS</v>
    <v>XNYS</v>
    <v>10800 Roosevelt Boulevard North, ST PETERSBURG, FL, 33716 US</v>
    <v>127.72</v>
    <v>1955</v>
    <v>Electronic Equipment &amp; Parts</v>
    <v>Stock</v>
    <v>45307.964594282028</v>
    <v>1956</v>
    <v>124.67</v>
    <v>15995493696</v>
    <v>JABIL INC.</v>
    <v>JABIL INC.</v>
    <v>127.72</v>
    <v>21.8475</v>
    <v>128.13999999999999</v>
    <v>125.41</v>
    <v>124.98</v>
    <v>127545600</v>
    <v>JBL</v>
    <v>JABIL INC. (XNYS:JBL)</v>
    <v>1645625</v>
    <v>2835404</v>
    <v>1992</v>
  </rv>
  <rv s="2">
    <v>1957</v>
  </rv>
  <rv s="3">
    <fb>127.4</fb>
    <v>21</v>
  </rv>
  <rv s="0">
    <v>https://www.bing.com/financeapi/forcetrigger?t=a1s9dm&amp;q=XNYS%3aESS&amp;form=skydnc</v>
    <v>Learn more on Bing</v>
  </rv>
  <rv s="1">
    <v>en-GB</v>
    <v>a1s9dm</v>
    <v>268435456</v>
    <v>1</v>
    <v>Powered by Refinitiv</v>
    <v>0</v>
    <v>ESSEX PROPERTY TRUST, INC. (XNYS:ESS)</v>
    <v>2</v>
    <v>22</v>
    <v>Finance</v>
    <v>23</v>
    <v>252.85</v>
    <v>195.03</v>
    <v>0.81969999999999998</v>
    <v>-0.31</v>
    <v>-2.6129999999999999E-3</v>
    <v>-1.245E-3</v>
    <v>-0.65</v>
    <v>USD</v>
    <v>Essex Property Trust, Inc. is a self-administered and self-managed real estate investment trust. The Company is engaged primarily in the ownership, operation, management, acquisition, development and redevelopment of predominantly apartment communities, located along the West Coast of the United States. The Company operates through three segments: California, Northern California and Seattle Metro. The Company owns approximately interests in 252 operating apartment communities, aggregating 62,000 apartment homes. The Company owns all of its interest in its real estate and other investments directly or indirectly through Essex Portfolio, L.P. The Company invests primarily in apartment communities that are located in predominantly coastal markets within Southern California, Northern California, and the Seattle metropolitan area.</v>
    <v>1772</v>
    <v>New York Stock Exchange</v>
    <v>XNYS</v>
    <v>XNYS</v>
    <v>Suite 200, 1100 Park Place, SAN MATEO, CA, 94403 US</v>
    <v>249.14</v>
    <v>Residential &amp; Commercial REIT</v>
    <v>Stock</v>
    <v>45307.951524745309</v>
    <v>1960</v>
    <v>246.5</v>
    <v>15967202942</v>
    <v>ESSEX PROPERTY TRUST, INC.</v>
    <v>ESSEX PROPERTY TRUST, INC.</v>
    <v>248.27</v>
    <v>30.544599999999999</v>
    <v>249.08</v>
    <v>248.77</v>
    <v>248.12</v>
    <v>64184600</v>
    <v>ESS</v>
    <v>ESSEX PROPERTY TRUST, INC. (XNYS:ESS)</v>
    <v>422743</v>
    <v>433058</v>
    <v>1994</v>
  </rv>
  <rv s="2">
    <v>1961</v>
  </rv>
  <rv s="3">
    <fb>247.94</fb>
    <v>21</v>
  </rv>
  <rv s="0">
    <v>https://www.bing.com/financeapi/forcetrigger?t=a244ur&amp;q=XNAS%3aTER&amp;form=skydnc</v>
    <v>Learn more on Bing</v>
  </rv>
  <rv s="1">
    <v>en-GB</v>
    <v>a244ur</v>
    <v>268435456</v>
    <v>1</v>
    <v>Powered by Refinitiv</v>
    <v>0</v>
    <v>TERADYNE, INC. (XNAS:TER)</v>
    <v>2</v>
    <v>22</v>
    <v>Finance</v>
    <v>23</v>
    <v>119.2</v>
    <v>81.075000000000003</v>
    <v>1.571</v>
    <v>-0.72</v>
    <v>1.6428000000000002E-2</v>
    <v>-6.8700000000000002E-3</v>
    <v>1.71</v>
    <v>USD</v>
    <v>Teradyne, Inc. is a global supplier of automated test equipment and robotics solutions. The Company designs, develops, manufactures and sells automatic test systems, which are used to test semiconductors, wireless products, data storage and complex electronics systems. The Company’s segments include Semiconductor Test, which includes operations related to the design, manufacturing and marketing of semiconductor test products and services; System Test, which includes operations related to the design, manufacturing and marketing of products and services for storage and system level test, defense/aerospace instrumentation test, and circuit-board test; Wireless Test, which includes operations related to the design, manufacturing and marketing of wireless test products and services, and Robotics segment, which includes operations related to the design, manufacturing and marketing of collaborative robotic arms, autonomous mobile robots and advanced robotic control software.</v>
    <v>6500</v>
    <v>Nasdaq Stock Market</v>
    <v>XNAS</v>
    <v>XNAS</v>
    <v>600 Riverpark Dr, NORTH READING, MA, 01864-2634 US</v>
    <v>105.31</v>
    <v>Semiconductors &amp; Semiconductor Equipment</v>
    <v>Stock</v>
    <v>45307.902109270311</v>
    <v>1964</v>
    <v>103.21</v>
    <v>15913143883</v>
    <v>TERADYNE, INC.</v>
    <v>TERADYNE, INC.</v>
    <v>103.99</v>
    <v>34.3279</v>
    <v>104.81</v>
    <v>104.09</v>
    <v>105.8</v>
    <v>152878700</v>
    <v>TER</v>
    <v>TERADYNE, INC. (XNAS:TER)</v>
    <v>1670977</v>
    <v>1696732</v>
    <v>1960</v>
  </rv>
  <rv s="2">
    <v>1965</v>
  </rv>
  <rv s="3">
    <fb>108.52</fb>
    <v>21</v>
  </rv>
  <rv s="0">
    <v>https://www.bing.com/financeapi/forcetrigger?t=a1wpxm&amp;q=XNYS%3aL&amp;form=skydnc</v>
    <v>Learn more on Bing</v>
  </rv>
  <rv s="1">
    <v>en-GB</v>
    <v>a1wpxm</v>
    <v>268435456</v>
    <v>1</v>
    <v>Powered by Refinitiv</v>
    <v>0</v>
    <v>LOEWS CORPORATION (XNYS:L)</v>
    <v>2</v>
    <v>22</v>
    <v>Finance</v>
    <v>23</v>
    <v>71.84</v>
    <v>52.85</v>
    <v>0.82350000000000001</v>
    <v>0.02</v>
    <v>0</v>
    <v>2.8140000000000001E-4</v>
    <v>0</v>
    <v>USD</v>
    <v>Loews Corporation is a holding company. The Company’s segments consist of individual operating subsidiaries, including CNA Financial Corporation (CNA), Boardwalk Pipeline Partners, LP and Loews Hotels Holding Corporation (Loews Hotels) and the Corporate segment. The CNA segment provides insurance products, such as commercial property and casualty coverage, including surety, and its services also include risk management, information services, warranty and claims administration. The CNA segment's commercial property and casualty insurance operations include Specialty, Commercial and International lines of business. The Boardwalk Pipelines segment is engaged in the business of transportation and storage of natural gas and natural gas liquids and hydrocarbons. Boardwalk Pipelines owns and operates approximately 13,515 miles of interconnected natural gas pipelines directly serving customers in 13 states. Loews Hotels segment is engaged in operating a chain of hotels.</v>
    <v>12050</v>
    <v>New York Stock Exchange</v>
    <v>XNYS</v>
    <v>XNYS</v>
    <v>9 West 57Th Street, NEW YORK, NY, 10019-2714 US</v>
    <v>71.2</v>
    <v>Insurance</v>
    <v>Stock</v>
    <v>45307.881944455468</v>
    <v>1968</v>
    <v>70.704999999999998</v>
    <v>15868660000</v>
    <v>LOEWS CORPORATION</v>
    <v>LOEWS CORPORATION</v>
    <v>70.83</v>
    <v>12.185700000000001</v>
    <v>71.08</v>
    <v>71.099999999999994</v>
    <v>71.099999999999994</v>
    <v>223250600</v>
    <v>L</v>
    <v>LOEWS CORPORATION (XNYS:L)</v>
    <v>720477</v>
    <v>798079</v>
    <v>1969</v>
  </rv>
  <rv s="2">
    <v>1969</v>
  </rv>
  <rv s="3">
    <fb>69.59</fb>
    <v>21</v>
  </rv>
  <rv s="0">
    <v>https://www.bing.com/financeapi/forcetrigger?t=a1x8z2&amp;q=XNYS%3aMAA&amp;form=skydnc</v>
    <v>Learn more on Bing</v>
  </rv>
  <rv s="1">
    <v>en-GB</v>
    <v>a1x8z2</v>
    <v>268435456</v>
    <v>1</v>
    <v>Powered by Refinitiv</v>
    <v>0</v>
    <v>MID-AMERICA APARTMENT COMMUNITIES, INC. (XNYS:MAA)</v>
    <v>2</v>
    <v>22</v>
    <v>Finance</v>
    <v>23</v>
    <v>176.36</v>
    <v>115.56</v>
    <v>0.80149999999999999</v>
    <v>1.44</v>
    <v>0</v>
    <v>1.0744E-2</v>
    <v>0</v>
    <v>USD</v>
    <v>Mid-America Apartment Communities, Inc. is a multifamily-focused, self-administered and self-managed real estate investment trust (REIT). The Company owns, operates, acquires, and selectively develops apartment communities primarily located in the Southeast, Southwest and Mid-Atlantic regions of the United States. It operates through two segments: Same Store, and Non-Same Store and Other. Its Same Store segment represents those apartment communities that have been owned and stabilized for at least 12 months. Its Non-Same Store and Other segment includes recently acquired communities, communities being developed or in lease-up, communities identified for disposition, and others. Its Non-Same Store and Other segment also includes non-multifamily activities. The Company owns, operates, acquires, and develop approximately 290 apartment communities through the Mid-America Apartments, L.P. (Operating Partnership) and its subsidiaries.</v>
    <v>2387</v>
    <v>New York Stock Exchange</v>
    <v>XNYS</v>
    <v>XNYS</v>
    <v>Ste 340, 6584 Poplar Ave, MEMPHIS, TN, 38138 US</v>
    <v>136.29</v>
    <v>Residential &amp; Commercial REIT</v>
    <v>Stock</v>
    <v>45307.881944455468</v>
    <v>1972</v>
    <v>133.86000000000001</v>
    <v>15807655625</v>
    <v>MID-AMERICA APARTMENT COMMUNITIES, INC.</v>
    <v>MID-AMERICA APARTMENT COMMUNITIES, INC.</v>
    <v>134.44999999999999</v>
    <v>26.759499999999999</v>
    <v>134.03</v>
    <v>135.47</v>
    <v>135.47</v>
    <v>116687500</v>
    <v>MAA</v>
    <v>MID-AMERICA APARTMENT COMMUNITIES, INC. (XNYS:MAA)</v>
    <v>1653226</v>
    <v>907979</v>
    <v>1993</v>
  </rv>
  <rv s="2">
    <v>1973</v>
  </rv>
  <rv s="3">
    <fb>134.46</fb>
    <v>21</v>
  </rv>
  <rv s="0">
    <v>https://www.bing.com/financeapi/forcetrigger?t=a1o1ar&amp;q=XNYS%3aAVY&amp;form=skydnc</v>
    <v>Learn more on Bing</v>
  </rv>
  <rv s="1">
    <v>en-GB</v>
    <v>a1o1ar</v>
    <v>268435456</v>
    <v>1</v>
    <v>Powered by Refinitiv</v>
    <v>0</v>
    <v>AVERY DENNISON CORPORATION (XNYS:AVY)</v>
    <v>2</v>
    <v>22</v>
    <v>Finance</v>
    <v>23</v>
    <v>203.69499999999999</v>
    <v>158.93</v>
    <v>0.90590000000000004</v>
    <v>-0.94</v>
    <v>1.2999999999999999E-3</v>
    <v>-4.7689999999999998E-3</v>
    <v>0.255</v>
    <v>USD</v>
    <v>Avery Dennison Corporation is a materials science and digital identification solutions company. It provides branding and information labeling solutions, including pressure-sensitive materials, radio-frequency identification (RFID) inlays and tags, and a variety of converted products and solutions. It designs and manufactures a range of labeling and functional materials that enhance branded packaging, carry or display information that connects the physical and the digital, and improve customer's product performance. It serves an array of industries worldwide, including home and personal care, apparel, e-commerce, logistics, food and grocery, pharmaceuticals and automotive. The Company has two segments. Materials Group segment is a solutions provider to the pressure-sensitive label and graphics industries worldwide. Solutions Group segment offers RFID solutions, branding and embellishment solutions, data management and identification solutions, and pricing and productivity solutions.</v>
    <v>36000</v>
    <v>New York Stock Exchange</v>
    <v>XNYS</v>
    <v>XNYS</v>
    <v>8080 Norton Parkway, MENTOR, OH, 44060 US</v>
    <v>196.45</v>
    <v>Containers &amp; Packaging</v>
    <v>Stock</v>
    <v>45307.881944455468</v>
    <v>1976</v>
    <v>194.03</v>
    <v>15798626510</v>
    <v>AVERY DENNISON CORPORATION</v>
    <v>AVERY DENNISON CORPORATION</v>
    <v>195.56</v>
    <v>33.184199999999997</v>
    <v>197.12</v>
    <v>196.18</v>
    <v>196.435</v>
    <v>80531280</v>
    <v>AVY</v>
    <v>AVERY DENNISON CORPORATION (XNYS:AVY)</v>
    <v>328518</v>
    <v>379202</v>
    <v>1977</v>
  </rv>
  <rv s="2">
    <v>1977</v>
  </rv>
  <rv s="3">
    <fb>202.16</fb>
    <v>21</v>
  </rv>
  <rv s="0">
    <v>https://www.bing.com/financeapi/forcetrigger?t=a1pffr&amp;q=XNYS%3aCE&amp;form=skydnc</v>
    <v>Learn more on Bing</v>
  </rv>
  <rv s="1">
    <v>en-GB</v>
    <v>a1pffr</v>
    <v>268435456</v>
    <v>1</v>
    <v>Powered by Refinitiv</v>
    <v>0</v>
    <v>CELANESE CORPORATION (XNYS:CE)</v>
    <v>2</v>
    <v>22</v>
    <v>Finance</v>
    <v>23</v>
    <v>159.06</v>
    <v>97.12</v>
    <v>1.3576999999999999</v>
    <v>-2.81</v>
    <v>0</v>
    <v>-1.9068000000000002E-2</v>
    <v>0</v>
    <v>USD</v>
    <v>Celanese Corporation is a global chemical and specialty materials company. The Company is a producer of engineered polymers that are used in a variety of applications. Its segments include Engineered Materials and Acetyl Chain. The Engineered Materials segment develops, produces and supplies a range of specialty polymers for automotive and medical applications, as well as industrial products and consumer electronics. This segment also supplies acesulfame potassium for the food and beverage industry and a producer of food protection ingredients, such as potassium sorbate and sorbic acid. The Acetyl Chain segment includes the integrated chain of intermediate chemistry, emulsion polymers, ethylene vinyl acetate (EVA) polymers and redispersible powders (RDP) businesses, and acetate tow businesses. It is also engaged in the Mobility and Materials (M&amp;M) business. Its products include polyoxymethylene, ultra-high molecular weight polyethylene and long-fiber reinforced thermoplastics.</v>
    <v>13263</v>
    <v>New York Stock Exchange</v>
    <v>XNYS</v>
    <v>XNYS</v>
    <v>222 Las Colinas Blvd W Ste 900N, IRVING, TX, 75039-5467 US</v>
    <v>145.61000000000001</v>
    <v>Chemicals</v>
    <v>Stock</v>
    <v>45307.893434270314</v>
    <v>1980</v>
    <v>142.79</v>
    <v>15736107712</v>
    <v>CELANESE CORPORATION</v>
    <v>CELANESE CORPORATION</v>
    <v>144.38</v>
    <v>7.9320000000000004</v>
    <v>147.37</v>
    <v>144.56</v>
    <v>144.56</v>
    <v>108855200</v>
    <v>CE</v>
    <v>CELANESE CORPORATION (XNYS:CE)</v>
    <v>701911</v>
    <v>725354</v>
    <v>2004</v>
  </rv>
  <rv s="2">
    <v>1981</v>
  </rv>
  <rv s="3">
    <fb>155.37</fb>
    <v>21</v>
  </rv>
  <rv s="0">
    <v>https://www.bing.com/financeapi/forcetrigger?t=a1x7oc&amp;q=XNYS%3aLW&amp;form=skydnc</v>
    <v>Learn more on Bing</v>
  </rv>
  <rv s="1">
    <v>en-GB</v>
    <v>a1x7oc</v>
    <v>268435456</v>
    <v>1</v>
    <v>Powered by Refinitiv</v>
    <v>0</v>
    <v>LAMB WESTON HOLDINGS, INC. (XNYS:LW)</v>
    <v>2</v>
    <v>22</v>
    <v>Finance</v>
    <v>23</v>
    <v>117.3822</v>
    <v>81.254999999999995</v>
    <v>0.72340000000000004</v>
    <v>1.17</v>
    <v>-1.3479000000000001E-2</v>
    <v>1.0919000000000002E-2</v>
    <v>-1.46</v>
    <v>USD</v>
    <v>Lamb Weston Holdings, Inc. is a supplier of frozen potato, sweet potato, appetizer and vegetable products to restaurants and retailers around the world. The Company’s segments include Global, Foodservice, Retail, and Other. The Global segment includes frozen potato products sold in North America and international markets generally to the North American based restaurant chains and international customers comprised of global and regional quick service and full-service restaurant chains, foodservice distributors, and retailers. The Foodservice segment includes frozen potato products sold throughout the United States and Canada to commercial distributors, restaurant chains generally outside the North American based restaurant chains, and non-commercial channels. The Retail segment includes consumer-facing frozen potato products sold primarily to grocery, mass merchants, club, and specialty retailers. The Other reporting segment primarily includes its vegetable and dairy businesses.</v>
    <v>10300</v>
    <v>New York Stock Exchange</v>
    <v>XNYS</v>
    <v>XNYS</v>
    <v>599 S Rivershore Ln, EAGLE, ID, 83616-4979 US</v>
    <v>108.34</v>
    <v>Food &amp; Tobacco</v>
    <v>Stock</v>
    <v>45307.887803205471</v>
    <v>1984</v>
    <v>106.95</v>
    <v>15638429199</v>
    <v>LAMB WESTON HOLDINGS, INC.</v>
    <v>LAMB WESTON HOLDINGS, INC.</v>
    <v>106.95</v>
    <v>13.9361</v>
    <v>107.15</v>
    <v>108.32</v>
    <v>106.86</v>
    <v>144372500</v>
    <v>LW</v>
    <v>LAMB WESTON HOLDINGS, INC. (XNYS:LW)</v>
    <v>1037132</v>
    <v>1584253</v>
    <v>2016</v>
  </rv>
  <rv s="2">
    <v>1985</v>
  </rv>
  <rv s="3">
    <fb>108.09</fb>
    <v>21</v>
  </rv>
  <rv s="0">
    <v>https://www.bing.com/financeapi/forcetrigger?t=a1vc52&amp;q=XNYS%3aIEX&amp;form=skydnc</v>
    <v>Learn more on Bing</v>
  </rv>
  <rv s="1">
    <v>en-GB</v>
    <v>a1vc52</v>
    <v>268435456</v>
    <v>1</v>
    <v>Powered by Refinitiv</v>
    <v>0</v>
    <v>IDEX CORPORATION (XNYS:IEX)</v>
    <v>2</v>
    <v>22</v>
    <v>Finance</v>
    <v>23</v>
    <v>240.15</v>
    <v>183.76499999999999</v>
    <v>0.95569999999999999</v>
    <v>-1.1399999999999999</v>
    <v>-7.8729999999999998E-3</v>
    <v>-5.5100000000000001E-3</v>
    <v>-1.62</v>
    <v>USD</v>
    <v>IDEX Corporation is an applied solutions company. Its segments include Fluid &amp; Metering Technologies (FMT), Health &amp; Science Technologies (HST) and Fire &amp; Safety/Diversified Products (FSDP). The FMT segment designs, produces and distributes positive displacement pumps, valves, small volume provers, flow meters, injectors and other fluid-handling pump modules and systems and provides flow monitoring and other services. The HST segment designs, produces and distributes a range of precision fluidics, positive displacement pumps, powder and liquid processing technologies, drying systems, micro-precision components, pneumatic components and sealing solutions and others. HST serves a variety of end markets, including food and beverages, life sciences, analytical instruments, and others. The FSDP segment designs, produces and distributes firefighting pumps, valves and controls, rescue tools, lifting bags and other components and systems. It also provides advanced material science solutions.</v>
    <v>8868</v>
    <v>New York Stock Exchange</v>
    <v>XNYS</v>
    <v>XNYS</v>
    <v>3100 Sanders Road, Suite 301, NORTHBROOK, IL, 60062 US</v>
    <v>206.32499999999999</v>
    <v>Machinery, Equipment &amp; Components</v>
    <v>Stock</v>
    <v>45307.881944478904</v>
    <v>1988</v>
    <v>203.375</v>
    <v>15561467365</v>
    <v>IDEX CORPORATION</v>
    <v>IDEX CORPORATION</v>
    <v>205.55</v>
    <v>25.418199999999999</v>
    <v>206.91</v>
    <v>205.77</v>
    <v>204.15</v>
    <v>75625540</v>
    <v>IEX</v>
    <v>IDEX CORPORATION (XNYS:IEX)</v>
    <v>382690</v>
    <v>355070</v>
    <v>1987</v>
  </rv>
  <rv s="2">
    <v>1989</v>
  </rv>
  <rv s="3">
    <fb>217.11</fb>
    <v>21</v>
  </rv>
  <rv s="0">
    <v>https://www.bing.com/financeapi/forcetrigger?t=a24p77&amp;q=XNYS%3aTXT&amp;form=skydnc</v>
    <v>Learn more on Bing</v>
  </rv>
  <rv s="1">
    <v>en-GB</v>
    <v>a24p77</v>
    <v>268435456</v>
    <v>1</v>
    <v>Powered by Refinitiv</v>
    <v>0</v>
    <v>TEXTRON INC. (XNYS:TXT)</v>
    <v>2</v>
    <v>22</v>
    <v>Finance</v>
    <v>23</v>
    <v>81.59</v>
    <v>61.27</v>
    <v>1.2927999999999999</v>
    <v>-1.83</v>
    <v>0</v>
    <v>-2.3054000000000002E-2</v>
    <v>0</v>
    <v>USD</v>
    <v>Textron Inc. is a multi-industry company that leverages its global network of aircraft, defense, industrial and finance businesses to provide customers with various solutions and services. The Company operates through six segments: Textron Aviation, Bell, Textron Systems, Industrial, Finance, and Textron eAviation. Textron Aviation segment manufactures, sells and services Beechcraft and Cessna aircraft, and services the Hawker brand of business jets. Bell segment supplies military and commercial helicopters, tiltrotor aircraft, and related spare parts and services. Textron Systems segment is a supplier to the defense, homeland security, aerospace, infrastructure protection and other customer missions. Industrial segment designs and manufactures a range of products within the fuel systems and functional components, and specialized vehicles product lines. Textron eAviation offers a family of sustainable aircraft for urban air mobility, general aviation, cargo, and special mission roles.</v>
    <v>34000</v>
    <v>New York Stock Exchange</v>
    <v>XNYS</v>
    <v>XNYS</v>
    <v>40 WESTMINSTER ST, PROVIDENCE, RI, 02903-2525 US</v>
    <v>79.135000000000005</v>
    <v>Aerospace &amp; Defense</v>
    <v>Stock</v>
    <v>45307.92420238359</v>
    <v>1992</v>
    <v>77.094999999999999</v>
    <v>15558910000</v>
    <v>TEXTRON INC.</v>
    <v>TEXTRON INC.</v>
    <v>79</v>
    <v>18.2453</v>
    <v>79.38</v>
    <v>77.55</v>
    <v>77.55</v>
    <v>196005500</v>
    <v>TXT</v>
    <v>TEXTRON INC. (XNYS:TXT)</v>
    <v>1483144</v>
    <v>1090849</v>
    <v>1967</v>
  </rv>
  <rv s="2">
    <v>1993</v>
  </rv>
  <rv s="3">
    <fb>80.42</fb>
    <v>21</v>
  </rv>
  <rv s="0">
    <v>https://www.bing.com/financeapi/forcetrigger?t=a1o9gh&amp;q=XNYS%3aBBY&amp;form=skydnc</v>
    <v>Learn more on Bing</v>
  </rv>
  <rv s="1">
    <v>en-GB</v>
    <v>a1o9gh</v>
    <v>268435456</v>
    <v>1</v>
    <v>Powered by Refinitiv</v>
    <v>0</v>
    <v>Best Buy Co., Inc. (XNYS:BBY)</v>
    <v>2</v>
    <v>22</v>
    <v>Finance</v>
    <v>20</v>
    <v>93.3215</v>
    <v>62.3001</v>
    <v>1.5166999999999999</v>
    <v>-1.9950000000000001</v>
    <v>-2.2270000000000002E-3</v>
    <v>-2.7010999999999997E-2</v>
    <v>-0.16</v>
    <v>USD</v>
    <v>Best Buy Co., Inc. is engaged in personalizing and humanizing technology solutions. The Company operates through two segments: Domestic and International. Domestic segment is comprised of its operations in all states, districts and territories of the United States and its Best Buy Health business, and includes the brand names Best Buy, Best Buy Ads, Best Buy Business, Best Buy Health, CST, Current Health, Geek Squad, Lively, Magnolia, Pacific Kitchen and Home, TechLiquidators and Yardbird and the domain names bestbuy.com, currenthealth.com, lively.com, techliquidators.com and yardbird.com. International segment is comprised of all operations in Canada under the brand names Best Buy, Best Buy Mobile and Geek Squad and the domain name bestbuy.ca. Domestic and International segments product categories include Computing and Mobile Phones, Consumer Electronics, Appliances, Entertainment, Services and Other. Computing and Mobile Phones category includes computing, mobile phones, and others.</v>
    <v>90000</v>
    <v>New York Stock Exchange</v>
    <v>XNYS</v>
    <v>XNYS</v>
    <v>7601 Penn Ave S, RICHFIELD, MN, 55423 US</v>
    <v>73.489999999999995</v>
    <v>Specialty Retailers</v>
    <v>Stock</v>
    <v>45307.961955832812</v>
    <v>1996</v>
    <v>71.12</v>
    <v>15479433539</v>
    <v>Best Buy Co., Inc.</v>
    <v>Best Buy Co., Inc.</v>
    <v>73.239999999999995</v>
    <v>12.747199999999999</v>
    <v>73.86</v>
    <v>71.864999999999995</v>
    <v>71.7</v>
    <v>215396000</v>
    <v>BBY</v>
    <v>Best Buy Co., Inc. (XNYS:BBY)</v>
    <v>2970262</v>
    <v>2723859</v>
    <v>1966</v>
  </rv>
  <rv s="2">
    <v>1997</v>
  </rv>
  <rv s="3">
    <fb>78.28</fb>
    <v>21</v>
  </rv>
  <rv s="0">
    <v>https://www.bing.com/financeapi/forcetrigger?t=a1r177&amp;q=XNYS%3aDGX&amp;form=skydnc</v>
    <v>Learn more on Bing</v>
  </rv>
  <rv s="1">
    <v>en-GB</v>
    <v>a1r177</v>
    <v>268435456</v>
    <v>1</v>
    <v>Powered by Refinitiv</v>
    <v>0</v>
    <v>QUEST DIAGNOSTICS INCORPORATED (XNYS:DGX)</v>
    <v>2</v>
    <v>22</v>
    <v>Finance</v>
    <v>23</v>
    <v>150.57</v>
    <v>119.59</v>
    <v>0.91320000000000001</v>
    <v>-0.74</v>
    <v>0</v>
    <v>-5.4979999999999994E-3</v>
    <v>0</v>
    <v>USD</v>
    <v>Quest Diagnostics Incorporated is a provider of diagnostic information services. The Company operates through the DIS segment, which provides diagnostic information services to a range of customers, including patients, clinicians, hospitals, independent delivery networks (IDNs), health plans, employers, consumers, and accountable care organizations (ACOs). It is also engaged in two business operations, Diagnostic Information Services, which develops and delivers diagnostic information services that provide insights to a range of customers, and the Diagnostic Solutions group includes its risk assessment services business, which offers solutions for insurers, and its healthcare information technology business, which offers solutions for healthcare providers. The Company’s brands include the Quest Diagnostics brand, AmeriPath, Dermpath Diagnostics, ExamOne, and Quanum. The Company also offers full-service laboratory services, which serves patients and physicians in Pennsylvania and Ohio.</v>
    <v>40000</v>
    <v>New York Stock Exchange</v>
    <v>XNYS</v>
    <v>XNYS</v>
    <v>500 Plaza Drive, SECAUCUS, NJ, 07094 US</v>
    <v>134.97499999999999</v>
    <v>Healthcare Providers &amp; Services</v>
    <v>Stock</v>
    <v>45307.909752464846</v>
    <v>2000</v>
    <v>133.28</v>
    <v>15212460000</v>
    <v>QUEST DIAGNOSTICS INCORPORATED</v>
    <v>QUEST DIAGNOSTICS INCORPORATED</v>
    <v>134.12</v>
    <v>20.191199999999998</v>
    <v>134.59</v>
    <v>133.85</v>
    <v>133.85</v>
    <v>112435000</v>
    <v>DGX</v>
    <v>QUEST DIAGNOSTICS INCORPORATED (XNYS:DGX)</v>
    <v>886980</v>
    <v>935757</v>
    <v>1996</v>
  </rv>
  <rv s="2">
    <v>2001</v>
  </rv>
  <rv s="3">
    <fb>137.88</fb>
    <v>21</v>
  </rv>
  <rv s="0">
    <v>https://www.bing.com/financeapi/forcetrigger?t=a23v7w&amp;q=XNYS%3aSYF&amp;form=skydnc</v>
    <v>Learn more on Bing</v>
  </rv>
  <rv s="1">
    <v>en-GB</v>
    <v>a23v7w</v>
    <v>268435456</v>
    <v>1</v>
    <v>Powered by Refinitiv</v>
    <v>0</v>
    <v>SYNCHRONY FINANCIAL (XNYS:SYF)</v>
    <v>2</v>
    <v>22</v>
    <v>Finance</v>
    <v>23</v>
    <v>39.340000000000003</v>
    <v>26.59</v>
    <v>1.6216999999999999</v>
    <v>0.23</v>
    <v>-1.6233999999999998E-2</v>
    <v>6.2620000000000002E-3</v>
    <v>-0.6</v>
    <v>USD</v>
    <v>Synchrony Financial is a consumer financial services company that is focused on delivering digitally enabled product suites. The Company, through its subsidiary, Synchrony Bank (the Bank), offers private label, dual card, co-brand and general-purpose credit cards, as well as short- and long-term installment loans, and savings products. It offers a range of deposit products, such as certificates of deposit, individual retirement accounts, money market accounts and savings accounts. It also takes deposits at the Bank through third-party securities brokerage firm that offer its insured deposit products to their customers. It provides label and co-branded credit cards, and installment loans to retailers. It offers financing programs across key industries, including digital, health and wellness, retail, home, auto, powersports, jewelry, and pets. It offers its credit products through five sales platforms: Home &amp; Auto, Digital, Diversified &amp; Value, Health &amp; Wellness and Lifestyle.</v>
    <v>18500</v>
    <v>New York Stock Exchange</v>
    <v>XNYS</v>
    <v>XNYS</v>
    <v>777 Long Ridge Rd, STAMFORD, CT, 06902-1250 US</v>
    <v>36.979999999999997</v>
    <v>Banking Services</v>
    <v>Stock</v>
    <v>45307.91849939766</v>
    <v>2004</v>
    <v>36.19</v>
    <v>15199030000</v>
    <v>SYNCHRONY FINANCIAL</v>
    <v>SYNCHRONY FINANCIAL</v>
    <v>36.49</v>
    <v>6.7907999999999999</v>
    <v>36.729999999999997</v>
    <v>36.96</v>
    <v>36.36</v>
    <v>413804400</v>
    <v>SYF</v>
    <v>SYNCHRONY FINANCIAL (XNYS:SYF)</v>
    <v>4009524</v>
    <v>4357189</v>
    <v>2003</v>
  </rv>
  <rv s="2">
    <v>2005</v>
  </rv>
  <rv s="3">
    <fb>38.19</fb>
    <v>21</v>
  </rv>
  <rv s="0">
    <v>https://www.bing.com/financeapi/forcetrigger?t=a1xam7&amp;q=XNYS%3aMAS&amp;form=skydnc</v>
    <v>Learn more on Bing</v>
  </rv>
  <rv s="1">
    <v>en-GB</v>
    <v>a1xam7</v>
    <v>268435456</v>
    <v>1</v>
    <v>Powered by Refinitiv</v>
    <v>0</v>
    <v>MASCO CORPORATION (XNYS:MAS)</v>
    <v>2</v>
    <v>22</v>
    <v>Finance</v>
    <v>23</v>
    <v>69.66</v>
    <v>46.69</v>
    <v>1.2524999999999999</v>
    <v>0.18</v>
    <v>0</v>
    <v>2.6750000000000003E-3</v>
    <v>0</v>
    <v>USD</v>
    <v>Masco Corp. is a designer, manufacturer and distributor of home improvement and building products. The Company’s segments include Plumbing Products and Decorative Architectural Products. The Plumbing Products segment includes faucets, showerheads, handheld showers, valves, bath hardware and accessories, bathing units, shower bases and enclosures, shower drains, steam shower systems, sinks, kitchen accessories and toilets. Its faucet, bathing and showering products are sold primarily in North America, Europe and China under the brand names DELTA, BRIZO, PEERLESS, HANSGROHE, AXOR, KRAUS, EASY DRAIN, STEAMIST, NEWPORT BRASS, BRASSTECH and WALTEC. The Decorative Architectural Products segment includes architectural coatings, including paints, primers, specialty coatings, stains and waterproofing products. Its products are sold in North America, South America and China under the brand names BEHR, KILZ, WHIZZ, Elder &amp; Jenks and other trademarks to do it yourself and professional customers.</v>
    <v>19000</v>
    <v>New York Stock Exchange</v>
    <v>XNYS</v>
    <v>XNYS</v>
    <v>17450 College Parkway, LIVONIA, MI, 48152 US</v>
    <v>67.489999999999995</v>
    <v>Homebuilding &amp; Construction Supplies</v>
    <v>Stock</v>
    <v>45307.881944455468</v>
    <v>2008</v>
    <v>66.17</v>
    <v>15144830713</v>
    <v>MASCO CORPORATION</v>
    <v>MASCO CORPORATION</v>
    <v>66.59</v>
    <v>18.3505</v>
    <v>67.28</v>
    <v>67.459999999999994</v>
    <v>67.459999999999994</v>
    <v>224500900</v>
    <v>MAS</v>
    <v>MASCO CORPORATION (XNYS:MAS)</v>
    <v>1524561</v>
    <v>1709075</v>
    <v>1962</v>
  </rv>
  <rv s="2">
    <v>2009</v>
  </rv>
  <rv s="3">
    <fb>66.98</fb>
    <v>21</v>
  </rv>
  <rv s="0">
    <v>https://www.bing.com/financeapi/forcetrigger?t=a237gh&amp;q=XNYS%3aSNA&amp;form=skydnc</v>
    <v>Learn more on Bing</v>
  </rv>
  <rv s="1">
    <v>en-GB</v>
    <v>a237gh</v>
    <v>268435456</v>
    <v>1</v>
    <v>Powered by Refinitiv</v>
    <v>0</v>
    <v>SNAP-ON INCORPORATED (XNYS:SNA)</v>
    <v>2</v>
    <v>22</v>
    <v>Finance</v>
    <v>23</v>
    <v>297.255</v>
    <v>226.68</v>
    <v>0.99929999999999997</v>
    <v>1.1200000000000001</v>
    <v>0</v>
    <v>3.9450000000000006E-3</v>
    <v>0</v>
    <v>USD</v>
    <v>Snap-on Incorporated is a manufacturer and marketer of tools, equipment, diagnostics, repair information and systems solutions. The Company’s segments include the Commercial and Industrial Group, which serves a range of industrial and commercial customers worldwide, including customers in the aerospace, natural resources, government, power generation, transportation and technical education market segments, through direct and distributor channels; the Snap-on Tools Group, which provides vehicle service and repair technicians through its worldwide mobile tool distribution channel; Repair Systems and Information Group, which consists of business operations serving other professional vehicle repair customers worldwide, owners and managers of independent repair shops and original equipment manufacturer dealerships, through direct and distributor channels, and Financial Services, which consists of the business operations of its finance subsidiaries.</v>
    <v>12900</v>
    <v>New York Stock Exchange</v>
    <v>XNYS</v>
    <v>XNYS</v>
    <v>2801 80th St, KENOSHA, WI, 53143 US</v>
    <v>285.73</v>
    <v>Machinery, Equipment &amp; Components</v>
    <v>Stock</v>
    <v>45307.909751191408</v>
    <v>2012</v>
    <v>282.31779999999998</v>
    <v>15044399798</v>
    <v>SNAP-ON INCORPORATED</v>
    <v>SNAP-ON INCORPORATED</v>
    <v>282.88</v>
    <v>15.425000000000001</v>
    <v>283.92</v>
    <v>285.04000000000002</v>
    <v>285.04000000000002</v>
    <v>52779960</v>
    <v>SNA</v>
    <v>SNAP-ON INCORPORATED (XNYS:SNA)</v>
    <v>270914</v>
    <v>226097</v>
    <v>1930</v>
  </rv>
  <rv s="2">
    <v>2013</v>
  </rv>
  <rv s="3">
    <fb>288.83999999999997</fb>
    <v>21</v>
  </rv>
  <rv s="0">
    <v>https://www.bing.com/financeapi/forcetrigger?t=a1wt7w&amp;q=XNYS%3aLDOS&amp;form=skydnc</v>
    <v>Learn more on Bing</v>
  </rv>
  <rv s="1">
    <v>en-GB</v>
    <v>a1wt7w</v>
    <v>268435456</v>
    <v>1</v>
    <v>Powered by Refinitiv</v>
    <v>0</v>
    <v>LEIDOS HOLDINGS, INC. (XNYS:LDOS)</v>
    <v>2</v>
    <v>22</v>
    <v>Finance</v>
    <v>23</v>
    <v>111.39</v>
    <v>76.58</v>
    <v>0.68799999999999994</v>
    <v>-1.45</v>
    <v>-3.1269999999999996E-3</v>
    <v>-1.3159000000000001E-2</v>
    <v>-0.34</v>
    <v>USD</v>
    <v>Leidos Holdings, Inc. is a holding company, which operates through its subsidiary, Leidos, Inc. It is a technology, engineering and science company that provides services and solutions in the defense, intelligence, civil and health markets, both domestically and internationally. It has three segments. Defense Solutions segment provides technologically advanced services, solutions and products to a customer base. Its technologies cover a spectrum of markets with primary areas of concentration in digital modernization, mission systems and integration, command, and other. Civil segment is focused on modernizing infrastructure, systems and security for government and commercial customers both domestically and internationally. It provides data-driven insights, improved efficiencies and technological advantages. Health segment offers solutions to federal and commercial customers that are responsible for the health and well-being of people worldwide, including service members and veterans.</v>
    <v>45000</v>
    <v>New York Stock Exchange</v>
    <v>XNYS</v>
    <v>XNYS</v>
    <v>1750 Presidents Street, RESTON, VA, 20190 US</v>
    <v>110</v>
    <v>Software &amp; IT Services</v>
    <v>Stock</v>
    <v>45307.935440450783</v>
    <v>2016</v>
    <v>108.14</v>
    <v>14952445936</v>
    <v>LEIDOS HOLDINGS, INC.</v>
    <v>LEIDOS HOLDINGS, INC.</v>
    <v>109.89</v>
    <v>105.53489999999999</v>
    <v>110.19</v>
    <v>108.74</v>
    <v>108.4</v>
    <v>137506400</v>
    <v>LDOS</v>
    <v>LEIDOS HOLDINGS, INC. (XNYS:LDOS)</v>
    <v>542812</v>
    <v>743981</v>
    <v>2005</v>
  </rv>
  <rv s="2">
    <v>2017</v>
  </rv>
  <rv s="3">
    <fb>108.24</fb>
    <v>21</v>
  </rv>
  <rv s="0">
    <v>https://www.bing.com/financeapi/forcetrigger?t=a1s57w&amp;q=XNYS%3aEQT&amp;form=skydnc</v>
    <v>Learn more on Bing</v>
  </rv>
  <rv s="1">
    <v>en-GB</v>
    <v>a1s57w</v>
    <v>268435456</v>
    <v>1</v>
    <v>Powered by Refinitiv</v>
    <v>0</v>
    <v>EQT CORPORATION (XNYS:EQT)</v>
    <v>2</v>
    <v>22</v>
    <v>Finance</v>
    <v>23</v>
    <v>45.23</v>
    <v>28.105</v>
    <v>1.1345000000000001</v>
    <v>-1.52</v>
    <v>4.4080000000000005E-3</v>
    <v>-4.0190000000000003E-2</v>
    <v>0.16</v>
    <v>USD</v>
    <v>EQT Corporation is a natural gas producer with operations focused on the Marcellus and Utica Shales of the Appalachian Basin. It has approximately 25.0 trillion cubic feet equivalents (Tcfe) of proved natural gas, natural gas liquids (NGLs), and crude oil reserves across approximately 2.0 million gross acres, including approximately 1.8 million gross acres in the Marcellus play. The Company is focused on the execution of combo-development projects, which refers to the development of several multi-well pads in tandem. It owns or leases approximately 610,000 net acres in Pennsylvania. The Company owns or leases approximately 405,000 net acres in West Virginia. It also owns or leases approximately 65,000 net acres in eastern Ohio. It primarily contracts with MarkWest Energy Partners, L.P. (MarkWest) to process its natural gas and extract from the produced natural gas heavier hydrocarbon streams consisting of ethane, propane, isobutane, normal butane and natural gasoline.</v>
    <v>744</v>
    <v>New York Stock Exchange</v>
    <v>XNYS</v>
    <v>XNYS</v>
    <v>SUITE 1700, 625 LIBERTY AVENUE, PITTSBURGH, PA, 15222 US</v>
    <v>37.369999999999997</v>
    <v>Oil &amp; Gas</v>
    <v>Stock</v>
    <v>45307.951890428129</v>
    <v>2020</v>
    <v>36.252499999999998</v>
    <v>14931351599</v>
    <v>EQT CORPORATION</v>
    <v>EQT CORPORATION</v>
    <v>36.909999999999997</v>
    <v>5.7615999999999996</v>
    <v>37.82</v>
    <v>36.299999999999997</v>
    <v>36.46</v>
    <v>411332000</v>
    <v>EQT</v>
    <v>EQT CORPORATION (XNYS:EQT)</v>
    <v>5563748</v>
    <v>6187768</v>
    <v>2008</v>
  </rv>
  <rv s="2">
    <v>2021</v>
  </rv>
  <rv s="0">
    <v>https://www.bing.com/financeapi/forcetrigger?t=a1r9lh&amp;q=XNYS%3aDPZ&amp;form=skydnc</v>
    <v>Learn more on Bing</v>
  </rv>
  <rv s="1">
    <v>en-GB</v>
    <v>a1r9lh</v>
    <v>268435456</v>
    <v>1</v>
    <v>Powered by Refinitiv</v>
    <v>0</v>
    <v>DOMINO'S PIZZA, INC. (XNYS:DPZ)</v>
    <v>2</v>
    <v>22</v>
    <v>Finance</v>
    <v>20</v>
    <v>425.97</v>
    <v>285.83999999999997</v>
    <v>0.83750000000000002</v>
    <v>14.66</v>
    <v>1.5499999999999999E-3</v>
    <v>3.5643000000000001E-2</v>
    <v>0.66</v>
    <v>USD</v>
    <v>Domino’s Pizza, Inc. is a pizza company, which operates two distinct service models within its stores with a significant business in both delivery and carryout. The Company operates through three segments: U.S. stores, international franchise and supply chain. The U.S. stores segment consists primarily of its franchise operations, which consist of approximately 6,400 franchised stores located in the United States. The segment also operates a network of approximately 286 U.S. Company-owned stores. The international franchise segment is comprised of a network of franchised stores in approximately 90 international markets. The Company operates 22 regional dough manufacturing and supply chain centers, two thin crust manufacturing facilities, one vegetable processing center and one center, providing equipment and supplies to its United States and certain international stores. It also operates five dough manufacturing and supply chain centers in Canada.</v>
    <v>11000</v>
    <v>New York Stock Exchange</v>
    <v>XNYS</v>
    <v>XNYS</v>
    <v>30 Frank Lloyd Wright Drive, ANN ARBOR, MI, 48105 US</v>
    <v>425.97</v>
    <v>Hotels &amp; Entertainment Services</v>
    <v>Stock</v>
    <v>45307.955404108594</v>
    <v>2023</v>
    <v>412.70499999999998</v>
    <v>14857902240</v>
    <v>DOMINO'S PIZZA, INC.</v>
    <v>DOMINO'S PIZZA, INC.</v>
    <v>414.27</v>
    <v>28.141999999999999</v>
    <v>411.3</v>
    <v>425.96</v>
    <v>426.6</v>
    <v>34880980</v>
    <v>DPZ</v>
    <v>DOMINO'S PIZZA, INC. (XNYS:DPZ)</v>
    <v>705483</v>
    <v>537643</v>
    <v>2002</v>
  </rv>
  <rv s="2">
    <v>2024</v>
  </rv>
  <rv s="3">
    <fb>412.23</fb>
    <v>21</v>
  </rv>
  <rv s="0">
    <v>https://www.bing.com/financeapi/forcetrigger?t=a1rzh7&amp;q=XNAS%3aENPH&amp;form=skydnc</v>
    <v>Learn more on Bing</v>
  </rv>
  <rv s="1">
    <v>en-GB</v>
    <v>a1rzh7</v>
    <v>268435456</v>
    <v>1</v>
    <v>Powered by Refinitiv</v>
    <v>0</v>
    <v>ENPHASE ENERGY, INC. (XNAS:ENPH)</v>
    <v>2</v>
    <v>22</v>
    <v>Finance</v>
    <v>20</v>
    <v>260.98</v>
    <v>73.489999999999995</v>
    <v>1.4882</v>
    <v>-1.47</v>
    <v>-1.5629999999999999E-3</v>
    <v>-1.3337000000000002E-2</v>
    <v>-0.17</v>
    <v>USD</v>
    <v>Enphase Energy, Inc. is a global energy technology company. The Company designs, develops, manufactures and sells home energy solutions that manage energy generation, energy storage and control and communications on one platform. Its Enphase Energy System brings a high technology, networked approach to solar generation plus energy storage, by leveraging its design for power electronics, semiconductors and cloud-based software technologies. Its integrated approach to energy solutions increases a home energy potential while, providing advanced monitoring and remote maintenance capabilities. The Enphase Energy System uses a single technology platform for seamless management of the whole solution, enables rapid commissioning with the Enphase Installer Application, consumption monitoring with Enphase IQ Gateway with IQ Combiner+, Enphase Application, a cloud-based energy management platform and its IQ Battery. Its commercial systems have been deployed in approximately 145 countries.</v>
    <v>2821</v>
    <v>Nasdaq Stock Market</v>
    <v>XNAS</v>
    <v>XNAS</v>
    <v>47281 Bayside Parkway, FREMONT, CA, 94538 US</v>
    <v>109.92</v>
    <v>Renewable Energy</v>
    <v>Stock</v>
    <v>45307.960328935158</v>
    <v>2027</v>
    <v>107.3</v>
    <v>14849943000</v>
    <v>ENPHASE ENERGY, INC.</v>
    <v>ENPHASE ENERGY, INC.</v>
    <v>109.78</v>
    <v>27.981300000000001</v>
    <v>110.22</v>
    <v>108.75</v>
    <v>108.58</v>
    <v>136551200</v>
    <v>ENPH</v>
    <v>ENPHASE ENERGY, INC. (XNAS:ENPH)</v>
    <v>3914779</v>
    <v>5444500</v>
    <v>2006</v>
  </rv>
  <rv s="2">
    <v>2028</v>
  </rv>
  <rv s="3">
    <fb>132.13999999999999</fb>
    <v>21</v>
  </rv>
  <rv s="0">
    <v>https://www.bing.com/financeapi/forcetrigger?t=a23vm7&amp;q=XNAS%3aNLOK&amp;form=skydnc</v>
    <v>Learn more on Bing</v>
  </rv>
  <rv s="1">
    <v>en-GB</v>
    <v>a23vm7</v>
    <v>268435456</v>
    <v>1</v>
    <v>Powered by Refinitiv</v>
    <v>0</v>
    <v>GEN DIGITAL INC. (XNAS:GEN)</v>
    <v>2</v>
    <v>22</v>
    <v>Finance</v>
    <v>23</v>
    <v>23.74</v>
    <v>15.45</v>
    <v>0.84609999999999996</v>
    <v>0.06</v>
    <v>-1.7280000000000002E-3</v>
    <v>2.5990000000000002E-3</v>
    <v>-0.04</v>
    <v>USD</v>
    <v>Gen Digital Inc. is a global company. The Company offers a range of Cyber Safety brands, including Norton, Avast, LifeLock, Avira, AVG, ReputationDefender, and CCleaner. Its Cyber Safety portfolio provides protection across three categories in multiple channels and geographies, including security and performance, identity protection, and online privacy. It also offers solutions in digital identity and access management, digital reputation, and restoration support services. It provides real-time protection for PCs, Macs and mobile devices against malware, viruses, adware, ransomware and other online threats. These offerings monitor and block unauthorized traffic from the Internet to the device to help protect private and sensitive information when customers are online. Its Norton and LifeLock identity theft protection solution includes monitoring, alerts and restoration services to help safeguard its customers personal information. Its VPN solutions provides an encrypted data tunnel.</v>
    <v>3700</v>
    <v>Nasdaq Stock Market</v>
    <v>XNAS</v>
    <v>XNAS</v>
    <v>60 E Rio Salado Parkway, Suite 1000, TEMPE, AZ, 85281 US</v>
    <v>23.15</v>
    <v>Software &amp; IT Services</v>
    <v>Stock</v>
    <v>45307.927992291407</v>
    <v>2031</v>
    <v>22.561900000000001</v>
    <v>14832559195</v>
    <v>GEN DIGITAL INC.</v>
    <v>GEN DIGITAL INC.</v>
    <v>22.89</v>
    <v>10.508100000000001</v>
    <v>23.09</v>
    <v>23.15</v>
    <v>23.11</v>
    <v>640715300</v>
    <v>GEN</v>
    <v>GEN DIGITAL INC. (XNAS:GEN)</v>
    <v>3597293</v>
    <v>3016765</v>
    <v>1988</v>
  </rv>
  <rv s="2">
    <v>2032</v>
  </rv>
  <rv s="3">
    <fb>22.82</fb>
    <v>21</v>
  </rv>
  <rv s="0">
    <v>https://www.bing.com/financeapi/forcetrigger?t=a1zxa2&amp;q=XNYS%3aPKG&amp;form=skydnc</v>
    <v>Learn more on Bing</v>
  </rv>
  <rv s="1">
    <v>en-GB</v>
    <v>a1zxa2</v>
    <v>268435456</v>
    <v>1</v>
    <v>Powered by Refinitiv</v>
    <v>0</v>
    <v>PACKAGING CORPORATION OF AMERICA (XNYS:PKG)</v>
    <v>2</v>
    <v>22</v>
    <v>Finance</v>
    <v>23</v>
    <v>171.61</v>
    <v>122.2</v>
    <v>0.77390000000000003</v>
    <v>-1.07</v>
    <v>3.029E-3</v>
    <v>-6.4400000000000004E-3</v>
    <v>0.5</v>
    <v>USD</v>
    <v>Packaging Corporation of America is a producer of container board products and uncoated freesheet paper. It operates eight mills and 89 corrugated products plants and related facilities. It has three segments: Packaging, Paper, and Corporate and Other. Its containerboard mills produce linerboard and corrugating medium. Its corrugated products manufacturing plants produce a range of corrugated packaging products, including conventional shipping containers used to protect and transport manufactured goods, multi-color boxes and displays. In addition, it also produces packaging for meat, fresh fruit and vegetables, processed food, beverages, and other industrial and consumer products. It manufactures and sells papers, including both commodity and specialty papers, which may have custom or specialized features, such as colors, coatings, high brightness and recycled content. Its papers consist of communication papers, including cut-size office papers, and printing and converting papers.</v>
    <v>15100</v>
    <v>New York Stock Exchange</v>
    <v>XNYS</v>
    <v>XNYS</v>
    <v>1955 W Field Ct, LAKE FOREST, IL, 60045 US</v>
    <v>165.46</v>
    <v>Containers &amp; Packaging</v>
    <v>Stock</v>
    <v>45307.954320207813</v>
    <v>2035</v>
    <v>163.67500000000001</v>
    <v>14796075687</v>
    <v>PACKAGING CORPORATION OF AMERICA</v>
    <v>PACKAGING CORPORATION OF AMERICA</v>
    <v>165.24</v>
    <v>19.110499999999998</v>
    <v>166.16</v>
    <v>165.09</v>
    <v>165.59</v>
    <v>89624300</v>
    <v>PKG</v>
    <v>PACKAGING CORPORATION OF AMERICA (XNYS:PKG)</v>
    <v>598760</v>
    <v>621059</v>
    <v>1999</v>
  </rv>
  <rv s="2">
    <v>2036</v>
  </rv>
  <rv s="3">
    <fb>162.91</fb>
    <v>21</v>
  </rv>
  <rv s="0">
    <v>https://www.bing.com/financeapi/forcetrigger?t=a1n977&amp;q=XNYS%3aALB&amp;form=skydnc</v>
    <v>Learn more on Bing</v>
  </rv>
  <rv s="1">
    <v>en-GB</v>
    <v>a1n977</v>
    <v>268435456</v>
    <v>1</v>
    <v>Powered by Refinitiv</v>
    <v>0</v>
    <v>ALBEMARLE CORPORATION (XNYS:ALB)</v>
    <v>2</v>
    <v>22</v>
    <v>Finance</v>
    <v>20</v>
    <v>293.01</v>
    <v>112</v>
    <v>1.6198999999999999</v>
    <v>-7.0000000000000007E-2</v>
    <v>8.3370000000000007E-3</v>
    <v>-5.553E-4</v>
    <v>1.05</v>
    <v>USD</v>
    <v>Albemarle Corporation is a global developer, manufacturer and marketer of specialty chemicals. The Company operates through three segments: Energy Storage, Specialties and Ketjen. The Energy Storage business contributes to the growth of clean miles driven with electric vehicles and more efficient use of renewable energy through grid storage. Its Specialties segment enables the prevention of fires starting in electronic equipment, greater fuel efficiency from rubber tires and the reduction of emissions from coal-fired power plants. The Ketjen business creates efficiency of natural resources through more usable products from a single barrel of oil, enables safer, greener production of alkylates used to produce more environmentally friendly fuels, and reduced emissions through cleaner transportation fuels. It serves the markets, such as serve include energy storage, petroleum refining, consumer electronics, construction, automotive, lubricants, pharmaceuticals and crop protection.</v>
    <v>7400</v>
    <v>New York Stock Exchange</v>
    <v>XNYS</v>
    <v>XNYS</v>
    <v>4250 Congress Street, Suite 900, CHARLOTTE, NC, 28209 US</v>
    <v>127.05</v>
    <v>Chemicals</v>
    <v>Stock</v>
    <v>45307.9634285875</v>
    <v>2039</v>
    <v>123.84</v>
    <v>14784168734</v>
    <v>ALBEMARLE CORPORATION</v>
    <v>ALBEMARLE CORPORATION</v>
    <v>125.5</v>
    <v>4.4695999999999998</v>
    <v>126.05</v>
    <v>125.98</v>
    <v>127</v>
    <v>117353300</v>
    <v>ALB</v>
    <v>ALBEMARLE CORPORATION (XNYS:ALB)</v>
    <v>2256286</v>
    <v>2882188</v>
    <v>1993</v>
  </rv>
  <rv s="2">
    <v>2040</v>
  </rv>
  <rv s="3">
    <fb>144.47999999999999</fb>
    <v>21</v>
  </rv>
  <rv s="0">
    <v>https://www.bing.com/financeapi/forcetrigger?t=a213kr&amp;q=XNAS%3aPOOL&amp;form=skydnc</v>
    <v>Learn more on Bing</v>
  </rv>
  <rv s="1">
    <v>en-GB</v>
    <v>a213kr</v>
    <v>268435456</v>
    <v>1</v>
    <v>Powered by Refinitiv</v>
    <v>0</v>
    <v>POOL CORPORATION (XNAS:POOL)</v>
    <v>2</v>
    <v>22</v>
    <v>Finance</v>
    <v>23</v>
    <v>423.97</v>
    <v>307.76499999999999</v>
    <v>1.0127999999999999</v>
    <v>-0.21</v>
    <v>-1.1556E-2</v>
    <v>-5.5000000000000003E-4</v>
    <v>-4.41</v>
    <v>USD</v>
    <v>Pool Corporation is a wholesale distributor of swimming pool supplies, equipment and related leisure products. The Company also distributes irrigation and landscape products in the United States. The Company operates approximately 420 sales centers in North America, Europe and Australia through its five distribution networks: SCP Distributors (SCP), Superior Pool Products (Superior), Horizon Distributors (Horizon), National Pool Tile (NPT) and Sun Wholesale Supply, Inc. (Sun Wholesale). The Company distributes swimming pool tile, decking materials and interior pool surfacing products through its NPT network, as well as through SCP and Superior networks. Its Horizon sales centers offer organic fertilizers, organic pesticides, and irrigation and drainage products that reduce water usage and soil erosion. Sun Wholesale distributes swimming pool supplies, equipment and related leisure products, primarily servicing independently owned and operated Pinch A Penny, Inc. franchise locations.</v>
    <v>6000</v>
    <v>Nasdaq Stock Market</v>
    <v>XNAS</v>
    <v>XNAS</v>
    <v>109 Northpark Boulevard, COVINGTON, LA, 70433-5001 US</v>
    <v>382.97</v>
    <v>Leisure Products</v>
    <v>Stock</v>
    <v>45307.878142823436</v>
    <v>2043</v>
    <v>374.71</v>
    <v>14760358063</v>
    <v>POOL CORPORATION</v>
    <v>POOL CORPORATION</v>
    <v>377.9</v>
    <v>27.6112</v>
    <v>381.82</v>
    <v>381.61</v>
    <v>377.2</v>
    <v>38679170</v>
    <v>POOL</v>
    <v>POOL CORPORATION (XNAS:POOL)</v>
    <v>287629</v>
    <v>314575</v>
    <v>1993</v>
  </rv>
  <rv s="2">
    <v>2044</v>
  </rv>
  <rv s="3">
    <fb>398.71</fb>
    <v>21</v>
  </rv>
  <rv s="0">
    <v>https://www.bing.com/financeapi/forcetrigger?t=a1pj4c&amp;q=XNYS%3aCFG&amp;form=skydnc</v>
    <v>Learn more on Bing</v>
  </rv>
  <rv s="1">
    <v>en-GB</v>
    <v>a1pj4c</v>
    <v>268435456</v>
    <v>1</v>
    <v>Powered by Refinitiv</v>
    <v>0</v>
    <v>CITIZENS FINANCIAL GROUP, INC. (XNYS:CFG)</v>
    <v>2</v>
    <v>22</v>
    <v>Finance</v>
    <v>20</v>
    <v>44.82</v>
    <v>22.77</v>
    <v>1.3794</v>
    <v>-0.45</v>
    <v>-1.0256000000000001E-2</v>
    <v>-1.4223E-2</v>
    <v>-0.32</v>
    <v>USD</v>
    <v>Citizens Financial Group, Inc. offers a range of retail and commercial banking products and services to individuals, small businesses, middle-market companies, large corporations and institutions. The Company operates through two segments: Consumer Banking and Commercial Banking. Consumer Banking segment serves retail customers and small businesses, with products and services that include deposit products, mortgage and home equity lending, credit cards, business loans, wealth management and investment services across its 14-state traditional banking footprint. Its network includes specialists covering lending, savings and investment needs as well as small business products and services. Commercial Banking segment primarily serves companies and institutions. The segment offers a complement of financial products and solutions, including lending and leasing, deposit and treasury management services, foreign exchange, and interest rate and commodity risk management solutions, among others.</v>
    <v>18889</v>
    <v>New York Stock Exchange</v>
    <v>XNYS</v>
    <v>XNYS</v>
    <v>1 CITIZENS PLAZA, PROVIDENCE, RI, 02903 US</v>
    <v>31.44</v>
    <v>Banking Services</v>
    <v>Stock</v>
    <v>45307.960086921092</v>
    <v>2047</v>
    <v>30.697500000000002</v>
    <v>14751290000</v>
    <v>CITIZENS FINANCIAL GROUP, INC.</v>
    <v>CITIZENS FINANCIAL GROUP, INC.</v>
    <v>31.1</v>
    <v>7.8502000000000001</v>
    <v>31.64</v>
    <v>31.19</v>
    <v>30.88</v>
    <v>466223000</v>
    <v>CFG</v>
    <v>CITIZENS FINANCIAL GROUP, INC. (XNYS:CFG)</v>
    <v>6150504</v>
    <v>5143018</v>
    <v>1984</v>
  </rv>
  <rv s="2">
    <v>2048</v>
  </rv>
  <rv s="3">
    <fb>33.14</fb>
    <v>21</v>
  </rv>
  <rv s="0">
    <v>https://www.bing.com/financeapi/forcetrigger?t=a1pidm&amp;q=XNYS%3aCF&amp;form=skydnc</v>
    <v>Learn more on Bing</v>
  </rv>
  <rv s="1">
    <v>en-GB</v>
    <v>a1pidm</v>
    <v>268435456</v>
    <v>1</v>
    <v>Powered by Refinitiv</v>
    <v>0</v>
    <v>CF INDUSTRIES HOLDINGS, INC. (XNYS:CF)</v>
    <v>2</v>
    <v>22</v>
    <v>Finance</v>
    <v>23</v>
    <v>91.23</v>
    <v>60.08</v>
    <v>1.0162</v>
    <v>-1.02</v>
    <v>0</v>
    <v>-1.3213999999999998E-2</v>
    <v>0</v>
    <v>USD</v>
    <v>CF Industries Holdings, Inc. is a manufacturer of hydrogen and nitrogen products for clean energy, fertilizer, emissions abatement, and other industrial applications. The Company operates nitrogen manufacturing complexes in the United States, Canada and the United Kingdom. Its segments include Ammonia, Granular Urea, UAN, AN and Other. The Ammonia segment produces anhydrous ammonia (ammonia), which contains 82% nitrogen and 18% hydrogen. The Granular Urea segment produces granular urea, which contains 46% nitrogen. The UAN segment produces urea ammonium nitrate solution (UAN). UAN is a liquid fertilizer product with a nitrogen content that typically ranges from 28% to 32%, and is produced by combining urea and ammonium nitrate. The AN segment produces ammonium nitrate (AN). AN, which has a nitrogen content between 29% and 35%, is produced by combining anhydrous ammonia and nitric acid. The Other segment includes diesel exhaust fluid (DEF), urea liquor, and nitric acid.</v>
    <v>2700</v>
    <v>New York Stock Exchange</v>
    <v>XNYS</v>
    <v>XNYS</v>
    <v>2375 Waterview Drive, NORTHBROOK, IL, 60062 US</v>
    <v>76.650000000000006</v>
    <v>Chemicals</v>
    <v>Stock</v>
    <v>45307.927310693747</v>
    <v>2051</v>
    <v>75.040000000000006</v>
    <v>14552773605</v>
    <v>CF INDUSTRIES HOLDINGS, INC.</v>
    <v>CF INDUSTRIES HOLDINGS, INC.</v>
    <v>76.58</v>
    <v>7.1767000000000003</v>
    <v>77.19</v>
    <v>76.17</v>
    <v>76.17</v>
    <v>191056500</v>
    <v>CF</v>
    <v>CF INDUSTRIES HOLDINGS, INC. (XNYS:CF)</v>
    <v>2213002</v>
    <v>1919743</v>
    <v>2005</v>
  </rv>
  <rv s="2">
    <v>2052</v>
  </rv>
  <rv s="3">
    <fb>79.5</fb>
    <v>21</v>
  </rv>
  <rv s="0">
    <v>https://www.bing.com/financeapi/forcetrigger?t=bp8fww&amp;q=XNAS%3aFOXA&amp;form=skydnc</v>
    <v>Learn more on Bing</v>
  </rv>
  <rv s="1">
    <v>en-GB</v>
    <v>bp8fww</v>
    <v>268435456</v>
    <v>1</v>
    <v>Powered by Refinitiv</v>
    <v>0</v>
    <v>FOX CORPORATION (XNAS:FOXA)</v>
    <v>2</v>
    <v>22</v>
    <v>Finance</v>
    <v>23</v>
    <v>37.26</v>
    <v>28.664999999999999</v>
    <v>0.81659999999999999</v>
    <v>-0.39</v>
    <v>-2.4390000000000002E-2</v>
    <v>-1.2524E-2</v>
    <v>-0.75</v>
    <v>USD</v>
    <v>Fox Corporation is a news, sports, and entertainment company. The Company operates in three segments: Cable Network Programming, Television and Other, Corporate and Eliminations. The Cable Network Programming segment produces, and licenses news and sports content distributed through traditional cable television systems, direct broadcast satellite operators and telecommunication companies (traditional MVPDs), virtual multi-channel video programming distributors (virtual MVPDs) and other digital platforms primarily in the United States. The Television segment produces, acquires, markets, and distributes programming through the FOX broadcast network, advertising supported video-on-demand (AVOD) service TUBI, 29 full broadcast television stations, including 11 duopolies, and other digital platforms, primarily in the United States. The Other, Corporate and Eliminations segment consists of the FOX Studio Lot, which provides television and film production services and Credible Labs Inc.</v>
    <v>10400</v>
    <v>Nasdaq Stock Market</v>
    <v>XNAS</v>
    <v>XNAS</v>
    <v>1211 Avenue of the Americas, NEW YORK, NY, 10036-8701 US</v>
    <v>31.03</v>
    <v>Media &amp; Publishing</v>
    <v>Stock</v>
    <v>45307.910499721875</v>
    <v>2055</v>
    <v>30.51</v>
    <v>14471590000</v>
    <v>FOX CORPORATION</v>
    <v>FOX CORPORATION</v>
    <v>30.92</v>
    <v>15.292400000000001</v>
    <v>31.14</v>
    <v>30.75</v>
    <v>30</v>
    <v>482807600</v>
    <v>FOXA</v>
    <v>FOX CORPORATION (XNAS:FOXA)</v>
    <v>3765164</v>
    <v>3648020</v>
    <v>2018</v>
  </rv>
  <rv s="2">
    <v>2056</v>
  </rv>
  <rv s="3">
    <fb>29.67</fb>
    <v>21</v>
  </rv>
  <rv s="0">
    <v>https://www.bing.com/financeapi/forcetrigger?t=bp8fzr&amp;q=XNAS%3aFOX&amp;form=skydnc</v>
    <v>Learn more on Bing</v>
  </rv>
  <rv s="11">
    <v>en-GB</v>
    <v>bp8fzr</v>
    <v>268435456</v>
    <v>1</v>
    <v>Powered by Refinitiv</v>
    <v>24</v>
    <v>FOX CORPORATION (XNAS:FOX)</v>
    <v>2</v>
    <v>25</v>
    <v>Finance</v>
    <v>23</v>
    <v>34.42</v>
    <v>26.2</v>
    <v>0.81659999999999999</v>
    <v>-0.3</v>
    <v>-9.8420000000000001E-3</v>
    <v>-1.0435000000000002E-2</v>
    <v>-0.28000000000000003</v>
    <v>USD</v>
    <v>Fox Corporation is a news, sports, and entertainment company. The Company operates in three segments: Cable Network Programming, Television and Other, Corporate and Eliminations. The Cable Network Programming segment produces, and licenses news and sports content distributed through traditional cable television systems, direct broadcast satellite operators and telecommunication companies (traditional MVPDs), virtual multi-channel video programming distributors (virtual MVPDs) and other digital platforms primarily in the United States. The Television segment produces, acquires, markets, and distributes programming through the FOX broadcast network, advertising supported video-on-demand (AVOD) service TUBI, 29 full broadcast television stations, including 11 duopolies, and other digital platforms, primarily in the United States. The Other, Corporate and Eliminations segment consists of the FOX Studio Lot, which provides television and film production services and Credible Labs Inc.</v>
    <v>10400</v>
    <v>Nasdaq Stock Market</v>
    <v>XNAS</v>
    <v>XNAS</v>
    <v>1211 Avenue of the Americas, NEW YORK, NY, 10036-8701 US</v>
    <v>28.68</v>
    <v>Media &amp; Publishing</v>
    <v>Stock</v>
    <v>45307.95409990703</v>
    <v>2059</v>
    <v>28.21</v>
    <v>14471590000</v>
    <v>FOX CORPORATION</v>
    <v>FOX CORPORATION</v>
    <v>28.68</v>
    <v>28.75</v>
    <v>28.45</v>
    <v>28.17</v>
    <v>482807600</v>
    <v>FOX</v>
    <v>FOX CORPORATION (XNAS:FOX)</v>
    <v>978963</v>
    <v>1586665</v>
    <v>2018</v>
  </rv>
  <rv s="2">
    <v>2060</v>
  </rv>
  <rv s="3">
    <fb>27.65</fb>
    <v>21</v>
  </rv>
  <rv s="0">
    <v>https://www.bing.com/financeapi/forcetrigger?t=a23tw7&amp;q=XNYS%3aSWK&amp;form=skydnc</v>
    <v>Learn more on Bing</v>
  </rv>
  <rv s="11">
    <v>en-GB</v>
    <v>a23tw7</v>
    <v>268435456</v>
    <v>1</v>
    <v>Powered by Refinitiv</v>
    <v>24</v>
    <v>STANLEY BLACK &amp; DECKER, INC. (XNYS:SWK)</v>
    <v>2</v>
    <v>25</v>
    <v>Finance</v>
    <v>23</v>
    <v>104.21</v>
    <v>73.12</v>
    <v>1.3563000000000001</v>
    <v>-1.2</v>
    <v>2.0150000000000003E-3</v>
    <v>-1.2565E-2</v>
    <v>0.19</v>
    <v>USD</v>
    <v>Stanley Black &amp; Decker, Inc. is a diversified global provider of hand tools, power tools, outdoor products and related accessories, engineered fastening solutions and attachment tools for infrastructure applications. The Company’s segments include Tools and Outdoor, and Industrial. The Tools and Outdoor segment are comprised of the power tools group, hand tools, accessories and storage, and outdoor power equipment businesses. Its Tools and Storage segment has its trademarks, including STANLEY, BLACK+DECKER, DEWALT, FLEXVOLT and IRWIN. The Company’s Industrial segment is comprised of the engineered fastening and infrastructure businesses. The engineered fastening business primarily sells engineered components, such as fasteners, fittings and various engineered products. The infrastructure business sells hydraulic tools and heavy equipment attachment tools for off-highway applications. The Industrial segment has its trademarks, including CribMaster, NELSON, LaBounty and Dubuis.</v>
    <v>54200</v>
    <v>New York Stock Exchange</v>
    <v>XNYS</v>
    <v>XNYS</v>
    <v>1000 Stanley Dr, PO Box 7000, NEW BRITAIN, CT, 06053-1675 US</v>
    <v>94.7</v>
    <v>Machinery, Equipment &amp; Components</v>
    <v>Stock</v>
    <v>45307.926794432809</v>
    <v>2063</v>
    <v>92.93</v>
    <v>14457265020</v>
    <v>STANLEY BLACK &amp; DECKER, INC.</v>
    <v>STANLEY BLACK &amp; DECKER, INC.</v>
    <v>94.7</v>
    <v>95.5</v>
    <v>94.3</v>
    <v>94.49</v>
    <v>153311400</v>
    <v>SWK</v>
    <v>STANLEY BLACK &amp; DECKER, INC. (XNYS:SWK)</v>
    <v>1645843</v>
    <v>1240423</v>
    <v>1901</v>
  </rv>
  <rv s="2">
    <v>2064</v>
  </rv>
  <rv s="3">
    <fb>98.1</fb>
    <v>21</v>
  </rv>
  <rv s="0">
    <v>https://www.bing.com/financeapi/forcetrigger?t=a1xkhw&amp;q=XNYS%3aMGM&amp;form=skydnc</v>
    <v>Learn more on Bing</v>
  </rv>
  <rv s="1">
    <v>en-GB</v>
    <v>a1xkhw</v>
    <v>268435456</v>
    <v>1</v>
    <v>Powered by Refinitiv</v>
    <v>0</v>
    <v>MGM RESORTS INTERNATIONAL (XNYS:MGM)</v>
    <v>2</v>
    <v>22</v>
    <v>Finance</v>
    <v>23</v>
    <v>51.35</v>
    <v>34.119999999999997</v>
    <v>2.2027000000000001</v>
    <v>-0.1</v>
    <v>-6.7190000000000001E-4</v>
    <v>-2.3599999999999997E-3</v>
    <v>-2.8400000000000002E-2</v>
    <v>USD</v>
    <v>MGM Resorts International is a holding company. The Company, through its subsidiaries, owns and operates integrated casino, hotel, and entertainment resorts across the United States and in Macau. The Company segments include Las Vegas Strip Resorts, Regional Operations and MGM China. Las Vegas Strip Resorts segment consists of Aria, Bellagio, MGM Grand Las Vegas (including The Signature), Mandalay Bay (including Delano and Four Seasons), The Mirage, Luxor, New York-New York (including The Park), Excalibur and Park MGM (including NoMad Las Vegas). Regional Operations segment consists of MGM Grand Detroit in Detroit, Michigan; Beau Rivage in Biloxi, Mississippi; Borgata in Atlantic City, New Jersey; MGM National Harbor in Prince George’s County, Maryland; MGM Springfield in Springfield, Massachusetts; Empire City in Yonkers, New York, and MGM Northfield Park in Northfield Park, Ohio. MGM China consists of MGM Macau and MGM Cotai.</v>
    <v>46000</v>
    <v>New York Stock Exchange</v>
    <v>XNYS</v>
    <v>XNYS</v>
    <v>3600 LAS VEGAS BLVD S, LAS VEGAS, NV, 89109 US</v>
    <v>42.494999999999997</v>
    <v>Hotels &amp; Entertainment Services</v>
    <v>Stock</v>
    <v>45307.935245960158</v>
    <v>2067</v>
    <v>41.744</v>
    <v>14438730318</v>
    <v>MGM RESORTS INTERNATIONAL</v>
    <v>MGM RESORTS INTERNATIONAL</v>
    <v>42</v>
    <v>14.446099999999999</v>
    <v>42.37</v>
    <v>42.27</v>
    <v>42.241599999999998</v>
    <v>341583400</v>
    <v>MGM</v>
    <v>MGM RESORTS INTERNATIONAL (XNYS:MGM)</v>
    <v>5546176</v>
    <v>4440934</v>
    <v>1986</v>
  </rv>
  <rv s="2">
    <v>2068</v>
  </rv>
  <rv s="3">
    <fb>44.68</fb>
    <v>21</v>
  </rv>
  <rv s="0">
    <v>https://www.bing.com/financeapi/forcetrigger?t=a1ydqh&amp;q=XNAS%3aNDSN&amp;form=skydnc</v>
    <v>Learn more on Bing</v>
  </rv>
  <rv s="1">
    <v>en-GB</v>
    <v>a1ydqh</v>
    <v>268435456</v>
    <v>1</v>
    <v>Powered by Refinitiv</v>
    <v>0</v>
    <v>NORDSON CORPORATION (XNAS:NDSN)</v>
    <v>2</v>
    <v>22</v>
    <v>Finance</v>
    <v>23</v>
    <v>265.99</v>
    <v>202.57</v>
    <v>1.0115000000000001</v>
    <v>-1.08</v>
    <v>0</v>
    <v>-4.2920000000000007E-3</v>
    <v>0</v>
    <v>USD</v>
    <v>Nordson Corporation is a precision technology company. The Company engineers, manufactures and markets differentiated products used for dispensing adhesives, coatings, sealants, biomaterials and other materials; for fluid management; for test and inspection; and for ultraviolet (UV) curing and plasma surface treatment. The Company's segments include the Industrial Precision Solutions (IPS) segment that delivers dispensing and processing technology to end markets. The IPS segment serves the industrial, agriculture, consumer durables and non-durables markets; Advanced Technology Solutions segment that integrates product technologies into the progressive stages of a customer’s production processes, such as surface treatment, precisely controlled dispensing of material and pre- and post-dispense test and inspection to ensure quality, and Medical and Fluid Solutions segment, which offers fluid management solutions for medical, high-tech industrial and other diverse end markets.</v>
    <v>7900</v>
    <v>Nasdaq Stock Market</v>
    <v>XNAS</v>
    <v>XNAS</v>
    <v>28601 Clemens Rd, WESTLAKE, OH, 44145 US</v>
    <v>251.04</v>
    <v>Machinery, Equipment &amp; Components</v>
    <v>Stock</v>
    <v>45307.909753378903</v>
    <v>2071</v>
    <v>248.82499999999999</v>
    <v>14284796156</v>
    <v>NORDSON CORPORATION</v>
    <v>NORDSON CORPORATION</v>
    <v>250</v>
    <v>29.743099999999998</v>
    <v>251.62</v>
    <v>250.54</v>
    <v>250.54</v>
    <v>57016030</v>
    <v>NDSN</v>
    <v>NORDSON CORPORATION (XNAS:NDSN)</v>
    <v>199154</v>
    <v>243051</v>
    <v>1935</v>
  </rv>
  <rv s="2">
    <v>2072</v>
  </rv>
  <rv s="3">
    <fb>264.16000000000003</fb>
    <v>21</v>
  </rv>
  <rv s="0">
    <v>https://www.bing.com/financeapi/forcetrigger?t=a1y7rw&amp;q=XNAS%3aVTRS&amp;form=skydnc</v>
    <v>Learn more on Bing</v>
  </rv>
  <rv s="1">
    <v>en-GB</v>
    <v>a1y7rw</v>
    <v>268435456</v>
    <v>1</v>
    <v>Powered by Refinitiv</v>
    <v>0</v>
    <v>VIATRIS INC. (XNAS:VTRS)</v>
    <v>2</v>
    <v>22</v>
    <v>Finance</v>
    <v>23</v>
    <v>12.49</v>
    <v>8.74</v>
    <v>1.1166</v>
    <v>7.0000000000000007E-2</v>
    <v>2.5530000000000001E-3</v>
    <v>5.9930000000000009E-3</v>
    <v>0.03</v>
    <v>USD</v>
    <v>Viatris Inc. (Viatris) is a global healthcare company. The Company's segments include Developed Markets, Greater China, JANZ, and Emerging Markets. Its Developed Markets segment comprises its operations primarily in North America and Europe. The Greater China segment includes its operations in mainland China, Taiwan and Hong Kong. The JANZ segment consists of its operations in Japan, Australia and New Zealand. The Emerging Markets segment encompasses its presence in more than 125 countries with developing markets and emerging economies, as well as the Company’s ARV franchise. Its portfolio comprises over 1,400 approved molecules across a range of key therapeutic areas, including key brands and complex generics. It operates around 40 manufacturing sites worldwide, which produce oral solid doses, injectables, complex dosage forms and active pharmaceutical ingredients. Its products include Lyrica, Lipitor, Creon, Influvac, Wixela Inhub, EpiPen Auto Injector, Fraxiparine and Yupelri.</v>
    <v>37000</v>
    <v>Nasdaq Stock Market</v>
    <v>XNAS</v>
    <v>XNAS</v>
    <v>1000 Mylan Boulevard, CANONSBURG, PA, 15317 US</v>
    <v>11.765000000000001</v>
    <v>Pharmaceuticals</v>
    <v>Stock</v>
    <v>45307.954675774999</v>
    <v>2075</v>
    <v>11.51</v>
    <v>14096134250</v>
    <v>VIATRIS INC.</v>
    <v>VIATRIS INC.</v>
    <v>11.61</v>
    <v>7.7438000000000002</v>
    <v>11.68</v>
    <v>11.75</v>
    <v>11.78</v>
    <v>1199671000</v>
    <v>VTRS</v>
    <v>VIATRIS INC. (XNAS:VTRS)</v>
    <v>9516549</v>
    <v>10635597</v>
    <v>2019</v>
  </rv>
  <rv s="2">
    <v>2076</v>
  </rv>
  <rv s="3">
    <fb>10.83</fb>
    <v>21</v>
  </rv>
  <rv s="0">
    <v>https://www.bing.com/financeapi/forcetrigger?t=bqejrw&amp;q=XNYS%3aAMCR&amp;form=skydnc</v>
    <v>Learn more on Bing</v>
  </rv>
  <rv s="1">
    <v>en-GB</v>
    <v>bqejrw</v>
    <v>268435456</v>
    <v>1</v>
    <v>Powered by Refinitiv</v>
    <v>0</v>
    <v>Amcor plc (XNYS:AMCR)</v>
    <v>2</v>
    <v>22</v>
    <v>Finance</v>
    <v>20</v>
    <v>12.31</v>
    <v>8.4499999999999993</v>
    <v>0.85819999999999996</v>
    <v>-0.18</v>
    <v>2.9228000000000001E-2</v>
    <v>-1.8461999999999999E-2</v>
    <v>0.28000000000000003</v>
    <v>USD</v>
    <v>Amcor plc is a packaging company. The Company is engaged in developing and producing packaging for food, beverage, pharmaceutical, medical, home and personal-care, and other products. It operates in two segments: Flexibles and Rigid Packaging. The Flexibles segment consists of operations that manufacture flexible and film packaging in the food and beverage, medical and pharmaceutical, fresh produce, snack food, personal care, and other industries. The Rigid Packaging segment consists of operations that manufacture rigid containers for a range of predominantly beverage and food products, including carbonated soft drinks, water, juices, sports drinks, milk-based beverages, spirits and beer, sauces, dressings, spreads and personal care items, and plastic caps for a variety of applications. The Company also provides various services, such as field technical services, life cycle assessment, e-commerce packaging solutions, and custom design.</v>
    <v>41000</v>
    <v>New York Stock Exchange</v>
    <v>XNYS</v>
    <v>XNYS</v>
    <v>83 Tower Road North, Warmley, WARMLEY, BRISTOL, BS30 8XP GB</v>
    <v>9.65</v>
    <v>Containers &amp; Packaging</v>
    <v>Stock</v>
    <v>45307.962214443753</v>
    <v>2079</v>
    <v>9.4849999999999994</v>
    <v>14092100000</v>
    <v>Amcor plc</v>
    <v>Amcor plc</v>
    <v>9.65</v>
    <v>14.892099999999999</v>
    <v>9.75</v>
    <v>9.57</v>
    <v>9.86</v>
    <v>1445343000</v>
    <v>AMCR</v>
    <v>Amcor plc (XNYS:AMCR)</v>
    <v>7858384</v>
    <v>8560588</v>
    <v>2018</v>
  </rv>
  <rv s="2">
    <v>2080</v>
  </rv>
  <rv s="3">
    <fb>9.64</fb>
    <v>21</v>
  </rv>
  <rv s="0">
    <v>https://www.bing.com/financeapi/forcetrigger?t=a1yx6h&amp;q=XNAS%3aNWS&amp;form=skydnc</v>
    <v>Learn more on Bing</v>
  </rv>
  <rv s="1">
    <v>en-GB</v>
    <v>a1yx6h</v>
    <v>268435456</v>
    <v>1</v>
    <v>Powered by Refinitiv</v>
    <v>0</v>
    <v>NEWS CORPORATION (XNAS:NWS)</v>
    <v>2</v>
    <v>22</v>
    <v>Finance</v>
    <v>23</v>
    <v>26</v>
    <v>15.73</v>
    <v>1.3395999999999999</v>
    <v>-0.54</v>
    <v>0</v>
    <v>-2.1309999999999999E-2</v>
    <v>0</v>
    <v>USD</v>
    <v>News Corporation is a diversified media and information services company. Its segments include Digital Real Estate Services, which include property and property-related advertising and services, including the sale of real estate listing and lead generation products and referral-based services to brokers, and homebuilders and landlords; Subscription Video Services, which provides sports, entertainment and news services to pay-television and streaming subscribers and other commercial licensees; Dow Jones, which consists of Dow Jones, a global provider of news and business information, which distributes its content and data through a variety of media channels, including newspapers, newswires and mobile apps; Book Publishing, which consists of HarperCollins, a publisher in the world, with operations in 17 countries, and The News Media, which consists of News Corp Australia, News UK and the New York Post and includes, among other publications, The Australian and The Daily Telegraph.</v>
    <v>25000</v>
    <v>Nasdaq Stock Market</v>
    <v>XNAS</v>
    <v>XNAS</v>
    <v>1211 Avenue of the Americas, NEW YORK, NY, 10036 US</v>
    <v>25.34</v>
    <v>Media &amp; Publishing</v>
    <v>Stock</v>
    <v>45307.878993738283</v>
    <v>2083</v>
    <v>24.635000000000002</v>
    <v>14077120000</v>
    <v>NEWS CORPORATION</v>
    <v>NEWS CORPORATION</v>
    <v>25.08</v>
    <v>30.576899999999998</v>
    <v>25.34</v>
    <v>24.8</v>
    <v>24.8</v>
    <v>572054400</v>
    <v>NWS</v>
    <v>NEWS CORPORATION (XNAS:NWS)</v>
    <v>864247</v>
    <v>884005</v>
    <v>2012</v>
  </rv>
  <rv s="2">
    <v>2084</v>
  </rv>
  <rv s="3">
    <fb>25.72</fb>
    <v>21</v>
  </rv>
  <rv s="0">
    <v>https://www.bing.com/financeapi/forcetrigger?t=a1yx9c&amp;q=XNAS%3aNWSA&amp;form=skydnc</v>
    <v>Learn more on Bing</v>
  </rv>
  <rv s="1">
    <v>en-GB</v>
    <v>a1yx9c</v>
    <v>268435456</v>
    <v>1</v>
    <v>Powered by Refinitiv</v>
    <v>0</v>
    <v>NEWS CORPORATION (XNAS:NWSA)</v>
    <v>2</v>
    <v>22</v>
    <v>Finance</v>
    <v>23</v>
    <v>24.81</v>
    <v>15.574999999999999</v>
    <v>1.3395999999999999</v>
    <v>-0.49</v>
    <v>0</v>
    <v>-2.0215E-2</v>
    <v>0</v>
    <v>USD</v>
    <v>News Corporation is a diversified media and information services company. Its segments include Digital Real Estate Services, which include property and property-related advertising and services, including the sale of real estate listing and lead generation products and referral-based services to brokers, and homebuilders and landlords; Subscription Video Services, which provides sports, entertainment and news services to pay-television and streaming subscribers and other commercial licensees; Dow Jones, which consists of Dow Jones, a global provider of news and business information, which distributes its content and data through a variety of media channels, including newspapers, newswires and mobile apps; Book Publishing, which consists of HarperCollins, a publisher in the world, with operations in 17 countries, and The News Media, which consists of News Corp Australia, News UK and the New York Post and includes, among other publications, The Australian and The Daily Telegraph.</v>
    <v>25000</v>
    <v>Nasdaq Stock Market</v>
    <v>XNAS</v>
    <v>XNAS</v>
    <v>1211 Avenue of the Americas, NEW YORK, NY, 10036 US</v>
    <v>24.23</v>
    <v>Media &amp; Publishing</v>
    <v>Stock</v>
    <v>45307.888813946091</v>
    <v>2087</v>
    <v>23.56</v>
    <v>14077120000</v>
    <v>NEWS CORPORATION</v>
    <v>NEWS CORPORATION</v>
    <v>24.12</v>
    <v>101.4778</v>
    <v>24.24</v>
    <v>23.75</v>
    <v>23.75</v>
    <v>572054400</v>
    <v>NWSA</v>
    <v>NEWS CORPORATION (XNAS:NWSA)</v>
    <v>2774147</v>
    <v>2277085</v>
    <v>2012</v>
  </rv>
  <rv s="2">
    <v>2088</v>
  </rv>
  <rv s="3">
    <fb>24.55</fb>
    <v>21</v>
  </rv>
  <rv s="0">
    <v>https://www.bing.com/financeapi/forcetrigger?t=a1odgh&amp;q=XNYS%3aBEN&amp;form=skydnc</v>
    <v>Learn more on Bing</v>
  </rv>
  <rv s="1">
    <v>en-GB</v>
    <v>a1odgh</v>
    <v>268435456</v>
    <v>1</v>
    <v>Powered by Refinitiv</v>
    <v>0</v>
    <v>FRANKLIN RESOURCES, INC. (XNYS:BEN)</v>
    <v>2</v>
    <v>22</v>
    <v>Finance</v>
    <v>23</v>
    <v>34.365000000000002</v>
    <v>21.88</v>
    <v>1.4393</v>
    <v>-0.56000000000000005</v>
    <v>-3.592E-4</v>
    <v>-1.9717999999999999E-2</v>
    <v>-0.01</v>
    <v>USD</v>
    <v>Franklin Resources, Inc. is a global investment management company with subsidiaries operating as Franklin Templeton and serving clients in over 150 countries. It offers specialization on a global scale, bringing capabilities in fixed income, equity, alternatives and multi-asset solutions. The Company provides its investment management and related services to retail, institutional and high-net-worth investors in jurisdictions worldwide. Its investment products include sponsored funds, as well as institutional and high-net-worth separate accounts, retail separately managed account programs, sub-advised products, and other investment vehicles. Its funds include registered funds (including exchange-traded funds or ETFs) and unregistered funds. The Company offers its services and products under its various brand names, including Alcentra, K2, Benefit Street Partners, ClearBridge Investments, Martin Currie, O’Shaughnessy, and Lexington Partners. It also focuses on the retirement sector.</v>
    <v>9200</v>
    <v>New York Stock Exchange</v>
    <v>XNYS</v>
    <v>XNYS</v>
    <v>Building 920, One Franklin Parkway, SAN MATEO, CA, 94403 US</v>
    <v>28.11</v>
    <v>Investment Banking &amp; Investment Services</v>
    <v>Stock</v>
    <v>45307.94428849531</v>
    <v>2091</v>
    <v>27.605</v>
    <v>14072970000</v>
    <v>FRANKLIN RESOURCES, INC.</v>
    <v>FRANKLIN RESOURCES, INC.</v>
    <v>28.11</v>
    <v>16.496500000000001</v>
    <v>28.4</v>
    <v>27.84</v>
    <v>27.83</v>
    <v>495526900</v>
    <v>BEN</v>
    <v>FRANKLIN RESOURCES, INC. (XNYS:BEN)</v>
    <v>3981239</v>
    <v>3313954</v>
    <v>1969</v>
  </rv>
  <rv s="2">
    <v>2092</v>
  </rv>
  <rv s="3">
    <fb>29.79</fb>
    <v>21</v>
  </rv>
  <rv s="0">
    <v>https://www.bing.com/financeapi/forcetrigger?t=a1uwoc&amp;q=XNAS%3aHST&amp;form=skydnc</v>
    <v>Learn more on Bing</v>
  </rv>
  <rv s="1">
    <v>en-GB</v>
    <v>a1uwoc</v>
    <v>268435456</v>
    <v>1</v>
    <v>Powered by Refinitiv</v>
    <v>0</v>
    <v>HOST HOTELS &amp; RESORTS, INC. (XNAS:HST)</v>
    <v>2</v>
    <v>22</v>
    <v>Finance</v>
    <v>23</v>
    <v>20.39</v>
    <v>14.325200000000001</v>
    <v>1.3242</v>
    <v>0.05</v>
    <v>0</v>
    <v>2.532E-3</v>
    <v>0</v>
    <v>USD</v>
    <v>Host Hotels &amp; Resorts, Inc. operates as a self-managed and self-administered real estate investment trust (REIT). The Company is an owner of luxury and upper-upscale hotels. The Company operates through the hotel ownership segment. The Company's hotels operate in urban and resort markets either as luxury properties under brand names, such as 1 Hotels, Alila, Andaz, Fairmont, Four Seasons, Grand Hyatt, JW Marriott, Ritz-Carlton, St. Regis, The Don Cesar, The Luxury Collection and W, or as upper upscale properties under such brand names as Autograph Collection, Curio - A Collection by Hilton, Embassy Suites, Hilton, Hyatt Regency, Marriott, Marriott Marquis, Sheraton, Swissotel, Tribute Portfolio and Westin. The Company owns approximately 72 properties in the United States and five properties internationally totaling approximately 41,900 rooms. The Company also holds non-controlling interests in seven domestic and one international joint ventures.</v>
    <v>165</v>
    <v>Nasdaq Stock Market</v>
    <v>XNAS</v>
    <v>XNAS</v>
    <v>4747 Bethesda Avenue, Suite 1300, BETHESDA, MD, 20814 US</v>
    <v>19.989999999999998</v>
    <v>Residential &amp; Commercial REIT</v>
    <v>Stock</v>
    <v>45307.942070543751</v>
    <v>2095</v>
    <v>19.53</v>
    <v>13967652600</v>
    <v>HOST HOTELS &amp; RESORTS, INC.</v>
    <v>HOST HOTELS &amp; RESORTS, INC.</v>
    <v>19.66</v>
    <v>18.6919</v>
    <v>19.75</v>
    <v>19.8</v>
    <v>19.8</v>
    <v>705437000</v>
    <v>HST</v>
    <v>HOST HOTELS &amp; RESORTS, INC. (XNAS:HST)</v>
    <v>8817446</v>
    <v>7323475</v>
    <v>1998</v>
  </rv>
  <rv s="2">
    <v>2096</v>
  </rv>
  <rv s="3">
    <fb>19.47</fb>
    <v>21</v>
  </rv>
  <rv s="0">
    <v>https://www.bing.com/financeapi/forcetrigger?t=a213c7&amp;q=XNAS%3aPODD&amp;form=skydnc</v>
    <v>Learn more on Bing</v>
  </rv>
  <rv s="1">
    <v>en-GB</v>
    <v>a213c7</v>
    <v>268435456</v>
    <v>1</v>
    <v>Powered by Refinitiv</v>
    <v>0</v>
    <v>INSULET CORPORATION (XNAS:PODD)</v>
    <v>2</v>
    <v>22</v>
    <v>Finance</v>
    <v>23</v>
    <v>335.91</v>
    <v>125.82</v>
    <v>1.0490999999999999</v>
    <v>-0.9</v>
    <v>0</v>
    <v>-4.4889999999999999E-3</v>
    <v>0</v>
    <v>USD</v>
    <v>Insulet Corporation is primarily engaged in the development, manufacture and sale of its Omnipod System, a continuous insulin delivery system for people with insulin-dependent diabetes. The Omnipod System includes the Omnipod Insulin Management System (Classic Omnipod), the Omnipod DASH Insulin Management System (Omnipod DASH), and the Omnipod 5 Automated Insulin Delivery System (Omnipod 5). The Omnipod System features a small, lightweight, self-adhesive disposable tubeless Omnipod device (Pod) that the user fills with insulin and wears directly on the body for up to three days at a time, which delivers personalized doses of insulin, and the Personal Diabetes Manager (PDM) or Controller, a wireless, handheld device that programs the Pod with the user's personalized insulin-delivery instructions and wirelessly monitors the Pod's operation. The Company sells Pods to Amgen Inc. (Amgen) for use in the Neulasta Onpro kit, a delivery system for Amgen's Neulasta.</v>
    <v>2600</v>
    <v>Nasdaq Stock Market</v>
    <v>XNAS</v>
    <v>XNAS</v>
    <v>100 Nagog Park, ACTON, MA, 01720-3440 US</v>
    <v>201.285</v>
    <v>Healthcare Equipment &amp; Supplies</v>
    <v>Stock</v>
    <v>45307.927310832813</v>
    <v>2099</v>
    <v>195.24</v>
    <v>13937592952</v>
    <v>INSULET CORPORATION</v>
    <v>INSULET CORPORATION</v>
    <v>198.58</v>
    <v>119.9837</v>
    <v>200.5</v>
    <v>199.6</v>
    <v>199.6</v>
    <v>69827620</v>
    <v>PODD</v>
    <v>INSULET CORPORATION (XNAS:PODD)</v>
    <v>809013</v>
    <v>910852</v>
    <v>2000</v>
  </rv>
  <rv s="2">
    <v>2100</v>
  </rv>
  <rv s="3">
    <fb>216.98</fb>
    <v>21</v>
  </rv>
  <rv s="0">
    <v>https://www.bing.com/financeapi/forcetrigger?t=a1wifr&amp;q=XNYS%3aKIM&amp;form=skydnc</v>
    <v>Learn more on Bing</v>
  </rv>
  <rv s="1">
    <v>en-GB</v>
    <v>a1wifr</v>
    <v>268435456</v>
    <v>1</v>
    <v>Powered by Refinitiv</v>
    <v>0</v>
    <v>KIMCO REALTY CORPORATION. (XNYS:KIM)</v>
    <v>2</v>
    <v>22</v>
    <v>Finance</v>
    <v>23</v>
    <v>23.167999999999999</v>
    <v>16.2684</v>
    <v>1.4651000000000001</v>
    <v>-0.37</v>
    <v>0</v>
    <v>-1.7944000000000002E-2</v>
    <v>0</v>
    <v>USD</v>
    <v>Kimco Realty Corporation is a real estate investment trust (REIT). The Company is an owner and operator of open-air, grocery-anchored shopping centers, and a growing portfolio of mixed-use assets. The Company’s portfolio is primarily concentrated in the first-ring suburbs of the metropolitan markets, including those in high-barrier-to-entry coastal markets and rapidly expanding Sun Belt cities, with a tenant mix focused on essential, necessity-based goods and services that drive multiple shopping trips per week. The Company specializes in shopping center ownership, management, acquisitions, and value-enhancing redevelopment activities. The Company owns interests in 527 United States shopping centers and mixed-use assets comprising 90 million square feet of gross leasable space. The Company's properties include 2200 Westlake Retail, 2424 Hylan Boulevard, 280 Metro Center, Accent Plaza, Adams Plaza, Broadway Marketplace, Braelinn Village, Chico Crossroads, Stonebridge, and others.</v>
    <v>639</v>
    <v>New York Stock Exchange</v>
    <v>XNYS</v>
    <v>XNYS</v>
    <v>500 North Broadway, Suite 201, P.O. Box 9010, JERICHO, NY, 11753 US</v>
    <v>20.52</v>
    <v>Residential &amp; Commercial REIT</v>
    <v>Stock</v>
    <v>45307.914291943751</v>
    <v>2103</v>
    <v>20.14</v>
    <v>13874670000</v>
    <v>KIMCO REALTY CORPORATION.</v>
    <v>KIMCO REALTY CORPORATION.</v>
    <v>20.43</v>
    <v>29.107800000000001</v>
    <v>20.62</v>
    <v>20.25</v>
    <v>20.25</v>
    <v>672874100</v>
    <v>KIM</v>
    <v>KIMCO REALTY CORPORATION. (XNYS:KIM)</v>
    <v>7577876</v>
    <v>7251850</v>
    <v>2022</v>
  </rv>
  <rv s="2">
    <v>2104</v>
  </rv>
  <rv s="3">
    <fb>21.31</fb>
    <v>21</v>
  </rv>
  <rv s="0">
    <v>https://www.bing.com/financeapi/forcetrigger?t=a1p55r&amp;q=XNYS%3aCAG&amp;form=skydnc</v>
    <v>Learn more on Bing</v>
  </rv>
  <rv s="1">
    <v>en-GB</v>
    <v>a1p55r</v>
    <v>268435456</v>
    <v>1</v>
    <v>Powered by Refinitiv</v>
    <v>0</v>
    <v>CONAGRA BRANDS, INC. (XNYS:CAG)</v>
    <v>2</v>
    <v>22</v>
    <v>Finance</v>
    <v>23</v>
    <v>40.31</v>
    <v>25.16</v>
    <v>0.42799999999999999</v>
    <v>-0.37</v>
    <v>3.4989999999999999E-4</v>
    <v>-1.2781000000000001E-2</v>
    <v>0.01</v>
    <v>USD</v>
    <v>Conagra Brands, Inc. is a consumer packaged goods food company. The Company operates in various sectors of the food industry, with a focus on the sale of branded, private branded, and value-added consumer food, as well as foodservice items and ingredients. Its Grocery &amp; Snacks segment principally includes branded, shelf-stable food products sold in various retail channels in the United States. Its Refrigerated &amp; Frozen segment principally includes branded, temperature-controlled food products sold in various retail channels in the United States. Its International segment principally includes branded food products, in various temperature states, sold in various retail and foodservice channels outside of the United States. Its Foodservice segment includes branded and customized food products, including meals, entrees, sauces, and a variety of custom-manufactured culinary products packaged for sale to restaurants and other foodservice establishments, primarily in the United States.</v>
    <v>18600</v>
    <v>New York Stock Exchange</v>
    <v>XNYS</v>
    <v>XNYS</v>
    <v>222 Merchandise Mart Plz Ste 1300, CHICAGO, IL, 60654-1103 US</v>
    <v>29.08</v>
    <v>Food &amp; Tobacco</v>
    <v>Stock</v>
    <v>45307.927502071092</v>
    <v>2107</v>
    <v>28.49</v>
    <v>13838250000</v>
    <v>CONAGRA BRANDS, INC.</v>
    <v>CONAGRA BRANDS, INC.</v>
    <v>28.98</v>
    <v>14.0962</v>
    <v>28.95</v>
    <v>28.58</v>
    <v>28.59</v>
    <v>478005000</v>
    <v>CAG</v>
    <v>CONAGRA BRANDS, INC. (XNYS:CAG)</v>
    <v>6872158</v>
    <v>5392435</v>
    <v>1975</v>
  </rv>
  <rv s="2">
    <v>2108</v>
  </rv>
  <rv s="3">
    <fb>28.66</fb>
    <v>21</v>
  </rv>
  <rv s="0">
    <v>https://www.bing.com/financeapi/forcetrigger?t=a1oeww&amp;q=XNYS%3aBG&amp;form=skydnc</v>
    <v>Learn more on Bing</v>
  </rv>
  <rv s="1">
    <v>en-GB</v>
    <v>a1oeww</v>
    <v>268435456</v>
    <v>1</v>
    <v>Powered by Refinitiv</v>
    <v>0</v>
    <v>Bunge Global Ltd (XNYS:BG)</v>
    <v>2</v>
    <v>22</v>
    <v>Finance</v>
    <v>23</v>
    <v>116.59</v>
    <v>87.864999999999995</v>
    <v>0.62880000000000003</v>
    <v>-0.09</v>
    <v>0</v>
    <v>-9.4850000000000002E-4</v>
    <v>0</v>
    <v>USD</v>
    <v>Bunge Global SA is a Switzerland-based Company which operates in agricultural and food industry. The Company is a holding company of the Bunge Group, whose main purpose is to deliver various food and fuel products worldwide. Bunge is primarily engaged in the processing, transportation, and sale of agricultural products as well as the processing, storage and sale of grains, oilseeds and proteins. Bunge manufactures and sales specialty edible oil products, such as packaged and bulk oils and fats derived from the vegetable oil refining processes. The Company focuses also on developing tailored made solutions for dietary needs and dispositions in every part of the world. Bunge sells their products to customers on a global scale.</v>
    <v>23000</v>
    <v>New York Stock Exchange</v>
    <v>XNYS</v>
    <v>XNYS</v>
    <v>1391 Timberlake Manor Parkway, CHESTERFIELD, MO, 63017 US</v>
    <v>94.99</v>
    <v>Food &amp; Tobacco</v>
    <v>Stock</v>
    <v>45307.882419374997</v>
    <v>2111</v>
    <v>93.3</v>
    <v>13773302400</v>
    <v>Bunge Global Ltd</v>
    <v>Bunge Global Ltd</v>
    <v>94.25</v>
    <v>7.3471000000000002</v>
    <v>94.89</v>
    <v>94.8</v>
    <v>94.8</v>
    <v>145288000</v>
    <v>BG</v>
    <v>Bunge Global Ltd (XNYS:BG)</v>
    <v>1341771</v>
    <v>1341411</v>
    <v>2023</v>
  </rv>
  <rv s="2">
    <v>2112</v>
  </rv>
  <rv s="3">
    <fb>100.95</fb>
    <v>21</v>
  </rv>
  <rv s="0">
    <v>https://www.bing.com/financeapi/forcetrigger?t=a1vjbh&amp;q=XNAS%3aINCY&amp;form=skydnc</v>
    <v>Learn more on Bing</v>
  </rv>
  <rv s="1">
    <v>en-GB</v>
    <v>a1vjbh</v>
    <v>268435456</v>
    <v>1</v>
    <v>Powered by Refinitiv</v>
    <v>0</v>
    <v>INCYTE CORPORATION (XNAS:INCY)</v>
    <v>2</v>
    <v>22</v>
    <v>Finance</v>
    <v>23</v>
    <v>86.29</v>
    <v>50.27</v>
    <v>0.67100000000000004</v>
    <v>-1.4</v>
    <v>1.6299999999999998E-4</v>
    <v>-2.2313999999999997E-2</v>
    <v>0.01</v>
    <v>USD</v>
    <v>Incyte Corporation is a biopharmaceutical company, which is focused on the discovery, development, and commercialization of therapeutics. The Company also conducts commercial and clinical development operations from its European headquarters in Morges, Switzerland, and Japanese office in Tokyo and Canadian headquarters in Montreal. It operates in two therapeutic areas, One therapeutic area is Hematology/Oncology, which is comprised of Myeloproliferative Neoplasms and Graft-Versus-Host Disease, as well as solid tumors and hematologic malignancies. The other therapeutic area is Inflammation and Autoimmunity, which includes its Dermatology commercial franchise. Its hematology and oncology franchise are comprised of four products, which are JAKAFI (ruxolitinib), MONJUVI (tafasitamab-cxix)/MINJUVI (tafasitamab), PEMAZYRE (pemigatinib) and ICLUSIG (ponatinib), as well as other clinical development programs. Its Dermatology commercial franchise is comprised of OPZELURA (ruxolitinib) cream.</v>
    <v>2324</v>
    <v>Nasdaq Stock Market</v>
    <v>XNAS</v>
    <v>XNAS</v>
    <v>1801 Augustine Cut-Off, WILMINGTON, DE, 19803 US</v>
    <v>62.634999999999998</v>
    <v>Pharmaceuticals</v>
    <v>Stock</v>
    <v>45307.915928911716</v>
    <v>2115</v>
    <v>61.22</v>
    <v>13746858328</v>
    <v>INCYTE CORPORATION</v>
    <v>INCYTE CORPORATION</v>
    <v>62.59</v>
    <v>33.335799999999999</v>
    <v>62.74</v>
    <v>61.34</v>
    <v>61.35</v>
    <v>224109200</v>
    <v>INCY</v>
    <v>INCYTE CORPORATION (XNAS:INCY)</v>
    <v>1410647</v>
    <v>2238761</v>
    <v>1991</v>
  </rv>
  <rv s="2">
    <v>2116</v>
  </rv>
  <rv s="3">
    <fb>62.79</fb>
    <v>21</v>
  </rv>
  <rv s="0">
    <v>https://www.bing.com/financeapi/forcetrigger?t=a2319c&amp;q=XNYS%3aSJM&amp;form=skydnc</v>
    <v>Learn more on Bing</v>
  </rv>
  <rv s="11">
    <v>en-GB</v>
    <v>a2319c</v>
    <v>268435456</v>
    <v>1</v>
    <v>Powered by Refinitiv</v>
    <v>24</v>
    <v>THE J. M. SMUCKER COMPANY (XNYS:SJM)</v>
    <v>2</v>
    <v>25</v>
    <v>Finance</v>
    <v>23</v>
    <v>159.91999999999999</v>
    <v>107.33</v>
    <v>0.23469999999999999</v>
    <v>-1.34</v>
    <v>1.8180000000000002E-2</v>
    <v>-1.0347E-2</v>
    <v>2.33</v>
    <v>USD</v>
    <v>The J. M. Smucker Company is engaged in the manufacturing and marketing of branded food and beverage products on a worldwide basis. It operates through three segments: U.S. Retail Pet Foods, U.S. Retail Coffee, and U.S. Retail Consumer Foods. The U.S. Retail Coffee segment primarily includes the domestic sales of Folgers, Dunkin’, and Cafe Bustelo branded coffee. The U.S. Retail Consumer Foods segment primarily includes the domestic sales of Smucker’s and Jif branded products. The U.S. Retail Pet Foods segment primarily includes the domestic sales of Meow Mix, Milk-Bone, Pup-Peroni, and Canine Carry Outs branded products. Its food categories include coffee, peanut butter, fruit spreads, frozen handheld, sweet baked goods, dog snacks and cat food. The Company also owns Hostess Brands. The Dunkin’ brand is licensed for packaged coffee products sold in retail channels, such as grocery stores, mass merchandisers, club stores, e- commerce and drug stores.</v>
    <v>5800</v>
    <v>New York Stock Exchange</v>
    <v>XNYS</v>
    <v>XNYS</v>
    <v>One Strawberry Lane, ORRVILLE, OH, 44667-1241 US</v>
    <v>129.63</v>
    <v>Food &amp; Tobacco</v>
    <v>Stock</v>
    <v>45307.902781145312</v>
    <v>2119</v>
    <v>127.98</v>
    <v>13603389408</v>
    <v>THE J. M. SMUCKER COMPANY</v>
    <v>THE J. M. SMUCKER COMPANY</v>
    <v>129.34</v>
    <v>129.5</v>
    <v>128.16</v>
    <v>130.49</v>
    <v>106143800</v>
    <v>SJM</v>
    <v>THE J. M. SMUCKER COMPANY (XNYS:SJM)</v>
    <v>1682445</v>
    <v>1333661</v>
    <v>1921</v>
  </rv>
  <rv s="2">
    <v>2120</v>
  </rv>
  <rv s="3">
    <fb>126.38</fb>
    <v>21</v>
  </rv>
  <rv s="0">
    <v>https://www.bing.com/financeapi/forcetrigger?t=a1zxcw&amp;q=XNYS%3aPKI&amp;form=skydnc</v>
    <v>Learn more on Bing</v>
  </rv>
  <rv s="1">
    <v>en-GB</v>
    <v>a1zxcw</v>
    <v>268435456</v>
    <v>1</v>
    <v>Powered by Refinitiv</v>
    <v>0</v>
    <v>REVVITY, INC. (XNYS:RVTY)</v>
    <v>2</v>
    <v>22</v>
    <v>Finance</v>
    <v>23</v>
    <v>145.35</v>
    <v>79.5</v>
    <v>1.1048</v>
    <v>-2.61</v>
    <v>0</v>
    <v>-2.3556000000000001E-2</v>
    <v>0</v>
    <v>USD</v>
    <v>Revvity, Inc. is a provider of products, services and solutions for the diagnostics and life sciences. The Company is focused on translational multi-omics technologies, biomarker identification, imaging, prediction, screening, detection and diagnosis, informatics, and more. Its Life Sciences segment provides products and services targeted towards the life sciences market. Its Diagnostics segment develops diagnostics, tools, and applications focused on clinically oriented customers, within the reproductive health, immunodiagnostics, and applied genomics markets. Its portfolio includes research and development (R&amp;D), clinical and diagnostics, platforms and automation, signals software, and advanced services and licensing. It offers genomic analysis, protein analysis, cell analysis, and research solutions. It offers clinical and diagnostics in the field of reproductive health, infectious diseases, autoimmunity, endocrinology, allergy, cancer, neurodegeneration, and rapid patient testing.</v>
    <v>16700</v>
    <v>New York Stock Exchange</v>
    <v>XNYS</v>
    <v>XNYS</v>
    <v>940 Winter Street, WALTHAM, MA, 02451 US</v>
    <v>109.45</v>
    <v>Healthcare Equipment &amp; Supplies</v>
    <v>Stock</v>
    <v>45307.92538719844</v>
    <v>2123</v>
    <v>107.935</v>
    <v>13351435787</v>
    <v>REVVITY, INC.</v>
    <v>REVVITY, INC.</v>
    <v>109.01</v>
    <v>65.309399999999997</v>
    <v>110.8</v>
    <v>108.19</v>
    <v>108.19</v>
    <v>123407300</v>
    <v>RVTY</v>
    <v>REVVITY, INC. (XNYS:RVTY)</v>
    <v>788932</v>
    <v>879193</v>
    <v>1947</v>
  </rv>
  <rv s="2">
    <v>2124</v>
  </rv>
  <rv s="3">
    <fb>109.31</fb>
    <v>21</v>
  </rv>
  <rv s="0">
    <v>http://en.wikipedia.org/wiki/Marathon_Oil</v>
    <v>Wikipedia</v>
  </rv>
  <rv s="8">
    <v>269</v>
    <v>2127</v>
  </rv>
  <rv s="9">
    <v>18</v>
    <v>https://www.bing.com/th?id=AMMS_053e966468c0c2456f7c62d3a165a7fd&amp;qlt=95</v>
    <v>2128</v>
    <v>0</v>
    <v>https://www.bing.com/images/search?form=xlimg&amp;q=marathon+oil</v>
    <v>Image of MARATHON OIL CORPORATION</v>
  </rv>
  <rv s="0">
    <v>https://www.bing.com/financeapi/forcetrigger?t=a1xxvh&amp;q=XNYS%3aMRO&amp;form=skydnc</v>
    <v>Learn more on Bing</v>
  </rv>
  <rv s="10">
    <v>en-GB</v>
    <v>a1xxvh</v>
    <v>268435456</v>
    <v>1</v>
    <v>Powered by Refinitiv</v>
    <v>14</v>
    <v>MARATHON OIL CORPORATION (XNYS:MRO)</v>
    <v>16</v>
    <v>19</v>
    <v>Finance</v>
    <v>20</v>
    <v>29.85</v>
    <v>20.57</v>
    <v>2.2313000000000001</v>
    <v>-0.73499999999999999</v>
    <v>4.3379999999999998E-3</v>
    <v>-3.141E-2</v>
    <v>9.8299999999999998E-2</v>
    <v>USD</v>
    <v>Marathon Oil Corporation is an exploration and production company. The Company is focused on the United States resource plays, which includes the Eagle Ford in Texas, the Bakken in North Dakota, Sooner Trend Anadarko Basin Canadian and Kingfisher Counties (STACK) and South-Central Oklahoma Oil Province (SCOOP) in Oklahoma and Permian in New Mexico and Texas. The Company operates through two segments: United States and International. The United States segment explores, produces and markets crude oil and condensate, natural gas liquids (NGLs) and natural gas in the United States. The International segment explores, produces and markets crude oil and condensate, NGLs and natural gas outside of the United States, as well as produces and markets products manufactured from natural gas, such as liquefied natural gas (LNG) and methanol, in Equatorial Guinea (E.G.). Its subsidiaries include Alba Associates LLC, Alba Equatorial Guinea Partnership, L.P., Alba Plant LLC and AMPCO Marketing, L.L.C.</v>
    <v>1570</v>
    <v>New York Stock Exchange</v>
    <v>XNYS</v>
    <v>XNYS</v>
    <v>PO Box 3128, HOUSTON, TX, 77253-3128 US</v>
    <v>23.265000000000001</v>
    <v>2129</v>
    <v>Oil &amp; Gas</v>
    <v>Stock</v>
    <v>45307.957536272654</v>
    <v>2130</v>
    <v>22.5838</v>
    <v>13264632321</v>
    <v>MARATHON OIL CORPORATION</v>
    <v>MARATHON OIL CORPORATION</v>
    <v>23.22</v>
    <v>8.4480000000000004</v>
    <v>23.4</v>
    <v>22.664999999999999</v>
    <v>22.758299999999998</v>
    <v>585247400</v>
    <v>MRO</v>
    <v>MARATHON OIL CORPORATION (XNYS:MRO)</v>
    <v>11312625</v>
    <v>10114184</v>
    <v>2001</v>
  </rv>
  <rv s="2">
    <v>2131</v>
  </rv>
  <rv s="3">
    <fb>24.16</fb>
    <v>21</v>
  </rv>
  <rv s="0">
    <v>https://www.bing.com/financeapi/forcetrigger?t=a1wh27&amp;q=XNYS%3aKEY&amp;form=skydnc</v>
    <v>Learn more on Bing</v>
  </rv>
  <rv s="1">
    <v>en-GB</v>
    <v>a1wh27</v>
    <v>268435456</v>
    <v>1</v>
    <v>Powered by Refinitiv</v>
    <v>0</v>
    <v>KEYCORP (XNYS:KEY)</v>
    <v>2</v>
    <v>22</v>
    <v>Finance</v>
    <v>20</v>
    <v>20.3</v>
    <v>8.5350000000000001</v>
    <v>1.2961</v>
    <v>-0.28000000000000003</v>
    <v>0</v>
    <v>-1.9717999999999999E-2</v>
    <v>0</v>
    <v>USD</v>
    <v>KeyCorp is a bank-based financial services company, which operates through its subsidiary, KeyBank National Association (KeyBank). Through, KeyBank and certain other subsidiaries, it provides a range of retail and commercial banking, commercial leasing, investment management, consumer finance, student loan refinancing, commercial mortgage servicing and special servicing, and investment banking products and services to individual, corporate and institutional clients. The Company's Consumer Bank serves individuals and small businesses by offering a range of deposit and investment products, personal finance and financial wellness services, lending, mortgage, credit card and business advisory services, among others. Its Commercial Bank is an aggregation of its Institutional and Commercial operating segments. The Institutional operating segment delivers a suite of banking and capital markets products to its clients. The Commercial operating segment serves the needs of middle market clients.</v>
    <v>17666</v>
    <v>New York Stock Exchange</v>
    <v>XNYS</v>
    <v>XNYS</v>
    <v>127 Public Sq, CLEVELAND, OH, 44114-1306 US</v>
    <v>14.01</v>
    <v>Banking Services</v>
    <v>Stock</v>
    <v>45307.963824015627</v>
    <v>2134</v>
    <v>13.71</v>
    <v>13032743376</v>
    <v>KEYCORP</v>
    <v>KEYCORP</v>
    <v>13.93</v>
    <v>11.4946</v>
    <v>14.2</v>
    <v>13.92</v>
    <v>13.92</v>
    <v>936260300</v>
    <v>KEY</v>
    <v>KEYCORP (XNYS:KEY)</v>
    <v>17031625</v>
    <v>14910248</v>
    <v>1958</v>
  </rv>
  <rv s="2">
    <v>2135</v>
  </rv>
  <rv s="3">
    <fb>14.4</fb>
    <v>21</v>
  </rv>
  <rv s="0">
    <v>https://www.bing.com/financeapi/forcetrigger?t=a1q7jc&amp;q=XNYS%3aCPB&amp;form=skydnc</v>
    <v>Learn more on Bing</v>
  </rv>
  <rv s="1">
    <v>en-GB</v>
    <v>a1q7jc</v>
    <v>268435456</v>
    <v>1</v>
    <v>Powered by Refinitiv</v>
    <v>0</v>
    <v>CAMPBELL SOUP COMPANY (XNYS:CPB)</v>
    <v>2</v>
    <v>22</v>
    <v>Finance</v>
    <v>23</v>
    <v>56.04</v>
    <v>37.94</v>
    <v>0.24299999999999999</v>
    <v>0.12</v>
    <v>-1.2402E-2</v>
    <v>2.764E-3</v>
    <v>-0.54</v>
    <v>USD</v>
    <v>Campbell Soup Company is a manufacturer and marketer of branded food and beverage products. The Company's segments include Meals &amp; Beverages and Snacks. Its Meals &amp; Beverages segment consists of its soup, simple meals and beverages products in retail and foodservice in the United States and Canada. The segment includes the Campbell’s condensed and ready-to-serve soups; Swanson broth and stocks; Pacific Foods broth, soups and non-dairy beverages; Prego pasta sauces; Pace Mexican sauces; Campbell’s gravies, pasta, beans and dinner sauces; Swanson canned poultry; V8 juices and beverages, and Campbell’s tomato juice. Its Snacks segment consists of Pepperidge Farm cookies, crackers, fresh bakery and frozen products, including Goldfish crackers, Snyder’s of Hanover pretzels, Lance sandwich crackers, Cape Cod potato chips, Kettle Brand potato chips, Late July snacks, Snack Factory pretzel crisps, Pop Secret popcorn, and other snacking products in retail in the United States.</v>
    <v>14500</v>
    <v>New York Stock Exchange</v>
    <v>XNYS</v>
    <v>XNYS</v>
    <v>Campbell Pl, CAMDEN, NJ, 08103 US</v>
    <v>43.56</v>
    <v>Food &amp; Tobacco</v>
    <v>Stock</v>
    <v>45307.938828691404</v>
    <v>2138</v>
    <v>43.140999999999998</v>
    <v>12943500000</v>
    <v>CAMPBELL SOUP COMPANY</v>
    <v>CAMPBELL SOUP COMPANY</v>
    <v>43.53</v>
    <v>16.407299999999999</v>
    <v>43.42</v>
    <v>43.54</v>
    <v>43</v>
    <v>298099800</v>
    <v>CPB</v>
    <v>CAMPBELL SOUP COMPANY (XNYS:CPB)</v>
    <v>2735844</v>
    <v>3046721</v>
    <v>1922</v>
  </rv>
  <rv s="2">
    <v>2139</v>
  </rv>
  <rv s="3">
    <fb>43.23</fb>
    <v>21</v>
  </rv>
  <rv s="0">
    <v>https://www.bing.com/financeapi/forcetrigger?t=a1vo7w&amp;q=XNYS%3aIP&amp;form=skydnc</v>
    <v>Learn more on Bing</v>
  </rv>
  <rv s="1">
    <v>en-GB</v>
    <v>a1vo7w</v>
    <v>268435456</v>
    <v>1</v>
    <v>Powered by Refinitiv</v>
    <v>0</v>
    <v>INTERNATIONAL PAPER COMPANY (XNYS:IP)</v>
    <v>2</v>
    <v>22</v>
    <v>Finance</v>
    <v>23</v>
    <v>41.89</v>
    <v>29.004999999999999</v>
    <v>0.98509999999999998</v>
    <v>-0.36</v>
    <v>-4.0200000000000001E-3</v>
    <v>-9.5569999999999995E-3</v>
    <v>-0.15</v>
    <v>USD</v>
    <v>International Paper Company is a producer of renewable fiber-based packaging and pulp products with manufacturing operations. The Company operates through two segments: Industrial Packaging and Global Cellulose Fibers. The Industrial Packaging segment is a manufacturer of containerboard in the United States. The Industrial Packaging segment offers products, including linerboard, medium, white top, recycled linerboard, recycled medium and saturating kraft. The Cellulose Fibers segment offers a product portfolio, including fluff, market and specialty pulps. The Company operates over 24 pulp and packaging mills, approximately 164 converting and packaging plants, over 16 recycling plants and over three bag facilities. The Company’s production facilities are located in Canada, Europe, North Africa and Latin America, which includes over four pulp and packaging mills, approximately 37 converting and packaging plants, and over two recycling plants.</v>
    <v>39000</v>
    <v>New York Stock Exchange</v>
    <v>XNYS</v>
    <v>XNYS</v>
    <v>6400 Poplar Ave, MEMPHIS, TN, 38197 US</v>
    <v>37.5</v>
    <v>Containers &amp; Packaging</v>
    <v>Stock</v>
    <v>45307.909606503905</v>
    <v>2142</v>
    <v>37.020000000000003</v>
    <v>12909905463</v>
    <v>INTERNATIONAL PAPER COMPANY</v>
    <v>INTERNATIONAL PAPER COMPANY</v>
    <v>37.46</v>
    <v>25.9788</v>
    <v>37.67</v>
    <v>37.31</v>
    <v>37.159999999999997</v>
    <v>346017300</v>
    <v>IP</v>
    <v>INTERNATIONAL PAPER COMPANY (XNYS:IP)</v>
    <v>2745661</v>
    <v>2730122</v>
    <v>1941</v>
  </rv>
  <rv s="2">
    <v>2143</v>
  </rv>
  <rv s="0">
    <v>https://www.bing.com/financeapi/forcetrigger?t=a23xz2&amp;q=XNYS%3aTAP&amp;form=skydnc</v>
    <v>Learn more on Bing</v>
  </rv>
  <rv s="1">
    <v>en-GB</v>
    <v>a23xz2</v>
    <v>268435456</v>
    <v>1</v>
    <v>Powered by Refinitiv</v>
    <v>0</v>
    <v>MOLSON COORS BEVERAGE COMPANY (XNYS:TAP)</v>
    <v>2</v>
    <v>22</v>
    <v>Finance</v>
    <v>23</v>
    <v>70.900000000000006</v>
    <v>48.484999999999999</v>
    <v>0.83950000000000002</v>
    <v>-0.02</v>
    <v>0</v>
    <v>-3.165E-4</v>
    <v>0</v>
    <v>USD</v>
    <v>Molson Coors Beverage Company is a holding company. The Company operates through two segments: Americas and EMEA&amp;APAC. The Americas segment consists of the production, marketing and sales of its brands and other owned and licensed brands in the United States, Canada and various countries in the Caribbean, Latin and South America. It operates approximately nine primary breweries, nine craft breweries and two container operations. It also includes a partnership arrangement related to the distribution of beer in Ontario, Canada, and Brewers' Retail Inc. The EMEA&amp;APAC segment consists of its production, marketing and sales of its primary brands as well as other owned and licensed brands in Bulgaria, Croatia, Czech Republic, Hungary, Montenegro, the Republic of Ireland, Romania, Serbia, the United Kingdom, various other European countries and certain countries within the Middle East, Africa and Asia Pacific. It operates 11 primary breweries, six craft breweries and one cidery.</v>
    <v>16600</v>
    <v>New York Stock Exchange</v>
    <v>XNYS</v>
    <v>XNYS</v>
    <v>P.O. Box 4030, Bc555, GOLDEN, CO, 80401 US</v>
    <v>63.71</v>
    <v>Beverages</v>
    <v>Stock</v>
    <v>45307.915676122655</v>
    <v>2145</v>
    <v>62.7</v>
    <v>12868850000</v>
    <v>MOLSON COORS BEVERAGE COMPANY</v>
    <v>MOLSON COORS BEVERAGE COMPANY</v>
    <v>63.51</v>
    <v>54.710099999999997</v>
    <v>63.2</v>
    <v>63.18</v>
    <v>63.18</v>
    <v>203556000</v>
    <v>TAP</v>
    <v>MOLSON COORS BEVERAGE COMPANY (XNYS:TAP)</v>
    <v>1083839</v>
    <v>1454456</v>
    <v>2003</v>
  </rv>
  <rv s="2">
    <v>2146</v>
  </rv>
  <rv s="3">
    <fb>61.21</fb>
    <v>21</v>
  </rv>
  <rv s="0">
    <v>https://www.bing.com/financeapi/forcetrigger?t=a1x1mw&amp;q=XNAS%3aLNT&amp;form=skydnc</v>
    <v>Learn more on Bing</v>
  </rv>
  <rv s="1">
    <v>en-GB</v>
    <v>a1x1mw</v>
    <v>268435456</v>
    <v>1</v>
    <v>Powered by Refinitiv</v>
    <v>0</v>
    <v>ALLIANT ENERGY CORPORATION (XNAS:LNT)</v>
    <v>2</v>
    <v>22</v>
    <v>Finance</v>
    <v>23</v>
    <v>56.26</v>
    <v>45.153599999999997</v>
    <v>0.54879999999999995</v>
    <v>-0.1</v>
    <v>0</v>
    <v>-1.9850000000000002E-3</v>
    <v>0</v>
    <v>USD</v>
    <v>Alliant Energy Corporation operates as a regulated investor-owned public utility holding company. The Company is focused on providing regulated electric and natural gas service to its customers in the Midwest through its two public utility subsidiaries, Power and Light Company (IPL) and Wisconsin Power and Light Company (WPL). The Company’s segments include Utility and ATC Holdings, Non-utility, Parent and Other. The Utility segment includes the operations of IPL and WPL, which primarily serve retail customers in Iowa and Wisconsin. The utility business includes utility electric operations, utility gas operations and utility other, which includes steam operations and the unallocated portions of the utility business. Its ATC Holdings, Non-utility, Parent and Other segment includes the operations of Alliant Energy Finance, LLC (AEF) and its subsidiaries, the Alliant Energy parent company, and any Alliant Energy parent company consolidating adjustments.</v>
    <v>3129</v>
    <v>Nasdaq Stock Market</v>
    <v>XNAS</v>
    <v>XNAS</v>
    <v>SUITE 1000, 4902 NORTH BILTMORE LANE, MADISON, WI, 53718-2148 US</v>
    <v>50.77</v>
    <v>Electrical Utilities &amp; IPPs</v>
    <v>Stock</v>
    <v>45307.882438772656</v>
    <v>2149</v>
    <v>50.07</v>
    <v>12830405148</v>
    <v>ALLIANT ENERGY CORPORATION</v>
    <v>ALLIANT ENERGY CORPORATION</v>
    <v>50.32</v>
    <v>18.456</v>
    <v>50.38</v>
    <v>50.28</v>
    <v>50.28</v>
    <v>255179100</v>
    <v>LNT</v>
    <v>ALLIANT ENERGY CORPORATION (XNAS:LNT)</v>
    <v>2374056</v>
    <v>1732522</v>
    <v>1981</v>
  </rv>
  <rv s="2">
    <v>2150</v>
  </rv>
  <rv s="3">
    <fb>51.3</fb>
    <v>21</v>
  </rv>
  <rv s="0">
    <v>https://www.bing.com/financeapi/forcetrigger?t=a24qnm&amp;q=XNAS%3aUAL&amp;form=skydnc</v>
    <v>Learn more on Bing</v>
  </rv>
  <rv s="1">
    <v>en-GB</v>
    <v>a24qnm</v>
    <v>268435456</v>
    <v>1</v>
    <v>Powered by Refinitiv</v>
    <v>0</v>
    <v>UNITED AIRLINES HOLDINGS, INC. (XNAS:UAL)</v>
    <v>2</v>
    <v>22</v>
    <v>Finance</v>
    <v>20</v>
    <v>58.23</v>
    <v>33.68</v>
    <v>1.5324</v>
    <v>-0.85</v>
    <v>-1.2839999999999998E-3</v>
    <v>-2.1368000000000002E-2</v>
    <v>-0.05</v>
    <v>USD</v>
    <v>United Airlines Holdings, Inc. is a holding company and its wholly owned subsidiary is United Airlines, Inc. (United). The Company transports people and cargo throughout North America and to destinations in Asia, Europe, Africa, the Pacific, the Middle East and Latin America. The Company, through its wholly owned subsidiary, United and its regional carriers, operates across six continents, with hubs at Newark Liberty International Airport (EWR), Chicago O'Hare International Airport (ORD), Denver International Airport (DEN), George Bush Intercontinental Airport (IAH), Los Angeles International Airport (LAX), A.B. Won Pat International Airport (GUM), San Francisco International Airport (SFO) and Washington Dulles International Airport (IAD). Its hub and spoke system allows it to transport passengers between several destinations with regular service. The Company has contractual relationships with various regional carriers to provide regional aircraft services branded as United Express.</v>
    <v>102000</v>
    <v>Nasdaq Stock Market</v>
    <v>XNAS</v>
    <v>XNAS</v>
    <v>E. Anna Ha - Whqld, 233 South Wacker Drive, CHICAGO, IL, 60606 US</v>
    <v>39.380000000000003</v>
    <v>Passenger Transportation Services</v>
    <v>Stock</v>
    <v>45307.963614305467</v>
    <v>2153</v>
    <v>38.1</v>
    <v>12769697917</v>
    <v>UNITED AIRLINES HOLDINGS, INC.</v>
    <v>UNITED AIRLINES HOLDINGS, INC.</v>
    <v>39.29</v>
    <v>4.6596000000000002</v>
    <v>39.78</v>
    <v>38.93</v>
    <v>38.880000000000003</v>
    <v>328016900</v>
    <v>UAL</v>
    <v>UNITED AIRLINES HOLDINGS, INC. (XNAS:UAL)</v>
    <v>13378681</v>
    <v>8493866</v>
    <v>1968</v>
  </rv>
  <rv s="2">
    <v>2154</v>
  </rv>
  <rv s="3">
    <fb>41.26</fb>
    <v>21</v>
  </rv>
  <rv s="0">
    <v>https://www.bing.com/financeapi/forcetrigger?t=a24tfr&amp;q=XNYS%3aUDR&amp;form=skydnc</v>
    <v>Learn more on Bing</v>
  </rv>
  <rv s="1">
    <v>en-GB</v>
    <v>a24tfr</v>
    <v>268435456</v>
    <v>1</v>
    <v>Powered by Refinitiv</v>
    <v>0</v>
    <v>UDR, INC. (XNYS:UDR)</v>
    <v>2</v>
    <v>22</v>
    <v>Finance</v>
    <v>23</v>
    <v>45.46</v>
    <v>30.95</v>
    <v>0.79700000000000004</v>
    <v>-0.25</v>
    <v>-3.9119999999999997E-3</v>
    <v>-6.4780000000000003E-3</v>
    <v>-0.15</v>
    <v>USD</v>
    <v>UDR, Inc. is a self-administered real estate investment trust (REIT). The Company owns, operates, acquires, renovates, develops, redevelops, disposes of, and manages multifamily apartment communities in targeted markets located in the United States. The Company's consolidated real estate portfolio consisted of approximately 165 communities located in 21 markets, consisting of 54,999 completed apartment homes. The Company operates through two segments: Same-Store Communities and Non-Mature Communities/Other. Same-Store Communities segment represents those communities acquired, developed, and stabilized prior to January 1, 2021, and held as of December 31, 2022. Non-Mature Communities/Other segment represents those communities that do not meet the criteria to be included in Same-Store Communities, including, but not limited to, recently acquired, developed and redeveloped communities, and the non-apartment components of mixed use properties.</v>
    <v>1317</v>
    <v>New York Stock Exchange</v>
    <v>XNYS</v>
    <v>XNYS</v>
    <v>Suite 200, 1745 Shea Center Drive, HIGHLANDS RANCH, CO, 80129 US</v>
    <v>38.615000000000002</v>
    <v>Residential &amp; Commercial REIT</v>
    <v>Stock</v>
    <v>45307.91752234922</v>
    <v>2157</v>
    <v>38.159999999999997</v>
    <v>12693340000</v>
    <v>UDR, INC.</v>
    <v>UDR, INC.</v>
    <v>38.450000000000003</v>
    <v>28.354600000000001</v>
    <v>38.590000000000003</v>
    <v>38.340000000000003</v>
    <v>38.19</v>
    <v>328928100</v>
    <v>UDR</v>
    <v>UDR, INC. (XNYS:UDR)</v>
    <v>3550590</v>
    <v>3009259</v>
    <v>2003</v>
  </rv>
  <rv s="2">
    <v>2158</v>
  </rv>
  <rv s="3">
    <fb>38.29</fb>
    <v>21</v>
  </rv>
  <rv s="0">
    <v>https://www.bing.com/financeapi/forcetrigger?t=a1wy1h&amp;q=XNAS%3aLKQ&amp;form=skydnc</v>
    <v>Learn more on Bing</v>
  </rv>
  <rv s="1">
    <v>en-GB</v>
    <v>a1wy1h</v>
    <v>268435456</v>
    <v>1</v>
    <v>Powered by Refinitiv</v>
    <v>0</v>
    <v>LKQ CORPORATION (XNAS:LKQ)</v>
    <v>2</v>
    <v>22</v>
    <v>Finance</v>
    <v>23</v>
    <v>59.38</v>
    <v>41.490099999999998</v>
    <v>1.2770999999999999</v>
    <v>0.38</v>
    <v>7.803E-3</v>
    <v>8.0780000000000001E-3</v>
    <v>0.37</v>
    <v>USD</v>
    <v>LKQ Corporation provides alternative and specialty parts to repair and accessorize automobiles and other vehicles. The Company offers its customers a range of original equipment manufacturer (OEM) recycled and aftermarket parts, replacement systems, components, equipment, and services to repair and accessorize automobiles, trucks, and recreational and performance vehicles. It has four segments: Wholesale-North America; Europe; Specialty and Self Service. Wholesale - North America segment consists of aftermarket and salvage operations, sells five product types, including aftermarket, OEM recycled, OEM remanufactured, OEM refurbished and new OEM parts. Europe segment’s vehicle replacement products include a variety of small mechanical products, discs and sensors, clutches, and other. Specialty segment serves seven product segments: truck and off-road; speed and performance; recreational vehicles; towing; wheels, tires and performance handling; marine; and miscellaneous accessories.</v>
    <v>45000</v>
    <v>Nasdaq Stock Market</v>
    <v>XNAS</v>
    <v>XNAS</v>
    <v>SUITE 2800, 500 WEST MADISON STREET, CHICAGO, IL, 60661 US</v>
    <v>47.46</v>
    <v>Automobiles &amp; Auto Parts</v>
    <v>Stock</v>
    <v>45307.949756296097</v>
    <v>2161</v>
    <v>46.4</v>
    <v>12587830000</v>
    <v>LKQ CORPORATION</v>
    <v>LKQ CORPORATION</v>
    <v>46.75</v>
    <v>13.301500000000001</v>
    <v>47.04</v>
    <v>47.42</v>
    <v>47.79</v>
    <v>267598300</v>
    <v>LKQ</v>
    <v>LKQ CORPORATION (XNAS:LKQ)</v>
    <v>1651754</v>
    <v>1754520</v>
    <v>1998</v>
  </rv>
  <rv s="2">
    <v>2162</v>
  </rv>
  <rv s="3">
    <fb>47.79</fb>
    <v>21</v>
  </rv>
  <rv s="0">
    <v>https://www.bing.com/financeapi/forcetrigger?t=a24hfr&amp;q=XNAS%3aTRMB&amp;form=skydnc</v>
    <v>Learn more on Bing</v>
  </rv>
  <rv s="1">
    <v>en-GB</v>
    <v>a24hfr</v>
    <v>268435456</v>
    <v>1</v>
    <v>Powered by Refinitiv</v>
    <v>0</v>
    <v>TRIMBLE INC. (XNAS:TRMB)</v>
    <v>2</v>
    <v>22</v>
    <v>Finance</v>
    <v>23</v>
    <v>62.01</v>
    <v>39.57</v>
    <v>1.4724999999999999</v>
    <v>-0.95</v>
    <v>0</v>
    <v>-1.8533000000000001E-2</v>
    <v>0</v>
    <v>USD</v>
    <v>Trimble Inc. is a provider of technology solutions. The Company enables professionals and field mobile workers to improve or transform their work processes. It operates through four segments: Buildings and Infrastructure, Geospatial, Resources and Utilities, and Transportation. The Buildings and Infrastructure segment serves customers working in architecture, engineering, construction, and operations and maintenance. The Geospatial segment primarily serves customers working in surveying, engineering, and government. The segment product portfolios are focused on surveying and geospatial and geographic information systems (GIS). The Resources and Utilities segment serves customers working in agriculture, forestry and utilities. This segment product portfolio addresses the agriculture market. Its transportation solutions provide capabilities for the long-haul trucking and freight shipper markets. It offers a suite of solutions that provides fleet and transportation management systems.</v>
    <v>11825</v>
    <v>Nasdaq Stock Market</v>
    <v>XNAS</v>
    <v>XNAS</v>
    <v>10368 Westmoor Dr, WESTMINSTER, CO, 80021 US</v>
    <v>50.89</v>
    <v>Software &amp; IT Services</v>
    <v>Stock</v>
    <v>45307.878199825784</v>
    <v>2165</v>
    <v>50.06</v>
    <v>12515497956</v>
    <v>TRIMBLE INC.</v>
    <v>TRIMBLE INC.</v>
    <v>50.82</v>
    <v>38.2087</v>
    <v>51.26</v>
    <v>50.31</v>
    <v>50.31</v>
    <v>248767600</v>
    <v>TRMB</v>
    <v>TRIMBLE INC. (XNAS:TRMB)</v>
    <v>1576610</v>
    <v>1262278</v>
    <v>2016</v>
  </rv>
  <rv s="2">
    <v>2166</v>
  </rv>
  <rv s="3">
    <fb>53.2</fb>
    <v>21</v>
  </rv>
  <rv s="0">
    <v>https://www.bing.com/financeapi/forcetrigger?t=a26fww&amp;q=XNAS%3aZBRA&amp;form=skydnc</v>
    <v>Learn more on Bing</v>
  </rv>
  <rv s="1">
    <v>en-GB</v>
    <v>a26fww</v>
    <v>268435456</v>
    <v>1</v>
    <v>Powered by Refinitiv</v>
    <v>0</v>
    <v>ZEBRA TECHNOLOGIES CORPORATION (XNAS:ZBRA)</v>
    <v>2</v>
    <v>22</v>
    <v>Finance</v>
    <v>23</v>
    <v>351.74</v>
    <v>194.59370000000001</v>
    <v>1.7848999999999999</v>
    <v>-5.35</v>
    <v>0</v>
    <v>-2.1497000000000002E-2</v>
    <v>0</v>
    <v>USD</v>
    <v>Zebra Technologies Corporation is engaged in providing enterprise asset intelligence (EAI) solutions in the automatic identification and data capture (AIDC) industry. It designs, manufactures, and sells a range of AIDC products and services. The Company's segments include Asset Intelligence &amp; Tracking (AIT) and Enterprise Visibility &amp; Mobility (EVM). The AIT segment is engaged in barcode printing and asset tracking technologies. Its major product lines include barcode and card printers, supplies, including temperature-monitoring labels, services, and location solutions. The EVM segment is engaged in providing automatic information and data capture solutions. Its major product lines include mobile computing, data capture, radio frequency identification (RFID), fixed industrial scanning and machine vision, services, and workflow optimization solutions. Its workflow optimization solutions include cloud-based software subscriptions, retail solutions, and robotic automation solutions.</v>
    <v>10500</v>
    <v>Nasdaq Stock Market</v>
    <v>XNAS</v>
    <v>XNAS</v>
    <v>3 Overlook Point, LINCOLNSHIRE, IL, 60069 US</v>
    <v>247.04</v>
    <v>Electronic Equipment &amp; Parts</v>
    <v>Stock</v>
    <v>45307.882435532032</v>
    <v>2169</v>
    <v>240.22</v>
    <v>12507089792</v>
    <v>ZEBRA TECHNOLOGIES CORPORATION</v>
    <v>ZEBRA TECHNOLOGIES CORPORATION</v>
    <v>246.53</v>
    <v>27.7425</v>
    <v>248.87</v>
    <v>243.52</v>
    <v>243.52</v>
    <v>51359600</v>
    <v>ZBRA</v>
    <v>ZEBRA TECHNOLOGIES CORPORATION (XNAS:ZBRA)</v>
    <v>498307</v>
    <v>395919</v>
    <v>1991</v>
  </rv>
  <rv s="2">
    <v>2170</v>
  </rv>
  <rv s="3">
    <fb>273.33</fb>
    <v>21</v>
  </rv>
  <rv s="0">
    <v>https://www.bing.com/financeapi/forcetrigger?t=b17tur&amp;q=XNYS%3aEVRG&amp;form=skydnc</v>
    <v>Learn more on Bing</v>
  </rv>
  <rv s="1">
    <v>en-GB</v>
    <v>b17tur</v>
    <v>268435456</v>
    <v>1</v>
    <v>Powered by Refinitiv</v>
    <v>0</v>
    <v>Evergy, Inc. (XNAS:EVRG)</v>
    <v>2</v>
    <v>22</v>
    <v>Finance</v>
    <v>23</v>
    <v>63.93</v>
    <v>46.917499999999997</v>
    <v>0.56389999999999996</v>
    <v>-0.99</v>
    <v>2.2699999999999999E-3</v>
    <v>-1.8384000000000001E-2</v>
    <v>0.12</v>
    <v>USD</v>
    <v>Evergy, Inc. (Evergy) is a utility holding company. The Company operates primarily through its wholly owned subsidiaries, Evergy Kansas Central, Inc. (Evergy Kansas Central), Evergy Metro, Inc. (Evergy Metro), Evergy Missouri West, Inc. (Evergy Missouri West), and Evergy Transmission Company, LLC (Evergy Transmission Company). Evergy Kansas Central is an integrated, regulated electric utility that provides electricity to customers in the state of Kansas. Evergy Metro is an integrated, regulated electric utility that provides electricity to customers in the states of Missouri and Kansas. Evergy Missouri West is an integrated, regulated electric utility that provides electricity to customers in the state of Missouri. Evergy Transmission Company owns 13.5% of Transource Energy, LLC with the remaining 86.5% owned by AEP Transmission Holding Company, LLC. Transource is focused on the development of electric transmission projects.</v>
    <v>4512</v>
    <v>Nasdaq Stock Market</v>
    <v>XNAS</v>
    <v>XNAS</v>
    <v>1200 Main St, KANSAS CITY, MO, 64105-2122 US</v>
    <v>53.67</v>
    <v>Electrical Utilities &amp; IPPs</v>
    <v>Stock</v>
    <v>45307.934870370314</v>
    <v>2173</v>
    <v>52.674999999999997</v>
    <v>12370460000</v>
    <v>Evergy, Inc.</v>
    <v>Evergy, Inc.</v>
    <v>53.67</v>
    <v>18.228300000000001</v>
    <v>53.85</v>
    <v>52.86</v>
    <v>52.98</v>
    <v>229720800</v>
    <v>EVRG</v>
    <v>Evergy, Inc. (XNAS:EVRG)</v>
    <v>2690879</v>
    <v>2634745</v>
    <v>2017</v>
  </rv>
  <rv s="2">
    <v>2174</v>
  </rv>
  <rv s="3">
    <fb>52.2</fb>
    <v>21</v>
  </rv>
  <rv s="0">
    <v>https://www.bing.com/financeapi/forcetrigger?t=a1vp4c&amp;q=XNYS%3aIPG&amp;form=skydnc</v>
    <v>Learn more on Bing</v>
  </rv>
  <rv s="1">
    <v>en-GB</v>
    <v>a1vp4c</v>
    <v>268435456</v>
    <v>1</v>
    <v>Powered by Refinitiv</v>
    <v>0</v>
    <v>THE INTERPUBLIC GROUP OF COMPANIES, INC. (XNYS:IPG)</v>
    <v>2</v>
    <v>22</v>
    <v>Finance</v>
    <v>23</v>
    <v>40.950000000000003</v>
    <v>27.2</v>
    <v>1.1476999999999999</v>
    <v>-0.16</v>
    <v>0</v>
    <v>-5.004999999999999E-3</v>
    <v>0</v>
    <v>USD</v>
    <v>The Interpublic Group of Companies, Inc. is a global advertising and marketing services company. The Company is engaged in consumer advertising, digital marketing, communications planning and media buying, public relations, specialized communications disciplines, and data science. The Company operates through three segments: Media, Data &amp; Engagement Solutions (MD&amp;E); Integrated Advertising &amp; Creativity Led Solutions (IA&amp;C); and Specialized Communications &amp; Experiential Solutions (SC&amp;E). The MD&amp;E segment provides capabilities in media and communications services, digital services and products, advertising and marketing technology, e-commerce services, data management and analytics, strategic consulting, and digital brand experience. The IA&amp;C segment provides advertising, corporate and brand identity services, and strategic consulting. The SC&amp;E segment provides global public relations and communications services, live events, sports and entertainment marketing, and strategic consulting.</v>
    <v>58400</v>
    <v>New York Stock Exchange</v>
    <v>XNYS</v>
    <v>XNYS</v>
    <v>909 Third Avenue, NEW YORK, NY, 10022 US</v>
    <v>31.945</v>
    <v>Media &amp; Publishing</v>
    <v>Stock</v>
    <v>45307.903997719528</v>
    <v>2177</v>
    <v>31.53</v>
    <v>12183360421</v>
    <v>THE INTERPUBLIC GROUP OF COMPANIES, INC.</v>
    <v>THE INTERPUBLIC GROUP OF COMPANIES, INC.</v>
    <v>31.71</v>
    <v>13.3165</v>
    <v>31.97</v>
    <v>31.81</v>
    <v>31.81</v>
    <v>383004100</v>
    <v>IPG</v>
    <v>THE INTERPUBLIC GROUP OF COMPANIES, INC. (XNYS:IPG)</v>
    <v>3564110</v>
    <v>3441147</v>
    <v>1930</v>
  </rv>
  <rv s="2">
    <v>2178</v>
  </rv>
  <rv s="3">
    <fb>32.64</fb>
    <v>21</v>
  </rv>
  <rv s="0">
    <v>https://www.bing.com/financeapi/forcetrigger?t=a1nkm7&amp;q=XNYS%3aAOS&amp;form=skydnc</v>
    <v>Learn more on Bing</v>
  </rv>
  <rv s="1">
    <v>en-GB</v>
    <v>a1nkm7</v>
    <v>268435456</v>
    <v>1</v>
    <v>Powered by Refinitiv</v>
    <v>0</v>
    <v>A. O. SMITH CORPORATION (XNYS:AOS)</v>
    <v>2</v>
    <v>22</v>
    <v>Finance</v>
    <v>23</v>
    <v>82.77</v>
    <v>57.45</v>
    <v>1.2453000000000001</v>
    <v>-0.13</v>
    <v>-1.7041000000000001E-2</v>
    <v>-1.603E-3</v>
    <v>-1.38</v>
    <v>USD</v>
    <v>A. O. Smith Corporation is a provider of water heating and water treatment solutions. The Company operates through two segments: North America and Rest of World. The Rest of World segment is comprised of China, Europe, and India. Both segments manufacture and market a range of residential and commercial gas and electric water heaters, boilers, tanks, and water treatment products. Both segments primarily manufacture and market in their respective regions of the world. The North America segment also manufactures expansion tanks, commercial solar water heating systems, swimming pool and spa heaters, related products and parts. Its Lochinvar brand is a residential and commercial boiler brands in the United States. It sells its Aquasana branded products directly to consumers through e-commerce as well as online retailers. The Company’s water softener branded products and problem well water solutions include Hague, Water-Right, and Master Water, which are sold through water quality dealers.</v>
    <v>12000</v>
    <v>New York Stock Exchange</v>
    <v>XNYS</v>
    <v>XNYS</v>
    <v>11270 W Park Pl, MILWAUKEE, WI, 53224-3623 US</v>
    <v>81.12</v>
    <v>Machinery, Equipment &amp; Components</v>
    <v>Stock</v>
    <v>45307.921288205471</v>
    <v>2181</v>
    <v>80.31</v>
    <v>12043377992</v>
    <v>A. O. SMITH CORPORATION</v>
    <v>A. O. SMITH CORPORATION</v>
    <v>80.55</v>
    <v>40.9084</v>
    <v>81.11</v>
    <v>80.98</v>
    <v>79.599999999999994</v>
    <v>148720400</v>
    <v>AOS</v>
    <v>A. O. SMITH CORPORATION (XNYS:AOS)</v>
    <v>695789</v>
    <v>879059</v>
    <v>1986</v>
  </rv>
  <rv s="2">
    <v>2182</v>
  </rv>
  <rv s="3">
    <fb>82.44</fb>
    <v>21</v>
  </rv>
  <rv s="0">
    <v>https://www.bing.com/financeapi/forcetrigger?t=a1w6zr&amp;q=XNAS%3aJKHY&amp;form=skydnc</v>
    <v>Learn more on Bing</v>
  </rv>
  <rv s="1">
    <v>en-GB</v>
    <v>a1w6zr</v>
    <v>268435456</v>
    <v>1</v>
    <v>Powered by Refinitiv</v>
    <v>0</v>
    <v>JACK HENRY &amp; ASSOCIATES, INC. (XNAS:JKHY)</v>
    <v>2</v>
    <v>22</v>
    <v>Finance</v>
    <v>23</v>
    <v>184.185</v>
    <v>136.57</v>
    <v>0.65549999999999997</v>
    <v>-2.41</v>
    <v>0</v>
    <v>-1.4379999999999999E-2</v>
    <v>0</v>
    <v>USD</v>
    <v>Jack Henry &amp; Associates, Inc. is a financial technology company. The Company’s segments include Core, Payments, Complementary, and Corporate and Other. The Core segment provides core information processing platforms to banks and credit unions, which consist of integrated applications required to process deposit, loan, and general ledger transactions, and maintain centralized customer/member information. The Payments segment provides secure payment processing tools and services, including automated teller machine, debit, and credit card processing services; online and mobile bill pay solutions; automated clearinghouse origination and remote deposit capture processing; and risk management products and services. The Complementary segment provides additional software, hosted processing platforms, and services, including call center support, and network security management, consulting, and monitoring, which can be integrated with its core solutions, and many can be used independently.</v>
    <v>7120</v>
    <v>Nasdaq Stock Market</v>
    <v>XNAS</v>
    <v>XNAS</v>
    <v>PO BOX 807, 663 HWY 60, MONETT, MO, 65708-0807 US</v>
    <v>167.41</v>
    <v>Software &amp; IT Services</v>
    <v>Stock</v>
    <v>45307.882412418752</v>
    <v>2185</v>
    <v>164.93</v>
    <v>12029762076</v>
    <v>JACK HENRY &amp; ASSOCIATES, INC.</v>
    <v>JACK HENRY &amp; ASSOCIATES, INC.</v>
    <v>166.92</v>
    <v>33.844499999999996</v>
    <v>167.59</v>
    <v>165.18</v>
    <v>165.18</v>
    <v>72828200</v>
    <v>JKHY</v>
    <v>JACK HENRY &amp; ASSOCIATES, INC. (XNAS:JKHY)</v>
    <v>284837</v>
    <v>513977</v>
    <v>1985</v>
  </rv>
  <rv s="2">
    <v>2186</v>
  </rv>
  <rv s="3">
    <fb>163.41</fb>
    <v>21</v>
  </rv>
  <rv s="0">
    <v>https://www.bing.com/financeapi/forcetrigger?t=a1myk2&amp;q=XNYS%3aAES&amp;form=skydnc</v>
    <v>Learn more on Bing</v>
  </rv>
  <rv s="11">
    <v>en-GB</v>
    <v>a1myk2</v>
    <v>268435456</v>
    <v>1</v>
    <v>Powered by Refinitiv</v>
    <v>24</v>
    <v>THE AES CORPORATION (XNYS:AES)</v>
    <v>2</v>
    <v>25</v>
    <v>Finance</v>
    <v>23</v>
    <v>28.18</v>
    <v>11.43</v>
    <v>1.0982000000000001</v>
    <v>-0.55000000000000004</v>
    <v>0</v>
    <v>-2.9826000000000002E-2</v>
    <v>0</v>
    <v>USD</v>
    <v>The AES Corporation is a power generation and utility company. The Company operates through four segments: Renewables, Utilities, Energy Infrastructure, and New Energy Technologies. The Renewables segment includes solar, wind, energy storage, hydro, biomass, and landfill gas generation facilities. The Utilities segment includes AES Indiana, AES Ohio, and AES El Salvador regulated utilities and their generation facilities. The Energy Infrastructure segment includes natural gas, liquefied natural gas, coal, pet-coke, diesel and oil generation facilities, and its businesses in Chile, which have a mix of generation sources, including renewables. The New Energy Technologies segment includes green hydrogen initiatives and investments in Fluence, Uplight, 5B, and other new energy technology businesses. The Company operates a 2 GW Bellefield project, which is a solar-plus-storage project in the United States. It is located in Kern County, California.</v>
    <v>9100</v>
    <v>New York Stock Exchange</v>
    <v>XNYS</v>
    <v>XNYS</v>
    <v>4300 Wilson Blvd, ARLINGTON, VA, 22203 US</v>
    <v>18.32</v>
    <v>Electrical Utilities &amp; IPPs</v>
    <v>Stock</v>
    <v>45307.927310844534</v>
    <v>2189</v>
    <v>17.795000000000002</v>
    <v>11979662810</v>
    <v>THE AES CORPORATION</v>
    <v>THE AES CORPORATION</v>
    <v>18.14</v>
    <v>18.440000000000001</v>
    <v>17.89</v>
    <v>17.89</v>
    <v>669629000</v>
    <v>AES</v>
    <v>THE AES CORPORATION (XNYS:AES)</v>
    <v>4828831</v>
    <v>5512575</v>
    <v>1981</v>
  </rv>
  <rv s="2">
    <v>2190</v>
  </rv>
  <rv s="3">
    <fb>19.25</fb>
    <v>21</v>
  </rv>
  <rv s="0">
    <v>https://www.bing.com/financeapi/forcetrigger?t=a1w8mw&amp;q=XNYS%3aJNPR&amp;form=skydnc</v>
    <v>Learn more on Bing</v>
  </rv>
  <rv s="1">
    <v>en-GB</v>
    <v>a1w8mw</v>
    <v>268435456</v>
    <v>1</v>
    <v>Powered by Refinitiv</v>
    <v>0</v>
    <v>JUNIPER NETWORKS, INC. (XNYS:JNPR)</v>
    <v>2</v>
    <v>22</v>
    <v>Finance</v>
    <v>20</v>
    <v>38.04</v>
    <v>24.87</v>
    <v>0.9718</v>
    <v>-0.14000000000000001</v>
    <v>-7.7640000000000001E-3</v>
    <v>-3.7319999999999996E-3</v>
    <v>-0.28999999999999998</v>
    <v>USD</v>
    <v>Juniper Networks, Inc. designs, develops, and sells products and services for high-performance networks to enable customers to build networks for their businesses. The Company's high-performance network and service offerings include routing, switching, Wireless Fidelity (Wi-Fi), network security, AI-enabled enterprise networking operations (AIOps), and software-defined networking (SDN) technologies. It also offers a variety of services, including maintenance and support, professional services, Software-as-a-Service (SaaS), and education and training programs. Its artificial intelligence (AI)-Driven Enterprise provides cloud management and security products. Its Mist AI uses a combination of AI, machine learning, and data science techniques to enhance user experiences and simplify operations across the wireless access, wired access, and Software Defined-Wide Area Network (SD-WAN) domains. The Service Provider vertical includes wireline and wireless carriers and cable operators.</v>
    <v>10901</v>
    <v>New York Stock Exchange</v>
    <v>XNYS</v>
    <v>XNYS</v>
    <v>1133 Innovation Way, SUNNYVALE, CA, 94089 US</v>
    <v>37.590000000000003</v>
    <v>Communications &amp; Networking</v>
    <v>Stock</v>
    <v>45307.961171596879</v>
    <v>2193</v>
    <v>37.1875</v>
    <v>11968568377</v>
    <v>JUNIPER NETWORKS, INC.</v>
    <v>JUNIPER NETWORKS, INC.</v>
    <v>37.5</v>
    <v>33.615000000000002</v>
    <v>37.51</v>
    <v>37.369999999999997</v>
    <v>37.06</v>
    <v>320272100</v>
    <v>JNPR</v>
    <v>JUNIPER NETWORKS, INC. (XNYS:JNPR)</v>
    <v>10405507</v>
    <v>6718793</v>
    <v>1997</v>
  </rv>
  <rv s="2">
    <v>2194</v>
  </rv>
  <rv s="3">
    <fb>29.48</fb>
    <v>21</v>
  </rv>
  <rv s="0">
    <v>https://www.bing.com/financeapi/forcetrigger?t=a21ua2&amp;q=XNAS%3aREG&amp;form=skydnc</v>
    <v>Learn more on Bing</v>
  </rv>
  <rv s="1">
    <v>en-GB</v>
    <v>a21ua2</v>
    <v>268435456</v>
    <v>1</v>
    <v>Powered by Refinitiv</v>
    <v>0</v>
    <v>REGENCY CENTERS CORPORATION (XNAS:REG)</v>
    <v>2</v>
    <v>22</v>
    <v>Finance</v>
    <v>23</v>
    <v>68.56</v>
    <v>54.72</v>
    <v>1.1955</v>
    <v>-0.74</v>
    <v>0</v>
    <v>-1.155E-2</v>
    <v>0</v>
    <v>USD</v>
    <v>Regency Centers Corporation is a fully integrated real estate company and a self-administered and self-managed real estate investment trust. The Company conducts all its operations through Regency Centers, L.P. (the Operating Partnership). It is engaged in the ownership, management, leasing, acquisition, development, and redevelopment of shopping centers through the Operating Partnership. The Company's portfolio is comprised of approximately 480 properties encompassing more than 56 million square feet of gross leasable area. The Company’s properties include Amerige Heights Town Center, Friars Mission Center, Navajo Shopping Center, Point Loma Plaza, Rancho San Diego Village, Scripps Ranch Marketplace, The Hub Hillcrest Market, Twin Peaks, 200 Potrero, Bayhill Shopping Center, Clayton Valley Shopping Center, Diablo Plaza, Encina Grande, Plaza Escuela, Pleasant Hill Shopping Center, Potrero Center, Tassajara Crossing, Woodside Central, and Maraiposa Shopping Center.</v>
    <v>445</v>
    <v>Nasdaq Stock Market</v>
    <v>XNAS</v>
    <v>XNAS</v>
    <v>SUITE 114, ONE INDEPENDENT DRIVE, JACKSONVILLE, FL, 32202 US</v>
    <v>63.97</v>
    <v>Residential &amp; Commercial REIT</v>
    <v>Stock</v>
    <v>45307.882408541409</v>
    <v>2197</v>
    <v>63.06</v>
    <v>11826100000</v>
    <v>REGENCY CENTERS CORPORATION</v>
    <v>REGENCY CENTERS CORPORATION</v>
    <v>63.66</v>
    <v>30.093800000000002</v>
    <v>64.069999999999993</v>
    <v>63.33</v>
    <v>63.33</v>
    <v>184581000</v>
    <v>REG</v>
    <v>REGENCY CENTERS CORPORATION (XNAS:REG)</v>
    <v>1459010</v>
    <v>1174488</v>
    <v>1993</v>
  </rv>
  <rv s="2">
    <v>2198</v>
  </rv>
  <rv s="3">
    <fb>67</fb>
    <v>21</v>
  </rv>
  <rv s="0">
    <v>https://www.bing.com/financeapi/forcetrigger?t=a1zha2&amp;q=XNYS%3aPAYC&amp;form=skydnc</v>
    <v>Learn more on Bing</v>
  </rv>
  <rv s="1">
    <v>en-GB</v>
    <v>a1zha2</v>
    <v>268435456</v>
    <v>1</v>
    <v>Powered by Refinitiv</v>
    <v>0</v>
    <v>PAYCOM SOFTWARE, INC. (XNYS:PAYC)</v>
    <v>2</v>
    <v>22</v>
    <v>Finance</v>
    <v>23</v>
    <v>374.04</v>
    <v>146.15</v>
    <v>1.2161</v>
    <v>-2.83</v>
    <v>8.7810000000000006E-3</v>
    <v>-1.4323999999999998E-2</v>
    <v>1.71</v>
    <v>USD</v>
    <v>Paycom Software, Inc. is a provider of a comprehensive, cloud-based human capital management (HCM) solution delivered as software-as-a-service (SaaS). The Company provides functionality and data analytics. Its solution requires virtually no customization and is based on a core system of record maintained in a single database for all HCM functions, including talent acquisition, time and labor management, payroll, talent management and human resources (HR) management applications. Its applications streamline client processes and provide clients and their employees with the ability to directly access and manage administrative processes, including applications that identify candidates, on-board employees, manage time and labor, administer payroll deductions and benefits, manage performance, terminate employees and administer post-termination health benefits such as COBRA. The Company sells its solution directly through its sales force based in offices across the United States.</v>
    <v>6349</v>
    <v>New York Stock Exchange</v>
    <v>XNYS</v>
    <v>XNYS</v>
    <v>7501 W Memorial Rd, OKLAHOMA CITY, OK, 73142 US</v>
    <v>197.01</v>
    <v>Software &amp; IT Services</v>
    <v>Stock</v>
    <v>45307.953254142965</v>
    <v>2201</v>
    <v>191.23</v>
    <v>11728831878</v>
    <v>PAYCOM SOFTWARE, INC.</v>
    <v>PAYCOM SOFTWARE, INC.</v>
    <v>196.02</v>
    <v>33.818300000000001</v>
    <v>197.57</v>
    <v>194.74</v>
    <v>196.45</v>
    <v>60228160</v>
    <v>PAYC</v>
    <v>PAYCOM SOFTWARE, INC. (XNYS:PAYC)</v>
    <v>879820</v>
    <v>747782</v>
    <v>2013</v>
  </rv>
  <rv s="2">
    <v>2202</v>
  </rv>
  <rv s="3">
    <fb>206.72</fb>
    <v>21</v>
  </rv>
  <rv s="0">
    <v>https://www.bing.com/financeapi/forcetrigger?t=a212zr&amp;q=XNYS%3aPNR&amp;form=skydnc</v>
    <v>Learn more on Bing</v>
  </rv>
  <rv s="1">
    <v>en-GB</v>
    <v>a212zr</v>
    <v>268435456</v>
    <v>1</v>
    <v>Powered by Refinitiv</v>
    <v>0</v>
    <v>PENTAIR PUBLIC LIMITED COMPANY (XNYS:PNR)</v>
    <v>2</v>
    <v>22</v>
    <v>Finance</v>
    <v>23</v>
    <v>73.265000000000001</v>
    <v>47.9</v>
    <v>1.1914</v>
    <v>-7.0000000000000007E-2</v>
    <v>0</v>
    <v>-9.8909999999999992E-4</v>
    <v>0</v>
    <v>USD</v>
    <v>Pentair plc delivers a comprehensive range of smart, sustainable water solutions to homes, businesses and industries around the world. The Company operates through three segments: Industrial &amp; Flow Technologies, Water Solutions, and Pool. The Industrial &amp; Flow Technologies segment designs, manufactures and sells a variety of fluid treatment and pump products and systems, including pressure vessels, gas recovery solutions, membrane bioreactors, wastewater reuse systems and advanced membrane filtration, water supply pumps, fluid transfer pumps, turbine pumps, solid handling pumps, and agricultural spray nozzles. The Water Solutions segment designs, manufactures and sells commercial and residential water treatment products and systems. The Pool segment designs, manufactures and sells a complete line of residential and commercial pool equipment and accessories, including pumps, filters, heaters, lights, automatic controls, automatic cleaners, maintenance equipment and pool accessories.</v>
    <v>11250</v>
    <v>New York Stock Exchange</v>
    <v>XNYS</v>
    <v>XNYS</v>
    <v>Regal House, 70 London Road, Twickenham, LONDON, UNITED KINGDOM-NA, TW1 3QS GB</v>
    <v>70.75</v>
    <v>Machinery, Equipment &amp; Components</v>
    <v>Stock</v>
    <v>45307.92591881875</v>
    <v>2205</v>
    <v>69.709999999999994</v>
    <v>11686639300</v>
    <v>PENTAIR PUBLIC LIMITED COMPANY</v>
    <v>PENTAIR PUBLIC LIMITED COMPANY</v>
    <v>70.19</v>
    <v>22.977599999999999</v>
    <v>70.77</v>
    <v>70.7</v>
    <v>70.7</v>
    <v>165299000</v>
    <v>PNR</v>
    <v>PENTAIR PUBLIC LIMITED COMPANY (XNYS:PNR)</v>
    <v>1757999</v>
    <v>1451631</v>
    <v>2013</v>
  </rv>
  <rv s="2">
    <v>2206</v>
  </rv>
  <rv s="3">
    <fb>72.709999999999994</fb>
    <v>21</v>
  </rv>
  <rv s="0">
    <v>https://www.bing.com/financeapi/forcetrigger?t=a245u2&amp;q=XNYS%3aTFX&amp;form=skydnc</v>
    <v>Learn more on Bing</v>
  </rv>
  <rv s="1">
    <v>en-GB</v>
    <v>a245u2</v>
    <v>268435456</v>
    <v>1</v>
    <v>Powered by Refinitiv</v>
    <v>0</v>
    <v>TELEFLEX INCORPORATED (XNYS:TFX)</v>
    <v>2</v>
    <v>22</v>
    <v>Finance</v>
    <v>23</v>
    <v>276.43</v>
    <v>177.63300000000001</v>
    <v>1.1422000000000001</v>
    <v>-3.24</v>
    <v>0</v>
    <v>-1.3004E-2</v>
    <v>0</v>
    <v>USD</v>
    <v>Teleflex Incorporated is a provider of medical technology products. The Company design, develop, manufacture and supply single-use medical devices used by hospitals and healthcare providers for common diagnostic and therapeutic procedures in critical care and surgical applications. The Company has four segments: Americas, EMEA (Europe, the Middle East and Africa), Asia (Asia Pacific) and OEM (Original Equipment Manufacturer and Development Services). OEM segment designs, manufactures and supplies devices and instruments for other medical device manufacturers. OEM segment includes the TFX Medical OEM, TFX OEM, Deknatel and HPC Medical brands, which provides custom extrusions, micro-diameter film-cast tubing, diagnostic and interventional catheters, balloons and balloon catheters, film-insulated fine wire, coated mandrel wire, sheath/dilator introducers, and more. The Company’s other brands include Arrow, LMA, Pilling, QuikClot, Rusch, UroLift, Weck, Barrigel, Deflux and Solesta.</v>
    <v>15500</v>
    <v>New York Stock Exchange</v>
    <v>XNYS</v>
    <v>XNYS</v>
    <v>550 E Swedesford Rd, Suite 400, WAYNE, PA, 19087 US</v>
    <v>247.10499999999999</v>
    <v>Healthcare Equipment &amp; Supplies</v>
    <v>Stock</v>
    <v>45307.909751573439</v>
    <v>2209</v>
    <v>243.33</v>
    <v>11555965020</v>
    <v>TELEFLEX INCORPORATED</v>
    <v>TELEFLEX INCORPORATED</v>
    <v>246.88</v>
    <v>29.1281</v>
    <v>249.15</v>
    <v>245.91</v>
    <v>245.91</v>
    <v>46992660</v>
    <v>TFX</v>
    <v>TELEFLEX INCORPORATED (XNYS:TFX)</v>
    <v>254470</v>
    <v>245467</v>
    <v>1943</v>
  </rv>
  <rv s="2">
    <v>2210</v>
  </rv>
  <rv s="3">
    <fb>249.34</fb>
    <v>21</v>
  </rv>
  <rv s="0">
    <v>https://www.bing.com/financeapi/forcetrigger?t=a1ypc7&amp;q=XNYS%3aNRG&amp;form=skydnc</v>
    <v>Learn more on Bing</v>
  </rv>
  <rv s="11">
    <v>en-GB</v>
    <v>a1ypc7</v>
    <v>268435456</v>
    <v>1</v>
    <v>Powered by Refinitiv</v>
    <v>24</v>
    <v>NRG ENERGY, INC. (XNYS:NRG)</v>
    <v>2</v>
    <v>25</v>
    <v>Finance</v>
    <v>23</v>
    <v>52.42</v>
    <v>30.25</v>
    <v>1.1004</v>
    <v>0.22</v>
    <v>0</v>
    <v>4.3379999999999998E-3</v>
    <v>0</v>
    <v>USD</v>
    <v>NRG Energy, Inc. is an energy, smart home and services company, which is engaged in producing and selling energy and related products and services in the United States and Canada. It develops sustainable solutions under the brand names NRG, Reliant, Direct Energy, Green Mountain Energy, and Vivint. Its segments include Texas, which includes activities related to customer, plant and market operations in Texas; East, which includes activities related to customer, plant and market operations in the East; West/Services/Other, which includes assets and activities, namely activities related to customer, plant and market operations in the West and Canada, the Services businesses, activity related to the Cottonwood facility, the remaining renewables activity, including its equity method investment in Ivanpah Master Holdings, LLC, and activity related to its equity method investment for the Gladstone power plant, and Vivint smart home. It serves residential, commercial and industrial customers.</v>
    <v>6603</v>
    <v>New York Stock Exchange</v>
    <v>XNYS</v>
    <v>XNYS</v>
    <v>910 Louisiana Street, HOUSTON, TX, 77002 US</v>
    <v>51.27</v>
    <v>Electrical Utilities &amp; IPPs</v>
    <v>Stock</v>
    <v>45307.914420277346</v>
    <v>2213</v>
    <v>50.24</v>
    <v>11500438536</v>
    <v>NRG ENERGY, INC.</v>
    <v>NRG ENERGY, INC.</v>
    <v>50.45</v>
    <v>50.72</v>
    <v>50.94</v>
    <v>50.94</v>
    <v>225764400</v>
    <v>NRG</v>
    <v>NRG ENERGY, INC. (XNYS:NRG)</v>
    <v>3341737</v>
    <v>3037007</v>
    <v>1992</v>
  </rv>
  <rv s="2">
    <v>2214</v>
  </rv>
  <rv s="3">
    <fb>51.7</fb>
    <v>21</v>
  </rv>
  <rv s="0">
    <v>https://www.bing.com/financeapi/forcetrigger?t=a243pr&amp;q=XNAS%3aTECH&amp;form=skydnc</v>
    <v>Learn more on Bing</v>
  </rv>
  <rv s="1">
    <v>en-GB</v>
    <v>a243pr</v>
    <v>268435456</v>
    <v>1</v>
    <v>Powered by Refinitiv</v>
    <v>0</v>
    <v>BIO-TECHNE CORPORATION (XNAS:TECH)</v>
    <v>2</v>
    <v>22</v>
    <v>Finance</v>
    <v>23</v>
    <v>89.91</v>
    <v>51.79</v>
    <v>1.2424999999999999</v>
    <v>-0.74</v>
    <v>3.64E-3</v>
    <v>-1.0254000000000001E-2</v>
    <v>0.26</v>
    <v>USD</v>
    <v>Bio-Techne Corporation is a global life sciences company. The Company is engaged in providing tools and bioactive reagents for the research and clinical diagnostic communities. It operates through two segments: Protein Sciences and Diagnostics and Genomics. Its Protein Sciences segment develops and manufactures biological reagents used in all aspects of life science research, diagnostics and cell and gene therapy. This segment also includes proteomic analytical tools, both manual and automated, that offer researchers and pharmaceutical manufacturers efficient and streamlined options for automated western blot and multiplexed ELISA workflow. The Diagnostics and Genomics segment develops and manufactures diagnostic products, including controls, calibrators, and diagnostic assays for the regulated diagnostics market, exosome-based molecular diagnostic assays, advanced tissue-based in-situ hybridization assays for spatial genomic and tissue biopsy analysis, and genetic and oncology kits.</v>
    <v>3050</v>
    <v>Nasdaq Stock Market</v>
    <v>XNAS</v>
    <v>XNAS</v>
    <v>614 MCKINLEY PL N E, MINNEAPOLIS, MN, 55413 US</v>
    <v>72.459999999999994</v>
    <v>Biotechnology &amp; Medical Research</v>
    <v>Stock</v>
    <v>45307.933370392966</v>
    <v>2217</v>
    <v>70.7</v>
    <v>11413710000</v>
    <v>BIO-TECHNE CORPORATION</v>
    <v>BIO-TECHNE CORPORATION</v>
    <v>71.150000000000006</v>
    <v>47.361199999999997</v>
    <v>72.17</v>
    <v>71.430000000000007</v>
    <v>71.69</v>
    <v>158150400</v>
    <v>TECH</v>
    <v>BIO-TECHNE CORPORATION (XNAS:TECH)</v>
    <v>1100492</v>
    <v>1087260</v>
    <v>1981</v>
  </rv>
  <rv s="2">
    <v>2218</v>
  </rv>
  <rv s="3">
    <fb>77.16</fb>
    <v>21</v>
  </rv>
  <rv s="0">
    <v>https://www.bing.com/financeapi/forcetrigger?t=a1uivh&amp;q=XNYS%3aPEAK&amp;form=skydnc</v>
    <v>Learn more on Bing</v>
  </rv>
  <rv s="1">
    <v>en-GB</v>
    <v>a1uivh</v>
    <v>268435456</v>
    <v>1</v>
    <v>Powered by Refinitiv</v>
    <v>0</v>
    <v>HEALTHPEAK PROPERTIES, INC. (XNYS:PEAK)</v>
    <v>2</v>
    <v>22</v>
    <v>Finance</v>
    <v>23</v>
    <v>28.43</v>
    <v>15.24</v>
    <v>1.0254000000000001</v>
    <v>-0.11</v>
    <v>-4.8240000000000002E-3</v>
    <v>-5.2780000000000006E-3</v>
    <v>-0.1</v>
    <v>USD</v>
    <v>Healthpeak Properties, Inc. is a real estate investment trust (REIT). The Company acquires, develops, owns, leases, and manages healthcare real estate across the United States. Its strategy is to invest in a diversified portfolio of high-quality healthcare properties across three core asset classes of life science, medical office, and continuing care retirement community (CCRC) real estate. The Company’s segments include Life science, Medical office, and CCRC. The Life Science segment properties contain laboratory and office space, which is leased primarily to biotechnology, medical device, and pharmaceutical companies, scientific research institutions, government agencies, and other organizations involved in the life science industry. The Company's Medical Office segment includes medical office buildings (MOBs) and hospitals. MOBs typically contain physicians’ offices and examination rooms and may also include pharmacies, hospital ancillary service space, and outpatient services.</v>
    <v>199</v>
    <v>New York Stock Exchange</v>
    <v>XNYS</v>
    <v>XNYS</v>
    <v>4600 South Syracuse Street, Suite 500, DENVER, CO, 80237 US</v>
    <v>20.84</v>
    <v>Residential &amp; Commercial REIT</v>
    <v>Stock</v>
    <v>45307.930376747659</v>
    <v>2221</v>
    <v>20.41</v>
    <v>11342581194</v>
    <v>HEALTHPEAK PROPERTIES, INC.</v>
    <v>HEALTHPEAK PROPERTIES, INC.</v>
    <v>20.73</v>
    <v>47.692100000000003</v>
    <v>20.84</v>
    <v>20.73</v>
    <v>20.63</v>
    <v>547157800</v>
    <v>PEAK</v>
    <v>HEALTHPEAK PROPERTIES, INC. (XNYS:PEAK)</v>
    <v>7463805</v>
    <v>5237417</v>
    <v>2022</v>
  </rv>
  <rv s="2">
    <v>2222</v>
  </rv>
  <rv s="3">
    <fb>19.8</fb>
    <v>21</v>
  </rv>
  <rv s="0">
    <v>https://www.bing.com/financeapi/forcetrigger?t=a24bpr&amp;q=XNYS%3aGL&amp;form=skydnc</v>
    <v>Learn more on Bing</v>
  </rv>
  <rv s="1">
    <v>en-GB</v>
    <v>a24bpr</v>
    <v>268435456</v>
    <v>1</v>
    <v>Powered by Refinitiv</v>
    <v>0</v>
    <v>GLOBE LIFE INC. (XNYS:GL)</v>
    <v>2</v>
    <v>22</v>
    <v>Finance</v>
    <v>20</v>
    <v>125.0189</v>
    <v>102.23</v>
    <v>0.69620000000000004</v>
    <v>-0.2</v>
    <v>3.4169999999999999E-3</v>
    <v>-1.6639999999999999E-3</v>
    <v>0.41</v>
    <v>USD</v>
    <v>Globe Life Inc. is an insurance holding company. The Company’s primary subsidiaries include Globe Life And Accident Insurance Company, American Income Life Insurance Company, Liberty National Life Insurance Company, Family Heritage Life Insurance Company of America, and United American Insurance Company. The Company offers Medicare Supplement and limited-benefit supplemental health insurance products, which include primarily critical illness and accident plans. These products are designed to supplement health coverage that applicants already own. Medicare Supplements offers to enrollees in fee-for-service Medicare program. The Company operates through four segments: life insurance, supplemental health insurance, annuities, and investments. Life insurance segment’s products include traditional whole life and term life insurance.</v>
    <v>3543</v>
    <v>New York Stock Exchange</v>
    <v>XNYS</v>
    <v>XNYS</v>
    <v>3700 S Stonebridge Dr, MCKINNEY, TX, 75070-5934 US</v>
    <v>120.47</v>
    <v>Insurance</v>
    <v>Stock</v>
    <v>45307.959184594532</v>
    <v>2225</v>
    <v>119.43</v>
    <v>11294248800</v>
    <v>GLOBE LIFE INC.</v>
    <v>GLOBE LIFE INC.</v>
    <v>119.9</v>
    <v>12.858000000000001</v>
    <v>120.2</v>
    <v>120</v>
    <v>120.41</v>
    <v>94118740</v>
    <v>GL</v>
    <v>GLOBE LIFE INC. (XNYS:GL)</v>
    <v>566506</v>
    <v>591564</v>
    <v>1979</v>
  </rv>
  <rv s="2">
    <v>2226</v>
  </rv>
  <rv s="3">
    <fb>121.72</fb>
    <v>21</v>
  </rv>
  <rv s="0">
    <v>https://www.bing.com/financeapi/forcetrigger?t=a1wksm&amp;q=XNYS%3aKMX&amp;form=skydnc</v>
    <v>Learn more on Bing</v>
  </rv>
  <rv s="1">
    <v>en-GB</v>
    <v>a1wksm</v>
    <v>268435456</v>
    <v>1</v>
    <v>Powered by Refinitiv</v>
    <v>0</v>
    <v>CARMAX, INC. (XNYS:KMX)</v>
    <v>2</v>
    <v>22</v>
    <v>Finance</v>
    <v>23</v>
    <v>87.5</v>
    <v>55.765000000000001</v>
    <v>1.6059000000000001</v>
    <v>0.03</v>
    <v>4.5960000000000003E-3</v>
    <v>4.3110000000000002E-4</v>
    <v>0.32</v>
    <v>USD</v>
    <v>CarMax, Inc. is a retailer of used vehicles. The Company’s segments include CarMax Sales Operations and CarMax Auto Finance (CAF). Its CarMax Sales Operations segment consists of all aspects of its auto merchandising and service operations. Its CAF segment consists of its own finance operation that provides financing to customers buying retail vehicles from CarMax. The CarMax Sales Operations segment sells used vehicles, purchases used vehicles from customers and other sources, sells related products and services, and arranges financing options for customers. Its omni-channel platform provides multiple ways for its customers to interact. It provides customers with a range of other related products and services, including extended protection plan (EPP) products and vehicle repair services. EPP products include extended service plans and guaranteed asset protection that covers the unpaid balance on an auto loan in the event of a total loss of the vehicle or unrecovered theft.</v>
    <v>30621</v>
    <v>New York Stock Exchange</v>
    <v>XNYS</v>
    <v>XNYS</v>
    <v>12800 Tuckahoe Creek Pkwy, RICHMOND, VA, 23238 US</v>
    <v>69.94</v>
    <v>Specialty Retailers</v>
    <v>Stock</v>
    <v>45307.926314490622</v>
    <v>2229</v>
    <v>68.22</v>
    <v>10994473944</v>
    <v>CARMAX, INC.</v>
    <v>CARMAX, INC.</v>
    <v>68.87</v>
    <v>22.186199999999999</v>
    <v>69.59</v>
    <v>69.62</v>
    <v>69.94</v>
    <v>157921200</v>
    <v>KMX</v>
    <v>CARMAX, INC. (XNYS:KMX)</v>
    <v>1762802</v>
    <v>2484161</v>
    <v>1996</v>
  </rv>
  <rv s="2">
    <v>2230</v>
  </rv>
  <rv s="3">
    <fb>76.739999999999995</fb>
    <v>21</v>
  </rv>
  <rv s="0">
    <v>https://www.bing.com/financeapi/forcetrigger?t=a1p2p2&amp;q=XNYS%3aBXP&amp;form=skydnc</v>
    <v>Learn more on Bing</v>
  </rv>
  <rv s="1">
    <v>en-GB</v>
    <v>a1p2p2</v>
    <v>268435456</v>
    <v>1</v>
    <v>Powered by Refinitiv</v>
    <v>0</v>
    <v>BOSTON PROPERTIES, INC. (XNYS:BXP)</v>
    <v>2</v>
    <v>22</v>
    <v>Finance</v>
    <v>23</v>
    <v>79.42</v>
    <v>46.180300000000003</v>
    <v>1.1827000000000001</v>
    <v>-0.48</v>
    <v>6.1890000000000001E-3</v>
    <v>-6.8610000000000008E-3</v>
    <v>0.43</v>
    <v>USD</v>
    <v>Boston Properties, Inc. is a fully integrated, self-administered and self-managed real estate investment trust (REIT) in the United States. The Company develops, owns and manages primarily workplaces. The Company's segments by geographic area include Boston, Los Angeles, New York, San Francisco, Seattle and Washington, DC. The Company's segments by property type include Premier Workplace, which includes office, life sciences and retail; Residential, and Hotel. Its portfolio totaled approximately 54.1 million square feet and 194 properties, including 13 properties under construction/redevelopment. The Company's properties consisted of approximately 173 office and life sciences properties, including 10 properties under construction/redevelopment; 14 retail properties, including two properties under construction/redevelopment; six residential properties, including one property under construction, and one hotel.</v>
    <v>780</v>
    <v>New York Stock Exchange</v>
    <v>XNYS</v>
    <v>XNYS</v>
    <v>800 Boylston St Ste 1900, BOSTON, MA, 02199-8101 US</v>
    <v>69.95</v>
    <v>Residential &amp; Commercial REIT</v>
    <v>Stock</v>
    <v>45307.94389387656</v>
    <v>2233</v>
    <v>67.739999999999995</v>
    <v>10904205096</v>
    <v>BOSTON PROPERTIES, INC.</v>
    <v>BOSTON PROPERTIES, INC.</v>
    <v>68.95</v>
    <v>57.2378</v>
    <v>69.959999999999994</v>
    <v>69.48</v>
    <v>69.91</v>
    <v>156940200</v>
    <v>BXP</v>
    <v>BOSTON PROPERTIES, INC. (XNYS:BXP)</v>
    <v>1696341</v>
    <v>1542876</v>
    <v>1997</v>
  </rv>
  <rv s="2">
    <v>2234</v>
  </rv>
  <rv s="3">
    <fb>70.17</fb>
    <v>21</v>
  </rv>
  <rv s="0">
    <v>https://www.bing.com/financeapi/forcetrigger?t=a1yism&amp;q=XNYS%3aNI&amp;form=skydnc</v>
    <v>Learn more on Bing</v>
  </rv>
  <rv s="1">
    <v>en-GB</v>
    <v>a1yism</v>
    <v>268435456</v>
    <v>1</v>
    <v>Powered by Refinitiv</v>
    <v>0</v>
    <v>NISOURCE INC. (XNYS:NI)</v>
    <v>2</v>
    <v>22</v>
    <v>Finance</v>
    <v>23</v>
    <v>28.95</v>
    <v>22.86</v>
    <v>0.48180000000000001</v>
    <v>-0.46</v>
    <v>0</v>
    <v>-1.7203E-2</v>
    <v>0</v>
    <v>USD</v>
    <v>NiSource Inc. is an energy holding company. The Company operates through two segments: Gas Distribution Operations and Electric Operations. The Gas Distribution operations, through its wholly owned subsidiary NiSource Gas Distribution Group, Inc., owns five distribution subsidiaries that provide natural gas to residential, commercial and industrial customers in Ohio, Pennsylvania, Virginia, Kentucky, and Maryland. The Company operates approximately 54,600 miles of distribution main pipeline plus the associated individual customer service lines and 1,000 miles of transmission main pipeline located in its service areas. The Electric Operations segment generates, transmits and distributes electricity, through its subsidiary NIPSCO, to approximately 486,000 customers in 20 counties in the northern part of Indiana. The Electric Operations segment is also engaged in wholesale electric and transmission transactions. The Company owns and operates sources of generation as well as source power.</v>
    <v>7117</v>
    <v>New York Stock Exchange</v>
    <v>XNYS</v>
    <v>XNYS</v>
    <v>801 E 86th Ave, MERRILLVILLE, IN, 46410-6272 US</v>
    <v>26.67</v>
    <v>Multiline Utilities</v>
    <v>Stock</v>
    <v>45307.912296724222</v>
    <v>2237</v>
    <v>26.254999999999999</v>
    <v>10864556712</v>
    <v>NISOURCE INC.</v>
    <v>NISOURCE INC.</v>
    <v>26.57</v>
    <v>17.874700000000001</v>
    <v>26.74</v>
    <v>26.28</v>
    <v>26.28</v>
    <v>413415400</v>
    <v>NI</v>
    <v>NISOURCE INC. (XNYS:NI)</v>
    <v>3178742</v>
    <v>3884035</v>
    <v>2000</v>
  </rv>
  <rv s="2">
    <v>2238</v>
  </rv>
  <rv s="3">
    <fb>26.55</fb>
    <v>21</v>
  </rv>
  <rv s="0">
    <v>https://www.bing.com/financeapi/forcetrigger?t=a24v8m&amp;q=XNYS%3aUHS&amp;form=skydnc</v>
    <v>Learn more on Bing</v>
  </rv>
  <rv s="1">
    <v>en-GB</v>
    <v>a24v8m</v>
    <v>268435456</v>
    <v>1</v>
    <v>Powered by Refinitiv</v>
    <v>0</v>
    <v>UNIVERSAL HEALTH SERVICES, INC. (XNYS:UHS)</v>
    <v>2</v>
    <v>22</v>
    <v>Finance</v>
    <v>23</v>
    <v>160.36000000000001</v>
    <v>113.69</v>
    <v>1.238</v>
    <v>-0.64</v>
    <v>0</v>
    <v>-4.0360000000000005E-3</v>
    <v>0</v>
    <v>USD</v>
    <v>Universal Health Services, Inc. is a holding company. It operates through its subsidiaries, including its management company. It is engaged in owning and operating acute care hospitals and outpatient facilities, and behavioral healthcare facilities. Its segments include acute care hospital services, behavioral health care services, and Other. It owns and operates approximately 359 inpatient facilities and 39 outpatient and other facilities located in 39 states, Washington, D.C., the United Kingdom, and Puerto Rico. It provides services, which include general and specialty surgery, internal medicine, obstetrics, emergency room care, radiology, oncology, diagnostic care, coronary care, pediatric services, pharmacy services and/or behavioral health services. It also provides capital resources, as well as a variety of management services to its facilities, including information services, finance and control systems, facilities planning, physician recruitment services, and public relations.</v>
    <v>71200</v>
    <v>New York Stock Exchange</v>
    <v>XNYS</v>
    <v>XNYS</v>
    <v>367 S GULPH RD, KING OF PRUSSIA, PA, 19406 US</v>
    <v>158.13999999999999</v>
    <v>Healthcare Providers &amp; Services</v>
    <v>Stock</v>
    <v>45307.888895358592</v>
    <v>2241</v>
    <v>155.82</v>
    <v>10781461665</v>
    <v>UNIVERSAL HEALTH SERVICES, INC.</v>
    <v>UNIVERSAL HEALTH SERVICES, INC.</v>
    <v>157.4</v>
    <v>16.644600000000001</v>
    <v>158.59</v>
    <v>157.94999999999999</v>
    <v>157.94999999999999</v>
    <v>68258700</v>
    <v>UHS</v>
    <v>UNIVERSAL HEALTH SERVICES, INC. (XNYS:UHS)</v>
    <v>350981</v>
    <v>490873</v>
    <v>1979</v>
  </rv>
  <rv s="2">
    <v>2242</v>
  </rv>
  <rv s="3">
    <fb>152.44</fb>
    <v>21</v>
  </rv>
  <rv s="0">
    <v>https://www.bing.com/financeapi/forcetrigger?t=a1xv4c&amp;q=XNYS%3aMOS&amp;form=skydnc</v>
    <v>Learn more on Bing</v>
  </rv>
  <rv s="1">
    <v>en-GB</v>
    <v>a1xv4c</v>
    <v>268435456</v>
    <v>1</v>
    <v>Powered by Refinitiv</v>
    <v>0</v>
    <v>THE MOSAIC COMPANY (XNYS:MOS)</v>
    <v>2</v>
    <v>22</v>
    <v>Finance</v>
    <v>23</v>
    <v>57.157800000000002</v>
    <v>31.44</v>
    <v>1.5143</v>
    <v>-0.41</v>
    <v>-6.179E-4</v>
    <v>-1.2507999999999998E-2</v>
    <v>-0.02</v>
    <v>USD</v>
    <v>The Mosaic Company is a producer and marketer of concentrated phosphate and potash crop nutrients. Its segments include Phosphates, Potash and Mosaic Fertilizantes. The Phosphates business segment owns and operates mines and production facilities in Florida, which produces concentrated phosphate crop nutrients and phosphate-based animal feed ingredients and processing plants in Louisiana, which produces concentrated phosphate crop nutrients. The Potash business segment owns and operates potash mines and production facilities in Canada and the United States, which produces potash-based crop nutrients, animal feed ingredients and industrial products. The Mosaic Fertilizantes business segment includes five Brazilian phosphate rock mines, four phosphate chemical plants and a potash mine in Brazil. It also includes its distribution business in South America, which consists of sales offices, crop nutrient blending and bagging facilities, port terminals and warehouses in Brazil and Paraguay.</v>
    <v>13570</v>
    <v>New York Stock Exchange</v>
    <v>XNYS</v>
    <v>XNYS</v>
    <v>101 East Kennedy Blvd., Suite 2500, TAMPA, FL, 33602 US</v>
    <v>32.534999999999997</v>
    <v>Chemicals</v>
    <v>Stock</v>
    <v>45307.915705682812</v>
    <v>2245</v>
    <v>31.96</v>
    <v>10713670000</v>
    <v>THE MOSAIC COMPANY</v>
    <v>THE MOSAIC COMPANY</v>
    <v>32.534999999999997</v>
    <v>8.4070999999999998</v>
    <v>32.78</v>
    <v>32.369999999999997</v>
    <v>32.35</v>
    <v>326835400</v>
    <v>MOS</v>
    <v>THE MOSAIC COMPANY (XNYS:MOS)</v>
    <v>4792839</v>
    <v>4164341</v>
    <v>2004</v>
  </rv>
  <rv s="2">
    <v>2246</v>
  </rv>
  <rv s="3">
    <fb>35.729999999999997</fb>
    <v>21</v>
  </rv>
  <rv s="0">
    <v>https://www.bing.com/financeapi/forcetrigger?t=a261ec&amp;q=XNYS%3aWRK&amp;form=skydnc</v>
    <v>Learn more on Bing</v>
  </rv>
  <rv s="11">
    <v>en-GB</v>
    <v>a261ec</v>
    <v>268435456</v>
    <v>1</v>
    <v>Powered by Refinitiv</v>
    <v>24</v>
    <v>WESTROCK COMPANY (XNYS:WRK)</v>
    <v>2</v>
    <v>25</v>
    <v>Finance</v>
    <v>23</v>
    <v>43.58</v>
    <v>26.84</v>
    <v>1.0669999999999999</v>
    <v>-0.45</v>
    <v>4.1219999999999998E-3</v>
    <v>-1.0794E-2</v>
    <v>0.17</v>
    <v>USD</v>
    <v>WestRock Company is a multinational provider of sustainable fiber-based paper and packaging solutions. The Company is an integrated producer of linerboard, white-top linerboard and corrugating medium (containerboard) and kraft paper in North America. It operates through four segments: corrugated packaging, consumer packaging, global paper and distribution. Its corrugated packaging segment consists of its integrated corrugated converting operations and is engaged in the sale of corrugated containers and other corrugated products, including displays. The Company's consumer packaging segment is engaged in integrated consumer converting operations and the sale of consumer packaging products, such as folding cartons, inserts and labels. The Company's global paper segment is engaged in commercial paper operations and the sale of container board, paperboard and specialty grades to external customers. Its distribution segment is engaged in distribution and display assembly operations.</v>
    <v>56100</v>
    <v>New York Stock Exchange</v>
    <v>XNYS</v>
    <v>XNYS</v>
    <v>1000 Abernathy Road Ne, ATLANTA, GA, 30328 US</v>
    <v>41.490900000000003</v>
    <v>Containers &amp; Packaging</v>
    <v>Stock</v>
    <v>45307.888727510937</v>
    <v>2249</v>
    <v>40.96</v>
    <v>10693810000</v>
    <v>WESTROCK COMPANY</v>
    <v>WESTROCK COMPANY</v>
    <v>41.29</v>
    <v>41.69</v>
    <v>41.24</v>
    <v>41.41</v>
    <v>256507700</v>
    <v>WRK</v>
    <v>WESTROCK COMPANY (XNYS:WRK)</v>
    <v>1644298</v>
    <v>2477208</v>
    <v>2018</v>
  </rv>
  <rv s="2">
    <v>2250</v>
  </rv>
  <rv s="3">
    <fb>41.52</fb>
    <v>21</v>
  </rv>
  <rv s="0">
    <v>https://www.bing.com/financeapi/forcetrigger?t=a2655r&amp;q=XNAS%3aWYNN&amp;form=skydnc</v>
    <v>Learn more on Bing</v>
  </rv>
  <rv s="1">
    <v>en-GB</v>
    <v>a2655r</v>
    <v>268435456</v>
    <v>1</v>
    <v>Powered by Refinitiv</v>
    <v>0</v>
    <v>WYNN RESORTS, LIMITED (XNAS:WYNN)</v>
    <v>2</v>
    <v>22</v>
    <v>Finance</v>
    <v>23</v>
    <v>117.86</v>
    <v>81.650000000000006</v>
    <v>1.9358</v>
    <v>0.45</v>
    <v>0</v>
    <v>4.7819999999999998E-3</v>
    <v>0</v>
    <v>USD</v>
    <v>Wynn Resorts, Limited is a designer, developer, and operator of integrated resorts featuring luxury hotel rooms, high-end retail space, dining and entertainment options and gaming. Its segments include Wynn Palace, Wynn Macau, Las Vegas Operations, Encore Boston Harbor and Wynn Interactive. Its Wynn Palace is a luxury resort on the Cotai Strip in Macau, with approximately 1,706 guest rooms, suites and villas, 14 food and beverage outlets and meeting and convention space. Its Wynn Macau is a luxury resort located in the Macau Special Administrative Region of the People's Republic of China with approximately 1,010 guest rooms and suites, approximately 4 food and beverage outlets, convention space, and a performance lake, a rotunda shows and recreation and leisure facilities. The Company's Encore Boston Harbor is a luxury resort with approximately 671 hotel rooms, an spa, specialty shopping, 16 food and beverage outlets, nightclub and meeting spaces, waterfront park and floral displays.</v>
    <v>27000</v>
    <v>Nasdaq Stock Market</v>
    <v>XNAS</v>
    <v>XNAS</v>
    <v>3131 Las Vegas Blvd S, LAS VEGAS, NV, 89109 US</v>
    <v>94.88</v>
    <v>Hotels &amp; Entertainment Services</v>
    <v>Stock</v>
    <v>45307.914261435159</v>
    <v>2253</v>
    <v>93.1</v>
    <v>10680173760</v>
    <v>WYNN RESORTS, LIMITED</v>
    <v>WYNN RESORTS, LIMITED</v>
    <v>93.42</v>
    <v>321.90870000000001</v>
    <v>94.11</v>
    <v>94.56</v>
    <v>94.56</v>
    <v>112946000</v>
    <v>WYNN</v>
    <v>WYNN RESORTS, LIMITED (XNAS:WYNN)</v>
    <v>1452349</v>
    <v>1907025</v>
    <v>2002</v>
  </rv>
  <rv s="2">
    <v>2254</v>
  </rv>
  <rv s="3">
    <fb>91.11</fb>
    <v>21</v>
  </rv>
  <rv s="0">
    <v>https://www.bing.com/financeapi/forcetrigger?t=a1q9c7&amp;q=XNYS%3aCPT&amp;form=skydnc</v>
    <v>Learn more on Bing</v>
  </rv>
  <rv s="4">
    <v>en-GB</v>
    <v>a1q9c7</v>
    <v>268435456</v>
    <v>1</v>
    <v>Powered by Refinitiv</v>
    <v>7</v>
    <v>CAMDEN PROPERTY TRUST (XNYS:CPT)</v>
    <v>2</v>
    <v>31</v>
    <v>Finance</v>
    <v>23</v>
    <v>127.6</v>
    <v>82.81</v>
    <v>0.85199999999999998</v>
    <v>0.28999999999999998</v>
    <v>0</v>
    <v>2.9230000000000003E-3</v>
    <v>0</v>
    <v>USD</v>
    <v>Camden Property Trust is a real estate investment trust (REIT). The Company and its subsidiaries are primarily engaged in the ownership, management, development, reposition, redevelopment, acquisition, and construction of multifamily apartment communities. It owns interests in and operates approximately 178 multifamily properties consisting of 60,652 apartment homes across the United States. The Company has six properties under construction, which consist of approximately 1,950 apartment homes. In addition, it owns other land holdings for the development of multifamily apartment communities. The Company's properties consist of mid-rise buildings or two- and three-story buildings in a landscaped setting, as well as high-rise buildings, and provide residents with a variety of amenities common to multifamily rental properties. Its properties are located in Arizona, California, Colorado, Florida, Georgia, North Carolina, Washington District of Columbia (DC) Metro and Texas, among others.</v>
    <v>1650</v>
    <v>New York Stock Exchange</v>
    <v>XNYS</v>
    <v>XNYS</v>
    <v>SUITE 2400, 11 GREENWAY PLAZA, HOUSTON, TX, 77046 US</v>
    <v>100.16</v>
    <v>Residential &amp; Commercial REIT</v>
    <v>Stock</v>
    <v>45307.927310671097</v>
    <v>2257</v>
    <v>98.64</v>
    <v>10624802112</v>
    <v>CAMDEN PROPERTY TRUST</v>
    <v>CAMDEN PROPERTY TRUST</v>
    <v>99</v>
    <v>47.646000000000001</v>
    <v>99.22</v>
    <v>99.51</v>
    <v>99.51</v>
    <v>106771200</v>
    <v>CPT</v>
    <v>CAMDEN PROPERTY TRUST (XNYS:CPT)</v>
    <v>1332505</v>
    <v>1008111</v>
  </rv>
  <rv s="2">
    <v>2258</v>
  </rv>
  <rv s="3">
    <fb>99.29</fb>
    <v>21</v>
  </rv>
  <rv s="0">
    <v>https://www.bing.com/financeapi/forcetrigger?t=a1qbxm&amp;q=XNYS%3aCRL&amp;form=skydnc</v>
    <v>Learn more on Bing</v>
  </rv>
  <rv s="1">
    <v>en-GB</v>
    <v>a1qbxm</v>
    <v>268435456</v>
    <v>1</v>
    <v>Powered by Refinitiv</v>
    <v>0</v>
    <v>CHARLES RIVER LABORATORIES INTERNATIONAL, INC. (XNYS:CRL)</v>
    <v>2</v>
    <v>22</v>
    <v>Finance</v>
    <v>23</v>
    <v>262</v>
    <v>161.65</v>
    <v>1.3875</v>
    <v>-5.0599999999999996</v>
    <v>0</v>
    <v>-2.3925000000000002E-2</v>
    <v>0</v>
    <v>USD</v>
    <v>Charles River Laboratories International, Inc. is a full service, non-clinical contract research company. The Company provides research models required in research and development of new drugs, devices, and therapies. The Company operates through three segments: Research Models and Services (RMS), Discovery and Safety Assessment (DSA), and Manufacturing Solutions (Manufacturing). The RMS segment includes the research models, research model services, and research and cells solutions businesses. The DSA segment provides regulated and non-regulated DSA services to support the research, development, and regulatory-required safety testing of potential new drugs, including therapeutic discovery and optimization plus in vitro and in vivo studies, laboratory support services, and strategic non-clinical consulting and program management to support product development. The Manufacturing segment includes Microbial Solutions and Biologics Solutions (Biologics).</v>
    <v>20000</v>
    <v>New York Stock Exchange</v>
    <v>XNYS</v>
    <v>XNYS</v>
    <v>251 Ballardvale St, WILMINGTON, MA, 01887 US</v>
    <v>208.51</v>
    <v>Biotechnology &amp; Medical Research</v>
    <v>Stock</v>
    <v>45307.888896133591</v>
    <v>2261</v>
    <v>205.01</v>
    <v>10589198424</v>
    <v>CHARLES RIVER LABORATORIES INTERNATIONAL, INC.</v>
    <v>CHARLES RIVER LABORATORIES INTERNATIONAL, INC.</v>
    <v>208.15</v>
    <v>22.904599999999999</v>
    <v>211.49</v>
    <v>206.43</v>
    <v>206.43</v>
    <v>51296800</v>
    <v>CRL</v>
    <v>CHARLES RIVER LABORATORIES INTERNATIONAL, INC. (XNYS:CRL)</v>
    <v>653223</v>
    <v>538865</v>
    <v>1994</v>
  </rv>
  <rv s="2">
    <v>2262</v>
  </rv>
  <rv s="3">
    <fb>236.4</fb>
    <v>21</v>
  </rv>
  <rv s="0">
    <v>https://www.bing.com/financeapi/forcetrigger?t=a1stjc&amp;q=XNAS%3aFFIV&amp;form=skydnc</v>
    <v>Learn more on Bing</v>
  </rv>
  <rv s="1">
    <v>en-GB</v>
    <v>a1stjc</v>
    <v>268435456</v>
    <v>1</v>
    <v>Powered by Refinitiv</v>
    <v>0</v>
    <v>F5, INC. (XNAS:FFIV)</v>
    <v>2</v>
    <v>22</v>
    <v>Finance</v>
    <v>23</v>
    <v>180.7</v>
    <v>127.05</v>
    <v>1.115</v>
    <v>0.01</v>
    <v>0</v>
    <v>5.677E-5</v>
    <v>0</v>
    <v>USD</v>
    <v>F5, Inc. is a multi-cloud application services and security company. The Company is a provider of multi-cloud application security and delivery solutions which enable its customers to develop, deploy, operate, secure, and govern applications in any architecture, from on-premises to the public cloud. Its enterprise-grade application services are available as cloud-based, software-as-a-service, and software-only solutions optimized for multi-cloud environments, with modules that can run independently, or as part of an integrated solution on its appliances. The Company's products and solutions include F5 BIG-IP Software, F5 BIG-IP Systems, F5 BIG-IQ Centralized Management, F5 NGINX Software Solutions, F5 Distributed Cloud WAAP, and F5 Distributed Cloud Bot Defense, among others. The Company markets and sells its products primarily through multiple indirect sales channels in the Americas; Europe, the Middle East, and Africa (EMEA); and the Asia-Pacific region (APAC).</v>
    <v>6524</v>
    <v>Nasdaq Stock Market</v>
    <v>XNAS</v>
    <v>XNAS</v>
    <v>801 5Th Avenue, SEATTLE, WA, 98104 US</v>
    <v>176.71</v>
    <v>Software &amp; IT Services</v>
    <v>Stock</v>
    <v>45307.914358460155</v>
    <v>2265</v>
    <v>174.61</v>
    <v>10517420000</v>
    <v>F5, INC.</v>
    <v>F5, INC.</v>
    <v>175.44</v>
    <v>26.832999999999998</v>
    <v>176.15</v>
    <v>176.16</v>
    <v>176.16</v>
    <v>59707210</v>
    <v>FFIV</v>
    <v>F5, INC. (XNAS:FFIV)</v>
    <v>319860</v>
    <v>407785</v>
    <v>1996</v>
  </rv>
  <rv s="2">
    <v>2266</v>
  </rv>
  <rv s="3">
    <fb>178.98</fb>
    <v>21</v>
  </rv>
  <rv s="0">
    <v>https://www.bing.com/financeapi/forcetrigger?t=a1naqh&amp;q=XNYS%3aALLE&amp;form=skydnc</v>
    <v>Learn more on Bing</v>
  </rv>
  <rv s="1">
    <v>en-GB</v>
    <v>a1naqh</v>
    <v>268435456</v>
    <v>1</v>
    <v>Powered by Refinitiv</v>
    <v>0</v>
    <v>ALLEGION PUBLIC LIMITED COMPANY (XNYS:ALLE)</v>
    <v>2</v>
    <v>22</v>
    <v>Finance</v>
    <v>23</v>
    <v>128.43</v>
    <v>95.94</v>
    <v>1.1516999999999999</v>
    <v>-0.37</v>
    <v>0</v>
    <v>-3.0890000000000002E-3</v>
    <v>0</v>
    <v>USD</v>
    <v>Allegion plc (Allegion) is a global provider of security products and solutions. The Company operates through two segments: Allegion Americas and Allegion International. Allegion Americas segment is a provider of security products, services, and solutions throughout North America. The segment sells a broad range of products and solutions including locks, locksets, key systems, door controls and systems, exit devices, doors, accessories, electronic security products, access control systems and software and service solutions. Its customers include commercial, institutional, and residential facilities, including the education, healthcare, government, hospitality, retail, commercial office, and single and multi-family residential markets. Allegion International segment provides security products, services, and solutions primarily throughout Europe, Asia, and Oceania. Allegion's brands include CISA, Interflex, LCN, Schlage, SimonsVoss, and Von Duprin.</v>
    <v>12300</v>
    <v>New York Stock Exchange</v>
    <v>XNYS</v>
    <v>XNYS</v>
    <v>Block E Iveagh Court, Harcourt Road, DUBLIN, DUBLIN, 00000 IE</v>
    <v>119.45</v>
    <v>Communications &amp; Networking</v>
    <v>Stock</v>
    <v>45307.915676226563</v>
    <v>2269</v>
    <v>117.17</v>
    <v>10515190000</v>
    <v>ALLEGION PUBLIC LIMITED COMPANY</v>
    <v>ALLEGION PUBLIC LIMITED COMPANY</v>
    <v>118.82</v>
    <v>18.9681</v>
    <v>119.78</v>
    <v>119.41</v>
    <v>119.41</v>
    <v>87787570</v>
    <v>ALLE</v>
    <v>ALLEGION PUBLIC LIMITED COMPANY (XNYS:ALLE)</v>
    <v>900408</v>
    <v>988824</v>
    <v>2013</v>
  </rv>
  <rv s="2">
    <v>2270</v>
  </rv>
  <rv s="3">
    <fb>126.69</fb>
    <v>21</v>
  </rv>
  <rv s="0">
    <v>https://www.bing.com/financeapi/forcetrigger?t=a1rxu2&amp;q=XNYS%3aEMN&amp;form=skydnc</v>
    <v>Learn more on Bing</v>
  </rv>
  <rv s="1">
    <v>en-GB</v>
    <v>a1rxu2</v>
    <v>268435456</v>
    <v>1</v>
    <v>Powered by Refinitiv</v>
    <v>0</v>
    <v>EASTMAN CHEMICAL COMPANY (XNYS:EMN)</v>
    <v>2</v>
    <v>22</v>
    <v>Finance</v>
    <v>23</v>
    <v>92.21</v>
    <v>68.89</v>
    <v>1.5457000000000001</v>
    <v>-0.64</v>
    <v>2.283E-2</v>
    <v>-7.3619999999999996E-3</v>
    <v>1.97</v>
    <v>USD</v>
    <v>Eastman Chemical Company (Eastman) is a global specialty materials company that produces a range of products. Eastman's segments include Advanced Materials (AM), Additives &amp; Functional Products (AFP), Chemical Intermediates (CI), and Fibers. The AM segment produces and markets polymers, films, and plastics with differentiated performance properties for value-added end-uses in transportation; durables and electronics; building and construction; medical and pharma; and consumables markets. The AFP segment manufactures materials for products in the transportation; personal care and wellness; food, feed, and agriculture; building and construction; water treatment and energy; consumables; and durables and electronics markets. The CI segment sells and markets industrial chemicals and processing, building and construction, health and wellness, and agrochemicals. The Fibers segment manufactures and sells acetate tow and triacetin plasticizers for use in filtration media.</v>
    <v>14500</v>
    <v>New York Stock Exchange</v>
    <v>XNYS</v>
    <v>XNYS</v>
    <v>200 South Wilcox Drive, Po Box 511, KINGSPORT, TN, 37660 US</v>
    <v>86.405000000000001</v>
    <v>Chemicals</v>
    <v>Stock</v>
    <v>45307.887393089841</v>
    <v>2273</v>
    <v>85.15</v>
    <v>10230887560</v>
    <v>EASTMAN CHEMICAL COMPANY</v>
    <v>EASTMAN CHEMICAL COMPANY</v>
    <v>85.99</v>
    <v>17.748699999999999</v>
    <v>86.93</v>
    <v>86.29</v>
    <v>88.26</v>
    <v>118564000</v>
    <v>EMN</v>
    <v>EASTMAN CHEMICAL COMPANY (XNYS:EMN)</v>
    <v>862290</v>
    <v>876486</v>
    <v>1993</v>
  </rv>
  <rv s="2">
    <v>2274</v>
  </rv>
  <rv s="3">
    <fb>89.82</fb>
    <v>21</v>
  </rv>
  <rv s="0">
    <v>https://www.bing.com/financeapi/forcetrigger?t=azqpjc&amp;q=XNYS%3aCDAY&amp;form=skydnc</v>
    <v>Learn more on Bing</v>
  </rv>
  <rv s="1">
    <v>en-GB</v>
    <v>azqpjc</v>
    <v>268435456</v>
    <v>1</v>
    <v>Powered by Refinitiv</v>
    <v>0</v>
    <v>CERIDIAN HCM HOLDING INC. (XNYS:CDAY)</v>
    <v>2</v>
    <v>22</v>
    <v>Finance</v>
    <v>23</v>
    <v>79.66</v>
    <v>55.62</v>
    <v>1.3391</v>
    <v>0.18</v>
    <v>3.054E-4</v>
    <v>2.7560000000000002E-3</v>
    <v>0.02</v>
    <v>USD</v>
    <v>Ceridian HCM Holding Inc. is a human capital management (HCM) software company. The Company’s flagship Cloud HCM platform, Dayforce, provides human resources (HR), payroll, benefits, workforce management, and talent intelligence functionality. It also sells Powerpay, a cloud HR and payroll solution for the Canadian small business market, through both direct sales and established partner channels. Its Dayforce Human Resources functionality provides customers with a single, complete record for all employees. Through its Dayforce platform, users with localized payroll functionality are able to make updates to time and pay in real-time. Its Dayforce Wallet is a digital payment solution for customers using Dayforce Payroll. Its Dayforce Benefits assists users from enrollment to ongoing benefits administration. Its Bureau solutions offer payroll and payroll-related services using legacy technology and on-premises technology from its acquired businesses.</v>
    <v>8526</v>
    <v>New York Stock Exchange</v>
    <v>XNYS</v>
    <v>XNYS</v>
    <v>3311 E Old Shakopee Rd, MINNEAPOLIS, MN, 55425-1361 US</v>
    <v>65.650000000000006</v>
    <v>Software &amp; IT Services</v>
    <v>Stock</v>
    <v>45307.910704524998</v>
    <v>2277</v>
    <v>63.926400000000001</v>
    <v>10196660000</v>
    <v>CERIDIAN HCM HOLDING INC.</v>
    <v>CERIDIAN HCM HOLDING INC.</v>
    <v>64.62</v>
    <v>2696.5309999999999</v>
    <v>65.31</v>
    <v>65.489999999999995</v>
    <v>65.510000000000005</v>
    <v>156127000</v>
    <v>CDAY</v>
    <v>CERIDIAN HCM HOLDING INC. (XNYS:CDAY)</v>
    <v>1044498</v>
    <v>1239932</v>
    <v>2013</v>
  </rv>
  <rv s="2">
    <v>2278</v>
  </rv>
  <rv s="3">
    <fb>67.12</fb>
    <v>21</v>
  </rv>
  <rv s="0">
    <v>https://www.bing.com/financeapi/forcetrigger?t=a1xonm&amp;q=XNAS%3aMKTX&amp;form=skydnc</v>
    <v>Learn more on Bing</v>
  </rv>
  <rv s="1">
    <v>en-GB</v>
    <v>a1xonm</v>
    <v>268435456</v>
    <v>1</v>
    <v>Powered by Refinitiv</v>
    <v>0</v>
    <v>MARKETAXESS HOLDINGS INC. (XNAS:MKTX)</v>
    <v>2</v>
    <v>22</v>
    <v>Finance</v>
    <v>23</v>
    <v>399.78</v>
    <v>200.01</v>
    <v>1.0299</v>
    <v>0.02</v>
    <v>0</v>
    <v>7.4349999999999991E-5</v>
    <v>0</v>
    <v>USD</v>
    <v>MarketAxess Holdings Inc. is engaged in operating electronic platforms for the trading of fixed-income securities and provides related data, analytics, compliance tools and post-trade services. It provides Open Trading marketplace, which offers an all-to-all trading solution in the global credit markets, creating a liquidity pool for a range of credit market participants. It is involved in drawing on a diverse set of trading protocols, including request-for-quote, live order books, sessions-based trading, and portfolio trading solutions, as well as its deep data and analytical resources. It provides integrated and actionable data offerings, including Composite+ and Axess All real time pricing to assist clients with trading decisions and transaction cost analysis. It also provides a quantitative trading technology specializing in algorithmic and analytical services. It offers a range of post-trade services, including straight-through processing, trade matching, and trade publication.</v>
    <v>744</v>
    <v>Nasdaq Stock Market</v>
    <v>XNAS</v>
    <v>XNAS</v>
    <v>55 Hudson Yards, 15Th Floor, NEW YORK, NY, 10001 US</v>
    <v>269.375</v>
    <v>Investment Banking &amp; Investment Services</v>
    <v>Stock</v>
    <v>45307.888896388278</v>
    <v>2281</v>
    <v>265.76</v>
    <v>10196566050</v>
    <v>MARKETAXESS HOLDINGS INC.</v>
    <v>MARKETAXESS HOLDINGS INC.</v>
    <v>268.70999999999998</v>
    <v>40.836199999999998</v>
    <v>268.98</v>
    <v>269</v>
    <v>269</v>
    <v>37905450</v>
    <v>MKTX</v>
    <v>MARKETAXESS HOLDINGS INC. (XNAS:MKTX)</v>
    <v>250349</v>
    <v>314209</v>
    <v>2000</v>
  </rv>
  <rv s="2">
    <v>2282</v>
  </rv>
  <rv s="3">
    <fb>292.85000000000002</fb>
    <v>21</v>
  </rv>
  <rv s="0">
    <v>https://www.bing.com/financeapi/forcetrigger?t=a1uozr&amp;q=XNYS%3aHII&amp;form=skydnc</v>
    <v>Learn more on Bing</v>
  </rv>
  <rv s="1">
    <v>en-GB</v>
    <v>a1uozr</v>
    <v>268435456</v>
    <v>1</v>
    <v>Powered by Refinitiv</v>
    <v>0</v>
    <v>HUNTINGTON INGALLS INDUSTRIES, INC. (XNYS:HII)</v>
    <v>2</v>
    <v>22</v>
    <v>Finance</v>
    <v>23</v>
    <v>261.42</v>
    <v>188.51</v>
    <v>0.58020000000000005</v>
    <v>0.5</v>
    <v>-2.0379999999999999E-3</v>
    <v>1.9629999999999999E-3</v>
    <v>-0.52</v>
    <v>USD</v>
    <v>Huntington Ingalls Industries, Inc. is engaged in building and delivering the survivable naval ships and technologies that safeguard America's seas, sky, land, space, and cyber. It operates through three segments: Ingalls, Newport News and Mission Technologies. Its Ingalls segment is engaged in designing and constructing non-nuclear ships for the United States Navy and United States Coast Guard, including amphibious assault ships, expeditionary warfare ships, surface combatants, and national security cutters (NSC). Its Newport News segment is engaged in designing and constructing nuclear-powered aircraft carriers and submarines, and refueling and overhauling, and the inactivation of nuclear-powered aircraft carriers. The Mission Technologies segment is engaged in providing mission-based solutions, unmanned systems, fleet support services, and nuclear and environmental services. It conducts its business with the United States Government, primarily the Department of Defense (DoD).</v>
    <v>44000</v>
    <v>New York Stock Exchange</v>
    <v>XNYS</v>
    <v>XNYS</v>
    <v>909-7, 7J2, 4101 Washington Avenue, NEWPORT NEWS, VA, 23607 US</v>
    <v>256.13</v>
    <v>Aerospace &amp; Defense</v>
    <v>Stock</v>
    <v>45307.925390867968</v>
    <v>2285</v>
    <v>252.28</v>
    <v>10136632522</v>
    <v>HUNTINGTON INGALLS INDUSTRIES, INC.</v>
    <v>HUNTINGTON INGALLS INDUSTRIES, INC.</v>
    <v>253.97</v>
    <v>19.196899999999999</v>
    <v>254.68</v>
    <v>255.18</v>
    <v>254.66</v>
    <v>39723460</v>
    <v>HII</v>
    <v>HUNTINGTON INGALLS INDUSTRIES, INC. (XNYS:HII)</v>
    <v>214175</v>
    <v>280005</v>
    <v>2010</v>
  </rv>
  <rv s="2">
    <v>2286</v>
  </rv>
  <rv s="3">
    <fb>259.64</fb>
    <v>21</v>
  </rv>
  <rv s="0">
    <v>https://www.bing.com/financeapi/forcetrigger?t=a1pnu2&amp;q=XNAS%3aCHRW&amp;form=skydnc</v>
    <v>Learn more on Bing</v>
  </rv>
  <rv s="1">
    <v>en-GB</v>
    <v>a1pnu2</v>
    <v>268435456</v>
    <v>1</v>
    <v>Powered by Refinitiv</v>
    <v>0</v>
    <v>C.H. ROBINSON WORLDWIDE, INC. (XNAS:CHRW)</v>
    <v>2</v>
    <v>22</v>
    <v>Finance</v>
    <v>23</v>
    <v>108.05</v>
    <v>78.69</v>
    <v>0.76490000000000002</v>
    <v>-1.06</v>
    <v>-6.6429999999999996E-3</v>
    <v>-1.2201999999999999E-2</v>
    <v>-0.56999999999999995</v>
    <v>USD</v>
    <v>C.H. Robinson Worldwide, Inc. is a global logistics company. The Company operates through two segments: North American Surface Transportation (NAST) and Global Forwarding. NAST provides transportation and logistics services across North America through a network of offices in the United States, Canada, and Mexico. The primary services provided by NAST include truckload and less than truckload (LTL) transportation brokerage services. Its Global Forwarding segment provides transportation and logistics services through an international network of offices in North America, Europe, Asia, Oceania, and South America and also contracts with independent agents worldwide. The primary services provided by Global Forwarding include ocean freight services, air freight services, and customs brokerage. The Company through, Robinson Fresh, provides sourcing services that primarily include the buying, selling, and/or marketing of fresh fruits, vegetables, and other value-added perishable items.</v>
    <v>16240</v>
    <v>Nasdaq Stock Market</v>
    <v>XNAS</v>
    <v>XNAS</v>
    <v>14701 Charlson Rd, EDEN PRAIRIE, MN, 55347 US</v>
    <v>86.73</v>
    <v>Freight &amp; Logistics Services</v>
    <v>Stock</v>
    <v>45307.878358911716</v>
    <v>2289</v>
    <v>85.2</v>
    <v>10133480000</v>
    <v>C.H. ROBINSON WORLDWIDE, INC.</v>
    <v>C.H. ROBINSON WORLDWIDE, INC.</v>
    <v>86.73</v>
    <v>26.690200000000001</v>
    <v>86.87</v>
    <v>85.81</v>
    <v>85.24</v>
    <v>116651000</v>
    <v>CHRW</v>
    <v>C.H. ROBINSON WORLDWIDE, INC. (XNAS:CHRW)</v>
    <v>1225664</v>
    <v>1258770</v>
    <v>1997</v>
  </rv>
  <rv s="2">
    <v>2290</v>
  </rv>
  <rv s="3">
    <fb>86.39</fb>
    <v>21</v>
  </rv>
  <rv s="0">
    <v>https://www.bing.com/financeapi/forcetrigger?t=a1y2bh&amp;q=XNAS%3aMTCH&amp;form=skydnc</v>
    <v>Learn more on Bing</v>
  </rv>
  <rv s="1">
    <v>en-GB</v>
    <v>a1y2bh</v>
    <v>268435456</v>
    <v>1</v>
    <v>Powered by Refinitiv</v>
    <v>0</v>
    <v>MATCH GROUP, INC. (XNAS:MTCH)</v>
    <v>2</v>
    <v>22</v>
    <v>Finance</v>
    <v>20</v>
    <v>54.6</v>
    <v>27.85</v>
    <v>1.1659999999999999</v>
    <v>-0.21</v>
    <v>4.9220000000000002E-3</v>
    <v>-5.6940000000000003E-3</v>
    <v>0.18049999999999999</v>
    <v>USD</v>
    <v>Match Group, Inc., through its portfolio companies, provides digital technologies. Its portfolio of brands includes Tinder, Hinge, Match, Meetic, OkCupid, Pairs, Plenty Of Fish, Azar, Hakuna, and other brands, which are designed for users to find a connection. The Pairs is a provider of online dating services in Japan, with a presence in Taiwan and South Korea. Hakuna Live is an interactive, social app that allows for one-to-many live streaming experiences. Azar is a one-to-one video chat service powered by real-time language translations that allow users to meet and interact with people across the globe in their native language. The League is a dating platform focused on career-oriented individuals, which requires users to apply and be accepted prior to using the app. The League is a dating platform focused on career-oriented individuals, which requires users to apply and be accepted prior to using the app. Its services are available in over 40 languages to users all over the world.</v>
    <v>2700</v>
    <v>Nasdaq Stock Market</v>
    <v>XNAS</v>
    <v>XNAS</v>
    <v>8750 NORTH CENTRAL EXPRESSWAY, SUITE 1400, DALLAS, TX, 75231 US</v>
    <v>36.86</v>
    <v>Software &amp; IT Services</v>
    <v>Stock</v>
    <v>45307.957583228905</v>
    <v>2293</v>
    <v>36.280200000000001</v>
    <v>9967331372</v>
    <v>MATCH GROUP, INC.</v>
    <v>MATCH GROUP, INC.</v>
    <v>36.630000000000003</v>
    <v>20.676600000000001</v>
    <v>36.880000000000003</v>
    <v>36.67</v>
    <v>36.850499999999997</v>
    <v>271811600</v>
    <v>MTCH</v>
    <v>MATCH GROUP, INC. (XNAS:MTCH)</v>
    <v>4857772</v>
    <v>6615055</v>
    <v>1986</v>
  </rv>
  <rv s="2">
    <v>2294</v>
  </rv>
  <rv s="3">
    <fb>36.5</fb>
    <v>21</v>
  </rv>
  <rv s="0">
    <v>https://www.bing.com/financeapi/forcetrigger?t=a21mzr&amp;q=XNAS%3aQRVO&amp;form=skydnc</v>
    <v>Learn more on Bing</v>
  </rv>
  <rv s="11">
    <v>en-GB</v>
    <v>a21mzr</v>
    <v>268435456</v>
    <v>1</v>
    <v>Powered by Refinitiv</v>
    <v>24</v>
    <v>QORVO, INC. (XNAS:QRVO)</v>
    <v>2</v>
    <v>25</v>
    <v>Finance</v>
    <v>23</v>
    <v>114.97</v>
    <v>80.62</v>
    <v>1.5578000000000001</v>
    <v>-0.89</v>
    <v>9.8610000000000006E-5</v>
    <v>-8.6999999999999994E-3</v>
    <v>0.01</v>
    <v>USD</v>
    <v>Qorvo, Inc. is engaged in the development and commercialization of technologies and products for the wireless, wired and power markets. The Company operates through three segments: High Performance Analog (HPA), Connectivity and Sensors Group (CSG) and Advanced Cellular Group (ACG). HPA is a global supplier of radio frequency (RF) and power solutions for automotive, defense and aerospace, cellular infrastructure, broadband and other markets. CSG is a global supplier of connectivity and sensor solutions, with broad expertise spanning ultra-wideband (UWB), Matter, Bluetooth Low Energy, Zigbee, Thread, wireless fidelity (Wi-Fi), cellular Internet of Things (IoT), microelectromechanical system (MEMS)-based sensors and bulk acoustic wave (BAW)-based sensors. ACG is a global supplier of cellular RF solutions for smartphones, wearables, laptops, tablets, and other devices. Its design, sales and other manufacturing facilities are located throughout Asia, Europe, and North America.</v>
    <v>8500</v>
    <v>Nasdaq Stock Market</v>
    <v>XNAS</v>
    <v>XNAS</v>
    <v>7628 Thorndike Rd, GREENSBORO, NC, 27409 US</v>
    <v>102.53</v>
    <v>Semiconductors &amp; Semiconductor Equipment</v>
    <v>Stock</v>
    <v>45307.933661666408</v>
    <v>2297</v>
    <v>100.5</v>
    <v>9871832507</v>
    <v>QORVO, INC.</v>
    <v>QORVO, INC.</v>
    <v>101.76</v>
    <v>102.3</v>
    <v>101.41</v>
    <v>101.42</v>
    <v>97345750</v>
    <v>QRVO</v>
    <v>QORVO, INC. (XNAS:QRVO)</v>
    <v>1022383</v>
    <v>1284673</v>
    <v>2013</v>
  </rv>
  <rv s="2">
    <v>2298</v>
  </rv>
  <rv s="3">
    <fb>112.61</fb>
    <v>21</v>
  </rv>
  <rv s="0">
    <v>https://www.bing.com/financeapi/forcetrigger?t=a1wrf2&amp;q=XNYS%3aBBWI&amp;form=skydnc</v>
    <v>Learn more on Bing</v>
  </rv>
  <rv s="1">
    <v>en-GB</v>
    <v>a1wrf2</v>
    <v>268435456</v>
    <v>1</v>
    <v>Powered by Refinitiv</v>
    <v>0</v>
    <v>BATH &amp; BODY WORKS, INC. (XNYS:BBWI)</v>
    <v>2</v>
    <v>22</v>
    <v>Finance</v>
    <v>20</v>
    <v>49.55</v>
    <v>27.3</v>
    <v>1.8657999999999999</v>
    <v>0.94499999999999995</v>
    <v>-1.0430999999999999E-2</v>
    <v>2.2387999999999998E-2</v>
    <v>-0.45</v>
    <v>USD</v>
    <v>Bath &amp; Body Works, Inc. is an omnichannel retailer. The Company sells merchandise through its Company-operated retail stores in the United States and Canada, and through its Websites and other channels, under the Bath &amp; Body Works, White Barn and other brand names. The Company's international business is primarily conducted through franchise, license, and wholesale partners. It offers a range of fragrances for the body and home, including collections for fine fragrance mist, body lotion and body cream, 3-wick candles, home fragrance diffusers and liquid hand soap. Its products are differentiated through a combination of fragrance and packaging. It also sells products under its sub brands, including White Barn and Aromatherapy. Its merchandise is sold through about 1,802 Company-operated stores and e-commerce sites in the United States and Canada, and in 427 stores and 31 e-commerce sites in more than 45 other countries operating under franchise, license, and wholesale arrangements.</v>
    <v>8800</v>
    <v>New York Stock Exchange</v>
    <v>XNYS</v>
    <v>XNYS</v>
    <v>THREE LIMITED PKWY, P O BOX 16000, COLUMBUS, OH, 43230 US</v>
    <v>43.17</v>
    <v>Specialty Retailers</v>
    <v>Stock</v>
    <v>45307.95879898125</v>
    <v>2301</v>
    <v>41.37</v>
    <v>9750466593</v>
    <v>BATH &amp; BODY WORKS, INC.</v>
    <v>BATH &amp; BODY WORKS, INC.</v>
    <v>41.97</v>
    <v>13.2928</v>
    <v>42.21</v>
    <v>43.155000000000001</v>
    <v>42.69</v>
    <v>225940600</v>
    <v>BBWI</v>
    <v>BATH &amp; BODY WORKS, INC. (XNYS:BBWI)</v>
    <v>3778298</v>
    <v>3310599</v>
    <v>1982</v>
  </rv>
  <rv s="2">
    <v>2302</v>
  </rv>
  <rv s="3">
    <fb>43.16</fb>
    <v>21</v>
  </rv>
  <rv s="0">
    <v>https://www.bing.com/financeapi/forcetrigger?t=a1s5xm&amp;q=XNAS%3aCZR&amp;form=skydnc</v>
    <v>Learn more on Bing</v>
  </rv>
  <rv s="1">
    <v>en-GB</v>
    <v>a1s5xm</v>
    <v>268435456</v>
    <v>1</v>
    <v>Powered by Refinitiv</v>
    <v>0</v>
    <v>CAESARS ENTERTAINMENT, INC. (XNAS:CZR)</v>
    <v>2</v>
    <v>22</v>
    <v>Finance</v>
    <v>23</v>
    <v>60.27</v>
    <v>38.33</v>
    <v>2.8475999999999999</v>
    <v>0.35</v>
    <v>4.156E-3</v>
    <v>7.8829999999999994E-3</v>
    <v>0.186</v>
    <v>USD</v>
    <v>Caesars Entertainment, Inc. is a diversified gaming and hospitality company. The Company operates through four segments: Las Vegas, Regional, Caesars Digital, and Managed and Branded. It is focused on casino properties’ gaming operations, including retail and online sports betting, as well as online gaming, and it utilize its hotels, restaurants, bars, entertainment, racing, retail shops and other services to attract customers to its properties. It owns, leases or manages an aggregate of over 51 domestic properties in 16 states with approximately 52,800 slot machines, video lottery terminals and e-tables, approximately 2,800 table games and over 47,200 hotel rooms. It also operates and conducts sports wagering across 28 states and domestic jurisdictions, 20 of which are mobile for sports betting, and operates regulated online real money gaming in over six states. Its subsidiaries include 1300 WSED, LLC, 1301 WSED, LLC, 1400 WSED, LLC, 3535 LV Corp. and 3535 LV Newco, LLC.</v>
    <v>49000</v>
    <v>Nasdaq Stock Market</v>
    <v>XNAS</v>
    <v>XNAS</v>
    <v>100 West Liberty Street, 12Th Floor, RENO, NV, 89501 US</v>
    <v>44.85</v>
    <v>Hotels &amp; Entertainment Services</v>
    <v>Stock</v>
    <v>45307.942109270312</v>
    <v>2305</v>
    <v>43.66</v>
    <v>9653053825</v>
    <v>CAESARS ENTERTAINMENT, INC.</v>
    <v>CAESARS ENTERTAINMENT, INC.</v>
    <v>44.04</v>
    <v>13.546099999999999</v>
    <v>44.4</v>
    <v>44.75</v>
    <v>44.936</v>
    <v>215710700</v>
    <v>CZR</v>
    <v>CAESARS ENTERTAINMENT, INC. (XNAS:CZR)</v>
    <v>3069738</v>
    <v>3410197</v>
    <v>2020</v>
  </rv>
  <rv s="2">
    <v>2306</v>
  </rv>
  <rv s="3">
    <fb>46.88</fb>
    <v>21</v>
  </rv>
  <rv s="0">
    <v>https://www.bing.com/financeapi/forcetrigger?t=a1rec7&amp;q=XNYS%3aDVA&amp;form=skydnc</v>
    <v>Learn more on Bing</v>
  </rv>
  <rv s="1">
    <v>en-GB</v>
    <v>a1rec7</v>
    <v>268435456</v>
    <v>1</v>
    <v>Powered by Refinitiv</v>
    <v>0</v>
    <v>DAVITA INC. (XNYS:DVA)</v>
    <v>2</v>
    <v>22</v>
    <v>Finance</v>
    <v>23</v>
    <v>116.97</v>
    <v>71.510000000000005</v>
    <v>1.0014000000000001</v>
    <v>-4.28</v>
    <v>-1.908E-4</v>
    <v>-3.9230000000000001E-2</v>
    <v>-0.02</v>
    <v>USD</v>
    <v>DaVita Inc. is a healthcare provider. The Company provides kidney care services in the United States. The Company's operations are comprised of its U.S. dialysis and related lab services business (its U.S. dialysis business), its U.S. integrated kidney care business, its U.S. other ancillary services and its international operations (its ancillary services). The U.S. dialysis and related lab services (U.S. dialysis) business treats patients with chronic kidney failure, and end-stage kidney disease (ESKD). Its services include outpatient hemodialysis services, hospital inpatient hemodialysis services, and home-based dialysis services. The ancillary services consist of integrated kidney care services, physician services, clinical research programs, and transplant software business, as well as international operations. The Company operates approximately 2,724 outpatient dialysis centers in the United States.</v>
    <v>70000</v>
    <v>New York Stock Exchange</v>
    <v>XNYS</v>
    <v>XNYS</v>
    <v>2000 16th St, DENVER, CO, 80202-5117 US</v>
    <v>108.86499999999999</v>
    <v>Healthcare Providers &amp; Services</v>
    <v>Stock</v>
    <v>45307.906249860935</v>
    <v>2309</v>
    <v>104.065</v>
    <v>9570066000</v>
    <v>DAVITA INC.</v>
    <v>DAVITA INC.</v>
    <v>108.47</v>
    <v>17.101299999999998</v>
    <v>109.1</v>
    <v>104.82</v>
    <v>104.8</v>
    <v>91300000</v>
    <v>DVA</v>
    <v>DAVITA INC. (XNYS:DVA)</v>
    <v>1295789</v>
    <v>798359</v>
    <v>1994</v>
  </rv>
  <rv s="2">
    <v>2310</v>
  </rv>
  <rv s="3">
    <fb>104.76</fb>
    <v>21</v>
  </rv>
  <rv s="0">
    <v>https://www.bing.com/financeapi/forcetrigger?t=a1uw77&amp;q=XNAS%3aHSIC&amp;form=skydnc</v>
    <v>Learn more on Bing</v>
  </rv>
  <rv s="1">
    <v>en-GB</v>
    <v>a1uw77</v>
    <v>268435456</v>
    <v>1</v>
    <v>Powered by Refinitiv</v>
    <v>0</v>
    <v>HENRY SCHEIN, INC. (XNAS:HSIC)</v>
    <v>2</v>
    <v>22</v>
    <v>Finance</v>
    <v>23</v>
    <v>89.72</v>
    <v>60.01</v>
    <v>0.87209999999999999</v>
    <v>-0.77</v>
    <v>0</v>
    <v>-1.0439E-2</v>
    <v>0</v>
    <v>USD</v>
    <v>Henry Schein, Inc. is a solutions company for health care professionals. The Company's business, clinical, technology, and supply chain solutions help office-based dental and medical practitioners work to provide quality care. These solutions also support dental laboratories, government and institutional health care clinics, as well as other alternate care sites. The Company's Health Care distribution segment distributes consumable products, small equipment, laboratory products, large equipment, equipment repair services, branded and generic pharmaceuticals, vaccines, surgical products, dental specialty products, diagnostic tests, infection-control products, personal protective equipment products (PPE) and vitamins. Its Technology and Value-added services segment provide software, technology and other value-added services to healthcare practitioners. The Company also operates as a supplier of homecare medical products delivered directly to patients in their homes.</v>
    <v>22000</v>
    <v>Nasdaq Stock Market</v>
    <v>XNAS</v>
    <v>XNAS</v>
    <v>135 Duryea Rd, MELVILLE, NY, 11747 US</v>
    <v>73.8</v>
    <v>Healthcare Equipment &amp; Supplies</v>
    <v>Stock</v>
    <v>45307.888896296092</v>
    <v>2313</v>
    <v>72.17</v>
    <v>9484196517</v>
    <v>HENRY SCHEIN, INC.</v>
    <v>HENRY SCHEIN, INC.</v>
    <v>73.42</v>
    <v>21.8706</v>
    <v>73.760000000000005</v>
    <v>72.989999999999995</v>
    <v>72.989999999999995</v>
    <v>129938300</v>
    <v>HSIC</v>
    <v>HENRY SCHEIN, INC. (XNAS:HSIC)</v>
    <v>1349908</v>
    <v>1086228</v>
    <v>1992</v>
  </rv>
  <rv s="2">
    <v>2314</v>
  </rv>
  <rv s="3">
    <fb>75.709999999999994</fb>
    <v>21</v>
  </rv>
  <rv s="0">
    <v>https://www.bing.com/financeapi/forcetrigger?t=a1nkur&amp;q=XNAS%3aAPA&amp;form=skydnc</v>
    <v>Learn more on Bing</v>
  </rv>
  <rv s="1">
    <v>en-GB</v>
    <v>a1nkur</v>
    <v>268435456</v>
    <v>1</v>
    <v>Powered by Refinitiv</v>
    <v>0</v>
    <v>APA CORPORATION (XNAS:APA)</v>
    <v>2</v>
    <v>22</v>
    <v>Finance</v>
    <v>20</v>
    <v>46.98</v>
    <v>30.67</v>
    <v>3.323</v>
    <v>-1.27</v>
    <v>1.9189999999999999E-3</v>
    <v>-3.9029000000000001E-2</v>
    <v>0.06</v>
    <v>USD</v>
    <v>APA Corporation is an independent energy company that explores for, develops, and produces natural gas, crude oil, and natural gas liquids (NGLs). Its upstream business has exploration and production operations in three geographic areas: the United States (U.S.), Egypt, and offshore the United Kingdom (U.K.) in the North Sea (North Sea). It has exploration, and appraisal operations in Suriname, as well as interests in other international locations. The Company’s midstream business (Altus Midstream) is operated by Altus Midstream Company through its subsidiary Altus Midstream LP (collectively, Altus). Altus owns, develops, and operates a midstream energy asset network in the Permian Basin of West Texas. It holds approximately 789,000 gross acres (451,000 net acres) in the Southern Midland Basin. The Company holds approximately 229,000 gross acres (131,000 net acres) in the Delaware Basin. It also holds approximately 2.5 million gross acres (1.1 million net acres) in legacy properties.</v>
    <v>2273</v>
    <v>Nasdaq Stock Market</v>
    <v>XNAS</v>
    <v>XNAS</v>
    <v>2000 Post Oak Blvd, Suite 100, HOUSTON, TX, 77056 US</v>
    <v>32.200000000000003</v>
    <v>Oil &amp; Gas</v>
    <v>Stock</v>
    <v>45307.964938645309</v>
    <v>2317</v>
    <v>31.22</v>
    <v>9476520469</v>
    <v>APA CORPORATION</v>
    <v>APA CORPORATION</v>
    <v>32.1</v>
    <v>6.6154999999999999</v>
    <v>32.54</v>
    <v>31.27</v>
    <v>31.33</v>
    <v>303054700</v>
    <v>APA</v>
    <v>APA CORPORATION (XNAS:APA)</v>
    <v>5328986</v>
    <v>5225731</v>
    <v>2021</v>
  </rv>
  <rv s="2">
    <v>2318</v>
  </rv>
  <rv s="3">
    <fb>35.880000000000003</fb>
    <v>21</v>
  </rv>
  <rv s="0">
    <v>https://www.bing.com/financeapi/forcetrigger?t=a1oi1h&amp;q=XNYS%3aBIO&amp;form=skydnc</v>
    <v>Learn more on Bing</v>
  </rv>
  <rv s="11">
    <v>en-GB</v>
    <v>a1oi1h</v>
    <v>268435456</v>
    <v>1</v>
    <v>Powered by Refinitiv</v>
    <v>24</v>
    <v>BIO-RAD LABORATORIES, INC. (XNYS:BIO)</v>
    <v>2</v>
    <v>25</v>
    <v>Finance</v>
    <v>20</v>
    <v>509.6225</v>
    <v>261.58999999999997</v>
    <v>0.88759999999999994</v>
    <v>-3.1</v>
    <v>0</v>
    <v>-9.7310000000000001E-3</v>
    <v>0</v>
    <v>USD</v>
    <v>Bio-Rad Laboratories, Inc. manufactures and supplies the life science research, healthcare, analytical chemistry and other markets with a range of products and systems used to separate chemical and biological materials and to identify, analyze and purify their components. The Company operates through two segments: Life Science and Clinical Diagnostics. Life Science segment markets and develops, manufactures and markets a portfolio of various products that serves a global customer base. The segment is focused on specific segments of the life sciences market in proteomics, genomics, biopharmaceutical production, cellular biology and food safety. Clinical Diagnostics segment designs, manufactures, markets and supports test systems, informatics systems, test kits and specialized quality controls that serve clinical laboratories in the global diagnostics market. Its products address specific niches within the in vitro diagnostics (IVD) test market.</v>
    <v>8200</v>
    <v>New York Stock Exchange</v>
    <v>XNYS</v>
    <v>XNYS</v>
    <v>1000 ALFRED NOBEL DR, HERCULES, CA, 94547 US</v>
    <v>317.3</v>
    <v>Healthcare Equipment &amp; Supplies</v>
    <v>Stock</v>
    <v>45307.96083320547</v>
    <v>2321</v>
    <v>312.37</v>
    <v>9278077000</v>
    <v>BIO-RAD LABORATORIES, INC.</v>
    <v>BIO-RAD LABORATORIES, INC.</v>
    <v>316.08</v>
    <v>318.56</v>
    <v>315.45999999999998</v>
    <v>315.22000000000003</v>
    <v>29145170</v>
    <v>BIO</v>
    <v>BIO-RAD LABORATORIES, INC. (XNYS:BIO)</v>
    <v>171597</v>
    <v>241074</v>
    <v>1975</v>
  </rv>
  <rv s="2">
    <v>2322</v>
  </rv>
  <rv s="3">
    <fb>322.89</fb>
    <v>21</v>
  </rv>
  <rv s="0">
    <v>https://www.bing.com/financeapi/forcetrigger?t=a1qh3m&amp;q=XNYS%3aCTLT&amp;form=skydnc</v>
    <v>Learn more on Bing</v>
  </rv>
  <rv s="11">
    <v>en-GB</v>
    <v>a1qh3m</v>
    <v>268435456</v>
    <v>1</v>
    <v>Powered by Refinitiv</v>
    <v>24</v>
    <v>Catalent, Inc. (XNYS:CTLT)</v>
    <v>2</v>
    <v>25</v>
    <v>Finance</v>
    <v>23</v>
    <v>74.489999999999995</v>
    <v>31.45</v>
    <v>1.196</v>
    <v>0.09</v>
    <v>0</v>
    <v>1.8240000000000001E-3</v>
    <v>0</v>
    <v>USD</v>
    <v>Catalent, Inc. is engaged in enabling pharma, biotech, and consumer health partners to optimize product development, launch, and full life-cycle supply for patients around the world. The Company’s Biologics segment provides development and manufacturing of biologic proteins; cell, gene, and other nucleic acid therapies; plasmid DNA; induced pluripotent stem cells (iPSCs); oncolytic viruses, and vaccines. It also provides formulation, development, and manufacturing for parenteral dose forms, including vials, prefilled syringes, and cartridges, and analytical development and testing services for large molecules. The Company’s Pharma and Consumer Health segment comprises capabilities for complex oral solids, softgel formulations, Zydis fast-dissolve technologies, and gummy, soft chew, and lozenge dosage forms; formulation, development, and manufacturing platforms for oral, nasal, inhaled, and topical dose forms, and clinical trial development and supply services.</v>
    <v>17800</v>
    <v>New York Stock Exchange</v>
    <v>XNYS</v>
    <v>XNYS</v>
    <v>14 Schoolhouse Rd, SOMERSET, NJ, 08873-1213 US</v>
    <v>49.494999999999997</v>
    <v>Pharmaceuticals</v>
    <v>Stock</v>
    <v>45307.944675995313</v>
    <v>2325</v>
    <v>47.76</v>
    <v>8927293046</v>
    <v>Catalent, Inc.</v>
    <v>Catalent, Inc.</v>
    <v>49.02</v>
    <v>49.33</v>
    <v>49.42</v>
    <v>49.42</v>
    <v>180641300</v>
    <v>CTLT</v>
    <v>Catalent, Inc. (XNYS:CTLT)</v>
    <v>2253080</v>
    <v>1915722</v>
    <v>2007</v>
  </rv>
  <rv s="2">
    <v>2326</v>
  </rv>
  <rv s="3">
    <fb>44.93</fb>
    <v>21</v>
  </rv>
  <rv s="0">
    <v>https://www.bing.com/financeapi/forcetrigger?t=a222gh&amp;q=XNYS%3aRL&amp;form=skydnc</v>
    <v>Learn more on Bing</v>
  </rv>
  <rv s="1">
    <v>en-GB</v>
    <v>a222gh</v>
    <v>268435456</v>
    <v>1</v>
    <v>Powered by Refinitiv</v>
    <v>0</v>
    <v>RALPH LAUREN CORPORATION (XNYS:RL)</v>
    <v>2</v>
    <v>22</v>
    <v>Finance</v>
    <v>23</v>
    <v>148.035</v>
    <v>103.17</v>
    <v>1.4981</v>
    <v>-0.4</v>
    <v>5.9579999999999998E-3</v>
    <v>-2.898E-3</v>
    <v>0.82</v>
    <v>USD</v>
    <v>Ralph Lauren Corporation is engaged in designing, marketing, and distributing luxury lifestyle products, including apparel, footwear and accessories, home, fragrances, and hospitality. Its segments include North America, Europe, and Asia. Its brand names include Ralph Lauren, Ralph Lauren Collection, Ralph Lauren Purple Label, Polo Ralph Lauren, Double RL, Lauren Ralph Lauren, Polo Ralph Lauren Children, and Chaps, among others. Its apparel products include collections of men's, women's, and children's clothing. Its range of footwear and accessories includes casual shoes, dress shoes, boots, sneakers, sandals, eyewear, watches, fashion and fine jewelry, scarves, and hats. Its range of home products includes bed and bath lines, furniture, fabric and wallcoverings, lighting, tabletop, kitchen linens, floor coverings, and giftware. Its hospitality collection is comprised of its restaurants, including The Polo Bar in New York City and RL Restaurant located in Chicago.</v>
    <v>14900</v>
    <v>New York Stock Exchange</v>
    <v>XNYS</v>
    <v>XNYS</v>
    <v>650 Madison Ave, NEW YORK, NY, 10022 US</v>
    <v>138.39500000000001</v>
    <v>Textiles &amp; Apparel</v>
    <v>Stock</v>
    <v>45307.953395635937</v>
    <v>2329</v>
    <v>135.16999999999999</v>
    <v>8894804469</v>
    <v>RALPH LAUREN CORPORATION</v>
    <v>RALPH LAUREN CORPORATION</v>
    <v>136.75</v>
    <v>17.638300000000001</v>
    <v>138.02000000000001</v>
    <v>137.62</v>
    <v>138.44</v>
    <v>64633080</v>
    <v>RL</v>
    <v>RALPH LAUREN CORPORATION (XNYS:RL)</v>
    <v>1025957</v>
    <v>763719</v>
    <v>1997</v>
  </rv>
  <rv s="2">
    <v>2330</v>
  </rv>
  <rv s="3">
    <fb>144.19999999999999</fb>
    <v>21</v>
  </rv>
  <rv s="0">
    <v>http://en.wikipedia.org/wiki/CBS_Corporation</v>
    <v>Wikipedia</v>
  </rv>
  <rv s="8">
    <v>269</v>
    <v>2333</v>
  </rv>
  <rv s="9">
    <v>18</v>
    <v>https://www.bing.com/th?id=AMMS_6017cbc2a2b9a7e0267820597f74cec1&amp;qlt=95</v>
    <v>2334</v>
    <v>0</v>
    <v>https://www.bing.com/images/search?form=xlimg&amp;q=cbs+corporation</v>
    <v>Image of PARAMOUNT GLOBAL</v>
  </rv>
  <rv s="0">
    <v>https://www.bing.com/financeapi/forcetrigger?t=a1pb4c&amp;q=XNAS%3aPARA&amp;form=skydnc</v>
    <v>Learn more on Bing</v>
  </rv>
  <rv s="13">
    <v>en-GB</v>
    <v>a1pb4c</v>
    <v>268435456</v>
    <v>1</v>
    <v>Powered by Refinitiv</v>
    <v>29</v>
    <v>PARAMOUNT GLOBAL (XNAS:PARA)</v>
    <v>16</v>
    <v>30</v>
    <v>Finance</v>
    <v>23</v>
    <v>25.93</v>
    <v>10.51</v>
    <v>1.8615999999999999</v>
    <v>-0.1</v>
    <v>1.5120000000000001E-3</v>
    <v>-7.502E-3</v>
    <v>0.02</v>
    <v>USD</v>
    <v>Paramount Global is a global media, streaming and entertainment company that creates content for audiences worldwide. The Company's segments include TV Media, Direct-to-Consumer and Filmed Entertainment. The TV Media segment consists of its domestic and international broadcast networks and owned television stations; domestic and international extensions of its cable networks, and domestic and international television studio operations, and production and distribution of first-run syndicated programming. The Direct-to-Consumer segment consists of its portfolio of domestic and international pay and free streaming services. The Filmed Entertainment segment consists of its production and acquisition of films, series and short-form content for release and licensing in media around the world, including in theaters, on streaming services, on television, and through digital home entertainment and digital versatile discs (DVDs).</v>
    <v>24500</v>
    <v>Nasdaq Stock Market</v>
    <v>XNAS</v>
    <v>XNAS</v>
    <v>1515 Broadway, NEW YORK, NY, 10036 US</v>
    <v>13.51</v>
    <v>2335</v>
    <v>Media &amp; Publishing</v>
    <v>Stock</v>
    <v>45307.95455129609</v>
    <v>2336</v>
    <v>13.12</v>
    <v>8879842000</v>
    <v>PARAMOUNT GLOBAL</v>
    <v>PARAMOUNT GLOBAL</v>
    <v>13.19</v>
    <v>13.33</v>
    <v>13.23</v>
    <v>13.25</v>
    <v>651406400</v>
    <v>PARA</v>
    <v>PARAMOUNT GLOBAL (XNAS:PARA)</v>
    <v>11023320</v>
    <v>18956205</v>
    <v>1986</v>
  </rv>
  <rv s="2">
    <v>2337</v>
  </rv>
  <rv s="3">
    <fb>14.79</fb>
    <v>21</v>
  </rv>
  <rv s="0">
    <v>https://www.bing.com/financeapi/forcetrigger?t=a1n7mw&amp;q=XNYS%3aAIZ&amp;form=skydnc</v>
    <v>Learn more on Bing</v>
  </rv>
  <rv s="1">
    <v>en-GB</v>
    <v>a1n7mw</v>
    <v>268435456</v>
    <v>1</v>
    <v>Powered by Refinitiv</v>
    <v>0</v>
    <v>ASSURANT, INC. (XNYS:AIZ)</v>
    <v>2</v>
    <v>22</v>
    <v>Finance</v>
    <v>23</v>
    <v>173.60499999999999</v>
    <v>104.49</v>
    <v>0.4929</v>
    <v>-0.15</v>
    <v>0</v>
    <v>-9.1109999999999997E-4</v>
    <v>0</v>
    <v>USD</v>
    <v>Assurant, Inc. is a global provider of lifestyle and housing solutions that support, protect, and connects consumer purchases. The Company operates in North America, Latin America, Europe, and Asia Pacific through two segments: Global Lifestyle and Global Housing. The Global Lifestyle segment provides mobile device solutions and extended service products and related services for mobile devices, consumer electronics and appliances (Connected Living); vehicle protection and related services (Global Automotive); and credit protection and other insurance products (Global Financial Services and Other). The Global Housing segment provides lender-placed homeowners insurance, lender-placed manufactured housing insurance and lender-placed flood insurance (Lender-placed Insurance); renters insurance and related products (Multifamily Housing); and voluntary manufactured housing insurance, voluntary homeowners insurance and other specialty products (Specialty and Other).</v>
    <v>13700</v>
    <v>New York Stock Exchange</v>
    <v>XNYS</v>
    <v>XNYS</v>
    <v>260 INTERSTATE NORTH CIRCLE S.E., ATLANTA, GA, 30339 US</v>
    <v>165.63</v>
    <v>Insurance</v>
    <v>Stock</v>
    <v>45307.881944478904</v>
    <v>2340</v>
    <v>163.4</v>
    <v>8650631083</v>
    <v>ASSURANT, INC.</v>
    <v>ASSURANT, INC.</v>
    <v>164.63</v>
    <v>16.766100000000002</v>
    <v>164.64</v>
    <v>164.49</v>
    <v>164.49</v>
    <v>52590620</v>
    <v>AIZ</v>
    <v>ASSURANT, INC. (XNYS:AIZ)</v>
    <v>353859</v>
    <v>397722</v>
    <v>2003</v>
  </rv>
  <rv s="2">
    <v>2341</v>
  </rv>
  <rv s="3">
    <fb>168.49</fb>
    <v>21</v>
  </rv>
  <rv s="0">
    <v>https://www.bing.com/financeapi/forcetrigger?t=a1moa2&amp;q=XNAS%3aAAL&amp;form=skydnc</v>
    <v>Learn more on Bing</v>
  </rv>
  <rv s="1">
    <v>en-GB</v>
    <v>a1moa2</v>
    <v>268435456</v>
    <v>1</v>
    <v>Powered by Refinitiv</v>
    <v>0</v>
    <v>AMERICAN AIRLINES GROUP INC. (XNAS:AAL)</v>
    <v>2</v>
    <v>22</v>
    <v>Finance</v>
    <v>20</v>
    <v>19.079999999999998</v>
    <v>10.86</v>
    <v>1.5626</v>
    <v>-0.02</v>
    <v>-7.582E-4</v>
    <v>-1.5140000000000002E-3</v>
    <v>-0.01</v>
    <v>USD</v>
    <v>American Airlines Group Inc. is a holding company. Its primary business activity is the operation of a network air carrier. The Company, together with its regional airline subsidiaries and third-party regional carriers, operates under the American Eagle brand, providing scheduled air transportation for passengers and cargo through its hubs in Charlotte, Chicago, Dallas/Fort Worth, Los Angeles, Miami, New York, Philadelphia, Phoenix and Washington, District of Columbia and partner gateways, including in London, Doha, Madrid, Seattle/Tacoma, Sydney and Tokyo. Its subsidiaries include American Airlines, Inc., Envoy Aviation Group Inc., PSA Airlines, Inc. and Piedmont Airlines, Inc. Its cargo division provides a range of freight and mail services with facilities and interline connections available across the globe. It operates 925 mainline aircraft supported by its regional airline subsidiaries and third-party regional carriers, which together operated an additional 536 regional aircraft.</v>
    <v>132800</v>
    <v>Nasdaq Stock Market</v>
    <v>XNAS</v>
    <v>XNAS</v>
    <v>1 Skyview Drive, FORT WORTH, TX, 76155 US</v>
    <v>13.2</v>
    <v>Passenger Transportation Services</v>
    <v>Stock</v>
    <v>45307.965529166409</v>
    <v>2344</v>
    <v>12.78</v>
    <v>8620199195</v>
    <v>AMERICAN AIRLINES GROUP INC.</v>
    <v>AMERICAN AIRLINES GROUP INC.</v>
    <v>13.08</v>
    <v>5.8525</v>
    <v>13.21</v>
    <v>13.19</v>
    <v>13.18</v>
    <v>653540500</v>
    <v>AAL</v>
    <v>AMERICAN AIRLINES GROUP INC. (XNAS:AAL)</v>
    <v>55873806</v>
    <v>34498836</v>
    <v>1982</v>
  </rv>
  <rv s="2">
    <v>2345</v>
  </rv>
  <rv s="3">
    <fb>13.74</fb>
    <v>21</v>
  </rv>
  <rv s="0">
    <v>https://www.bing.com/financeapi/forcetrigger?t=a21zf2&amp;q=XNYS%3aRHI&amp;form=skydnc</v>
    <v>Learn more on Bing</v>
  </rv>
  <rv s="1">
    <v>en-GB</v>
    <v>a21zf2</v>
    <v>268435456</v>
    <v>1</v>
    <v>Powered by Refinitiv</v>
    <v>0</v>
    <v>ROBERT HALF INC. (XNYS:RHI)</v>
    <v>2</v>
    <v>22</v>
    <v>Finance</v>
    <v>23</v>
    <v>89.78</v>
    <v>64.650000000000006</v>
    <v>1.2828999999999999</v>
    <v>-0.2</v>
    <v>0</v>
    <v>-2.4790000000000003E-3</v>
    <v>0</v>
    <v>USD</v>
    <v>Robert Half Inc., formerly Robert Half International Inc., provides specialized talent solutions and business consulting services. It provides these services through its divisions, including Accountemps, Robert Half Finance &amp; Accounting, OfficeTeam, Robert Half Technology, Robert Half Management Resources, Robert Half Legal, The Creative Group and Protiviti. Its segments include contract talent solutions, permanent placement talent solutions, and Protiviti. The contract talent solutions and permanent placement talent solutions segments provide specialized engagement professionals and full-time personnel, respectively, for finance and accounting, technology, marketing and creative, legal, administrative, and customer support roles. The Protiviti segment provides business and technology risk consulting and internal audit services. Its marketing and creative includes the provision of creative professionals in the areas of creative, digital, marketing, advertising, and public relations.</v>
    <v>16300</v>
    <v>New York Stock Exchange</v>
    <v>XNYS</v>
    <v>XNYS</v>
    <v>2884 Sand Hill Rd, Ste 200, MENLO PARK, CA, 94025 US</v>
    <v>80.569999999999993</v>
    <v>Professional &amp; Commercial Services</v>
    <v>Stock</v>
    <v>45307.881944478904</v>
    <v>2348</v>
    <v>79.31</v>
    <v>8544664000</v>
    <v>ROBERT HALF INC.</v>
    <v>ROBERT HALF INC.</v>
    <v>80.069999999999993</v>
    <v>18.295400000000001</v>
    <v>80.69</v>
    <v>80.489999999999995</v>
    <v>80.489999999999995</v>
    <v>105895000</v>
    <v>RHI</v>
    <v>ROBERT HALF INC. (XNYS:RHI)</v>
    <v>1381328</v>
    <v>739900</v>
    <v>1979</v>
  </rv>
  <rv s="2">
    <v>2349</v>
  </rv>
  <rv s="3">
    <fb>87.92</fb>
    <v>21</v>
  </rv>
  <rv s="0">
    <v>https://www.bing.com/financeapi/forcetrigger?t=a1sar7&amp;q=XNAS%3aETSY&amp;form=skydnc</v>
    <v>Learn more on Bing</v>
  </rv>
  <rv s="1">
    <v>en-GB</v>
    <v>a1sar7</v>
    <v>268435456</v>
    <v>1</v>
    <v>Powered by Refinitiv</v>
    <v>0</v>
    <v>ETSY, INC. (XNAS:ETSY)</v>
    <v>2</v>
    <v>22</v>
    <v>Finance</v>
    <v>20</v>
    <v>149.91</v>
    <v>58.2</v>
    <v>2.0678000000000001</v>
    <v>-2.48</v>
    <v>-1.621E-3</v>
    <v>-3.5257000000000004E-2</v>
    <v>-0.11</v>
    <v>USD</v>
    <v>Etsy, Inc. (Etsy) operates two-sided online marketplaces that connect buyers and sellers around the world. The Company’s primary marketplace, Etsy.com, is the global destination for goods made by independent sellers. In addition to its core Etsy marketplace, its brands consist of Reverb Holdings, Inc. (Reverb), its musical instrument marketplace and Depop Limited (Depop), its fashion resale marketplace. Reverb is a two-sided marketplace that connects buyers and sellers of new, used, and vintage music gear from all over the world. It offers Etsy.com sellers a marketplace with buyers along with a range of selling tools and services. The Company’s Depop is engaged in building a diverse and progressive home of fashion. The Reverb and Depop offer on-site advertising services and offer on-site advertising services. The Company’s offerings include jewelry and accessories, clothing and shoes, home and living, wedding and party, toys and entertainment, and art and collections.</v>
    <v>2790</v>
    <v>Nasdaq Stock Market</v>
    <v>XNAS</v>
    <v>XNAS</v>
    <v>117 Adams Street, BROOKLYN, NY, 11201 US</v>
    <v>70.14</v>
    <v>Diversified Retail</v>
    <v>Stock</v>
    <v>45307.963118865628</v>
    <v>2352</v>
    <v>67.47</v>
    <v>8422951000</v>
    <v>ETSY, INC.</v>
    <v>ETSY, INC.</v>
    <v>69.66</v>
    <v>27.872800000000002</v>
    <v>70.34</v>
    <v>67.86</v>
    <v>67.75</v>
    <v>119746200</v>
    <v>ETSY</v>
    <v>ETSY, INC. (XNAS:ETSY)</v>
    <v>8599175</v>
    <v>4759614</v>
    <v>2006</v>
  </rv>
  <rv s="2">
    <v>2353</v>
  </rv>
  <rv s="3">
    <fb>81.05</fb>
    <v>21</v>
  </rv>
  <rv s="0">
    <v>https://www.bing.com/financeapi/forcetrigger?t=a24fmw&amp;q=XNYS%3aTPR&amp;form=skydnc</v>
    <v>Learn more on Bing</v>
  </rv>
  <rv s="1">
    <v>en-GB</v>
    <v>a24fmw</v>
    <v>268435456</v>
    <v>1</v>
    <v>Powered by Refinitiv</v>
    <v>0</v>
    <v>TAPESTRY, INC. (XNYS:TPR)</v>
    <v>2</v>
    <v>22</v>
    <v>Finance</v>
    <v>20</v>
    <v>47.48</v>
    <v>25.99</v>
    <v>1.5353000000000001</v>
    <v>0.12</v>
    <v>-1.1791000000000001E-2</v>
    <v>3.3019999999999998E-3</v>
    <v>-0.43</v>
    <v>USD</v>
    <v>Tapestry, Inc. is a global house of luxury accessories and lifestyle brands. The Company's brands include Coach, Kate spade New York, and Stuart Weitzman. The Company operates through three segments: Coach, Kate Spade and Stuart Weitzman. The Coach segment includes global sales of Coach products to customers through Coach operated stores, including e-commerce sites and concession shop-in-shops, and sales to wholesale customers and through independent third-party distributors. The Kate Spade segment includes global sales primarily of kate spade new york brand products to customers through Kate Spade operated stores, including e-commerce sites and concession shop-in-shops, sales to wholesale customers, and through independent third-party distributors. The Stuart Weitzman segment includes global sales of Stuart Weitzman brand products primarily through Stuart Weitzman operated stores, sales to wholesale customers, through e-commerce sites, and through independent third-party distributors.</v>
    <v>12600</v>
    <v>New York Stock Exchange</v>
    <v>XNYS</v>
    <v>XNYS</v>
    <v>10 Hudson Yards, NEW YORK, NY, 10001 US</v>
    <v>36.479999999999997</v>
    <v>Specialty Retailers</v>
    <v>Stock</v>
    <v>45307.961066296091</v>
    <v>2356</v>
    <v>35.49</v>
    <v>8356136144</v>
    <v>TAPESTRY, INC.</v>
    <v>TAPESTRY, INC.</v>
    <v>36.01</v>
    <v>9.2591999999999999</v>
    <v>36.340000000000003</v>
    <v>36.46</v>
    <v>36.04</v>
    <v>229186400</v>
    <v>TPR</v>
    <v>TAPESTRY, INC. (XNYS:TPR)</v>
    <v>2958827</v>
    <v>3816768</v>
    <v>2000</v>
  </rv>
  <rv s="2">
    <v>2357</v>
  </rv>
  <rv s="3">
    <fb>36.81</fb>
    <v>21</v>
  </rv>
  <rv s="0">
    <v>https://www.bing.com/financeapi/forcetrigger?t=a1tctc&amp;q=XNYS%3aFRT&amp;form=skydnc</v>
    <v>Learn more on Bing</v>
  </rv>
  <rv s="1">
    <v>en-GB</v>
    <v>a1tctc</v>
    <v>268435456</v>
    <v>1</v>
    <v>Powered by Refinitiv</v>
    <v>0</v>
    <v>FEDERAL REALTY INVESTMENT TRUST (XNYS:FRT)</v>
    <v>2</v>
    <v>22</v>
    <v>Finance</v>
    <v>23</v>
    <v>115.08</v>
    <v>85.27</v>
    <v>1.2428999999999999</v>
    <v>-1</v>
    <v>0</v>
    <v>-9.7179999999999992E-3</v>
    <v>0</v>
    <v>USD</v>
    <v>Federal Realty Investment Trust is an equity real estate investment trust (REIT). The Company is engaged in ownership, operation and redevelopment of retail-based properties located in coastal markets from Washington, D.C. to Boston as well as San Francisco and Los Angeles. Its portfolio includes retail in many formats ranging from regional, community and neighborhood shopping centers that often are anchored by grocery stores to mixed-use properties that are centered around a retail component but also include office, residential and/or hotel components. These properties are located in metropolitan markets in the Northeast and Mid-Atlantic regions of the United States, California, and South Florida. The Company’s 102 properties include approximately 3,200 tenants, in 26 million square feet. The Company has approximately 3,300 commercial leases and 3,000 residential leases, with tenants ranging from sole proprietors to national and international retailers.</v>
    <v>314</v>
    <v>New York Stock Exchange</v>
    <v>XNYS</v>
    <v>XNYS</v>
    <v>909 Rose Avenue, Suite 200, NORTH BETHESDA, MD, 20852 US</v>
    <v>102.79</v>
    <v>Residential &amp; Commercial REIT</v>
    <v>Stock</v>
    <v>45307.914422071095</v>
    <v>2360</v>
    <v>101.01</v>
    <v>8317400004</v>
    <v>FEDERAL REALTY INVESTMENT TRUST</v>
    <v>FEDERAL REALTY INVESTMENT TRUST</v>
    <v>102.67</v>
    <v>30.021999999999998</v>
    <v>102.9</v>
    <v>101.9</v>
    <v>101.9</v>
    <v>81623160</v>
    <v>FRT</v>
    <v>FEDERAL REALTY INVESTMENT TRUST (XNYS:FRT)</v>
    <v>683566</v>
    <v>621375</v>
    <v>2021</v>
  </rv>
  <rv s="2">
    <v>2361</v>
  </rv>
  <rv s="3">
    <fb>103.05</fb>
    <v>21</v>
  </rv>
  <rv s="0">
    <v>https://www.bing.com/financeapi/forcetrigger?t=a2139c&amp;q=XNYS%3aPNW&amp;form=skydnc</v>
    <v>Learn more on Bing</v>
  </rv>
  <rv s="1">
    <v>en-GB</v>
    <v>a2139c</v>
    <v>268435456</v>
    <v>1</v>
    <v>Powered by Refinitiv</v>
    <v>0</v>
    <v>PINNACLE WEST CAPITAL CORPORATION (XNYS:PNW)</v>
    <v>2</v>
    <v>22</v>
    <v>Finance</v>
    <v>23</v>
    <v>86.03</v>
    <v>68.55</v>
    <v>0.48349999999999999</v>
    <v>-1.39</v>
    <v>0</v>
    <v>-1.9509000000000002E-2</v>
    <v>0</v>
    <v>USD</v>
    <v>Pinnacle West Capital Corporation is a holding company that conducts business through its subsidiaries, Arizona Public Service Company (APS), El Dorado Investment Company (El Dorado), Bright Canyon Energy Corporation (BCE) and 4C Acquisition, LLC (4CA). The Company's business segment is its regulated electricity segment, which consists of traditional regulated retail and wholesale electricity businesses (primarily electric service to Native Load customers) and related activities, and includes electricity generation, transmission, and distribution. APS provides electric service to approximately 1.3 million customers. APS is also the operator and co-owner of Palo Verde, a primary source of electricity for the southwest United States and the nuclear power plant in the United States. El Dorado owns debt investments and minority interests in several energy-related investments and Arizona community-based ventures. BCE develops, owns, operates and acquires energy infrastructure.</v>
    <v>82</v>
    <v>New York Stock Exchange</v>
    <v>XNYS</v>
    <v>XNYS</v>
    <v>400 NORTH FIFTH STREET, MS 8695, PHOENIX, AZ, 85004 US</v>
    <v>70.92</v>
    <v>Electrical Utilities &amp; IPPs</v>
    <v>Stock</v>
    <v>45307.909753784377</v>
    <v>2364</v>
    <v>69.63</v>
    <v>8079632000</v>
    <v>PINNACLE WEST CAPITAL CORPORATION</v>
    <v>PINNACLE WEST CAPITAL CORPORATION</v>
    <v>70.88</v>
    <v>18.3855</v>
    <v>71.25</v>
    <v>69.86</v>
    <v>69.86</v>
    <v>113398400</v>
    <v>PNW</v>
    <v>PINNACLE WEST CAPITAL CORPORATION (XNYS:PNW)</v>
    <v>1467980</v>
    <v>988329</v>
    <v>1985</v>
  </rv>
  <rv s="2">
    <v>2365</v>
  </rv>
  <rv s="3">
    <fb>71.84</fb>
    <v>21</v>
  </rv>
  <rv s="0">
    <v>https://www.bing.com/financeapi/forcetrigger?t=a1p18m&amp;q=XNYS%3aBWA&amp;form=skydnc</v>
    <v>Learn more on Bing</v>
  </rv>
  <rv s="1">
    <v>en-GB</v>
    <v>a1p18m</v>
    <v>268435456</v>
    <v>1</v>
    <v>Powered by Refinitiv</v>
    <v>0</v>
    <v>BORGWARNER INC. (XNYS:BWA)</v>
    <v>2</v>
    <v>22</v>
    <v>Finance</v>
    <v>23</v>
    <v>47.05</v>
    <v>31.63</v>
    <v>1.3318000000000001</v>
    <v>0.32</v>
    <v>3.9259999999999998E-3</v>
    <v>9.7590000000000003E-3</v>
    <v>0.13</v>
    <v>USD</v>
    <v>BorgWarner Inc. is a provider of technology solutions for combustion, hybrid and electric vehicles. It manufactures and sells its products primarily to original equipment manufacturers (OEMs) of light vehicles. The Company's segments include Air Management, Drivetrain &amp; Battery Systems, ePropulsion and Electric Hybrid Systems. The Air Management segment’s technologies include turbochargers, eBoosters, eTurbos, timing systems, emissions systems, thermal systems, gasoline ignition technology, smart remote actuators, powertrain sensors, cabin heaters, battery heaters, battery charging and direct current charging stations. The Drivetrain &amp; Battery Systems segment’s technologies include battery management systems and control modules, software, friction and mechanical products for automatic transmissions and torque-management products. The ePropulsion segment includes rotating electrical components, power electronics, electronic control units, inverters and electric motors.</v>
    <v>52700</v>
    <v>New York Stock Exchange</v>
    <v>XNYS</v>
    <v>XNYS</v>
    <v>3850 Hamlin Rd, AUBURN HILLS, MI, 48326 US</v>
    <v>33.15</v>
    <v>Automobiles &amp; Auto Parts</v>
    <v>Stock</v>
    <v>45307.941082013283</v>
    <v>2368</v>
    <v>32.409999999999997</v>
    <v>7782684294</v>
    <v>BORGWARNER INC.</v>
    <v>BORGWARNER INC.</v>
    <v>32.57</v>
    <v>10.082100000000001</v>
    <v>32.79</v>
    <v>33.11</v>
    <v>33.24</v>
    <v>235055400</v>
    <v>BWA</v>
    <v>BORGWARNER INC. (XNYS:BWA)</v>
    <v>2936685</v>
    <v>2578856</v>
    <v>1987</v>
  </rv>
  <rv s="2">
    <v>2369</v>
  </rv>
  <rv s="3">
    <fb>35.85</fb>
    <v>21</v>
  </rv>
  <rv s="0">
    <v>https://www.bing.com/financeapi/forcetrigger?t=a26adm&amp;q=XNAS%3aXRAY&amp;form=skydnc</v>
    <v>Learn more on Bing</v>
  </rv>
  <rv s="11">
    <v>en-GB</v>
    <v>a26adm</v>
    <v>268435456</v>
    <v>1</v>
    <v>Powered by Refinitiv</v>
    <v>24</v>
    <v>DENTSPLY SIRONA INC. (XNAS:XRAY)</v>
    <v>2</v>
    <v>25</v>
    <v>Finance</v>
    <v>23</v>
    <v>43.24</v>
    <v>26.27</v>
    <v>1.0185999999999999</v>
    <v>-0.61</v>
    <v>0</v>
    <v>-1.6685000000000002E-2</v>
    <v>0</v>
    <v>USD</v>
    <v>DENTSPLY SIRONA Inc. is a manufacturer of professional dental products and technologies. The Company develops, manufactures, and markets dental equipment, dental consumables, and orthodontic and implant products. The Company also manufactures and markets healthcare consumable products. The Company’s segments include Connected Technology Solutions, Essential Dental Solutions, Orthodontic and Implant Solutions, and Wellspect Healthcare. Connected Technology Solutions is engaged in designing, manufacturing, and selling dental technology and equipment products. Essential Dental Solutions designs, manufactures, and sells value-added endodontic, restorative, and preventive consumable products. Orthodontic and Implant Solutions designs, manufactures, and sells various digital implant systems and dental implant products. Wellspect Healthcare designs, manufactures, and sells continence care solutions for management of both urinary and bowel dysfunction.</v>
    <v>15000</v>
    <v>Nasdaq Stock Market</v>
    <v>XNAS</v>
    <v>XNAS</v>
    <v>Suite 60W, 221 West Philadelphia Street, YORK, PA, 28277-3607 US</v>
    <v>36.32</v>
    <v>Healthcare Equipment &amp; Supplies</v>
    <v>Stock</v>
    <v>45307.91237637656</v>
    <v>2372</v>
    <v>35.61</v>
    <v>7616381380</v>
    <v>DENTSPLY SIRONA INC.</v>
    <v>DENTSPLY SIRONA INC.</v>
    <v>36.32</v>
    <v>36.56</v>
    <v>35.950000000000003</v>
    <v>35.950000000000003</v>
    <v>211860400</v>
    <v>XRAY</v>
    <v>DENTSPLY SIRONA INC. (XNAS:XRAY)</v>
    <v>2087104</v>
    <v>2668453</v>
    <v>1983</v>
  </rv>
  <rv s="2">
    <v>2373</v>
  </rv>
  <rv s="3">
    <fb>35.590000000000003</fb>
    <v>21</v>
  </rv>
  <rv s="0">
    <v>https://www.bing.com/financeapi/forcetrigger?t=a1vwxm&amp;q=XNYS%3aIVZ&amp;form=skydnc</v>
    <v>Learn more on Bing</v>
  </rv>
  <rv s="1">
    <v>en-GB</v>
    <v>a1vwxm</v>
    <v>268435456</v>
    <v>1</v>
    <v>Powered by Refinitiv</v>
    <v>0</v>
    <v>INVESCO LTD. (XNYS:IVZ)</v>
    <v>2</v>
    <v>22</v>
    <v>Finance</v>
    <v>20</v>
    <v>20.56</v>
    <v>12.48</v>
    <v>1.4591000000000001</v>
    <v>-0.34499999999999997</v>
    <v>0</v>
    <v>-1.9965E-2</v>
    <v>0</v>
    <v>USD</v>
    <v>Invesco Ltd. (Invesco) is an independent investment management firm. Invesco serves the retail and institutional markets within the investment management industry in the Americas, Europe, Middle East and Africa (EMEA) and Asia-Pacific in approximately 110 countries. The Company offers a range of investment strategies across asset classes, investment styles, and geographies. The Company's asset classes include equity, fixed income, balanced, alternatives and money market. The Company's retail assets under management include mutual funds, exchange-traded funds (ETFs), separately managed accounts (SMAs), individual savings accounts, investment companies with variable capital (ICVC), investment trusts, open-end mutual funds, unit investment trusts (UIT), and variable insurance funds. Invesco's client base includes public and private entities, unions, non-profit organizations, endowments, foundations, pension funds, financial institutions and sovereign wealth funds.</v>
    <v>8603</v>
    <v>New York Stock Exchange</v>
    <v>XNYS</v>
    <v>XNYS</v>
    <v>1331 SPRING STREET NW, SUITE 2500, ATLANTA, GA, 30309 US</v>
    <v>17.105</v>
    <v>Investment Banking &amp; Investment Services</v>
    <v>Stock</v>
    <v>45307.957516515628</v>
    <v>2376</v>
    <v>16.82</v>
    <v>7613203763</v>
    <v>INVESCO LTD.</v>
    <v>INVESCO LTD.</v>
    <v>17.03</v>
    <v>13.209199999999999</v>
    <v>17.28</v>
    <v>16.934999999999999</v>
    <v>16.93</v>
    <v>449554400</v>
    <v>IVZ</v>
    <v>INVESCO LTD. (XNYS:IVZ)</v>
    <v>8378704</v>
    <v>5105325</v>
    <v>2007</v>
  </rv>
  <rv s="2">
    <v>2377</v>
  </rv>
  <rv s="3">
    <fb>17.84</fb>
    <v>21</v>
  </rv>
  <rv s="0">
    <v>https://www.bing.com/financeapi/forcetrigger?t=axxudm&amp;q=XNYS%3aNCLH&amp;form=skydnc</v>
    <v>Learn more on Bing</v>
  </rv>
  <rv s="11">
    <v>en-GB</v>
    <v>axxudm</v>
    <v>268435456</v>
    <v>1</v>
    <v>Powered by Refinitiv</v>
    <v>24</v>
    <v>NORWEGIAN CRUISE LINE HOLDINGS LTD. (XNYS:NCLH)</v>
    <v>2</v>
    <v>25</v>
    <v>Finance</v>
    <v>20</v>
    <v>22.75</v>
    <v>12.15</v>
    <v>2.6135999999999999</v>
    <v>0.5</v>
    <v>-1.7390000000000001E-3</v>
    <v>2.9851000000000003E-2</v>
    <v>-0.03</v>
    <v>USD</v>
    <v>Norwegian Cruise Line Holdings Ltd. is a global cruise company. The Company operates the Norwegian Cruise Line, Oceania Cruises and Regent Seven Seas Cruises brands. The Company has 29 ships with approximately 62,000 berths. Its brands offer itineraries to various destinations, including Europe, Asia, Australia, New Zealand, South America, Africa, Canada, Bermuda, Caribbean, Alaska and Hawaii. Its brands offer various features, amenities and activities, including a variety of accommodations, multiple dining venues, bars and lounges, spa, casino and retail shopping areas and numerous entertainment choices. All brands also offer a selection of shore excursions at each port of call as well as hotel packages for stays before or after a voyage. Its Norwegian ships offer up to approximately 28 dining options. Its Oceania Cruises offers onboard dining, with multiple open-seating dining venues. The Norwegian, Oceania Cruises and Regent fleets offer a mix of staterooms, suites and villas.</v>
    <v>38900</v>
    <v>New York Stock Exchange</v>
    <v>XNYS</v>
    <v>XNYS</v>
    <v>7665 CORPORATE DRIVE, MIAMI, FL, 33126 US</v>
    <v>17.260000000000002</v>
    <v>Hotels &amp; Entertainment Services</v>
    <v>Stock</v>
    <v>45307.960294501565</v>
    <v>2380</v>
    <v>16.47</v>
    <v>7338579525</v>
    <v>NORWEGIAN CRUISE LINE HOLDINGS LTD.</v>
    <v>NORWEGIAN CRUISE LINE HOLDINGS LTD.</v>
    <v>16.55</v>
    <v>16.75</v>
    <v>17.25</v>
    <v>17.22</v>
    <v>425424900</v>
    <v>NCLH</v>
    <v>NORWEGIAN CRUISE LINE HOLDINGS LTD. (XNYS:NCLH)</v>
    <v>12069717</v>
    <v>13601218</v>
    <v>2011</v>
  </rv>
  <rv s="2">
    <v>2381</v>
  </rv>
  <rv s="3">
    <fb>20.04</fb>
    <v>21</v>
  </rv>
  <rv s="0">
    <v>https://www.bing.com/financeapi/forcetrigger?t=a1u1z2&amp;q=XNYS%3aGNRC&amp;form=skydnc</v>
    <v>Learn more on Bing</v>
  </rv>
  <rv s="1">
    <v>en-GB</v>
    <v>a1u1z2</v>
    <v>268435456</v>
    <v>1</v>
    <v>Powered by Refinitiv</v>
    <v>0</v>
    <v>GENERAC HOLDINGS INC. (XNYS:GNRC)</v>
    <v>2</v>
    <v>22</v>
    <v>Finance</v>
    <v>23</v>
    <v>156.94999999999999</v>
    <v>79.86</v>
    <v>1.4578</v>
    <v>-7.32</v>
    <v>-6.8860000000000004E-4</v>
    <v>-5.9271000000000004E-2</v>
    <v>-0.08</v>
    <v>USD</v>
    <v>Generac Holdings Inc. is an energy technology solutions company. The Company provides backup and prime power generation systems for residential and commercial and industrial applications, solar plus battery storage solutions, smart home energy management devices and energy services, advanced power grid software platforms, and engine and battery-powered tools and equipment. The Company operates through two segments: Domestic and International. The Domestic segment includes the legacy Generac business (excluding its traditional Latin American export operations), and the acquisitions that are based in the United States and Canada. The International segment includes the legacy Generac business' Latin American export operations, and the acquisitions not based in the United States and Canada. Its product offerings consist primarily of power generation equipment, energy storage systems, energy management devices and solutions, and other power products geared for varying end customer uses.</v>
    <v>9160</v>
    <v>New York Stock Exchange</v>
    <v>XNYS</v>
    <v>XNYS</v>
    <v>S45 W29290 HIGHWAY 59, WAUKESHA, WI, 53187 US</v>
    <v>121.32</v>
    <v>Machinery, Equipment &amp; Components</v>
    <v>Stock</v>
    <v>45307.946714003905</v>
    <v>2384</v>
    <v>116</v>
    <v>7137120964</v>
    <v>GENERAC HOLDINGS INC.</v>
    <v>GENERAC HOLDINGS INC.</v>
    <v>121.18</v>
    <v>48.7483</v>
    <v>123.5</v>
    <v>116.18</v>
    <v>116.1</v>
    <v>61431580</v>
    <v>GNRC</v>
    <v>GENERAC HOLDINGS INC. (XNYS:GNRC)</v>
    <v>1160384</v>
    <v>860430</v>
    <v>2006</v>
  </rv>
  <rv s="2">
    <v>2385</v>
  </rv>
  <rv s="3">
    <fb>129.24</fb>
    <v>21</v>
  </rv>
  <rv s="0">
    <v>https://www.bing.com/financeapi/forcetrigger?t=a1t4c7&amp;q=XNYS%3aFMC&amp;form=skydnc</v>
    <v>Learn more on Bing</v>
  </rv>
  <rv s="1">
    <v>en-GB</v>
    <v>a1t4c7</v>
    <v>268435456</v>
    <v>1</v>
    <v>Powered by Refinitiv</v>
    <v>0</v>
    <v>FMC CORPORATION (XNYS:FMC)</v>
    <v>2</v>
    <v>22</v>
    <v>Finance</v>
    <v>20</v>
    <v>133.37</v>
    <v>49.49</v>
    <v>0.88849999999999996</v>
    <v>-1.145</v>
    <v>1.7530000000000001E-4</v>
    <v>-1.967E-2</v>
    <v>0.01</v>
    <v>USD</v>
    <v>FMC Corporation is an agricultural sciences company. The Company is engaged in providing solutions to growers with a product in crop protection, crop enhancement, and professional pest and turf management. It develops, markets, and sells all three classes of crop protection chemicals (insecticides, herbicides and fungicides) as well as biologicals, crop nutrition, and seed treatment products, which is grouped as plant health. Its insecticides are used to control a range of pests, while its herbicide portfolio primarily targets a variety of difficult-to-control weeds. Its product portfolio features two diamide-class molecules, namely Rynaxypyr (chlorantraniliprole) and Cyazypyr (cyantraniliprole) actives. Its technology portfolio includes specific innovations in plant health, application technology and delivery systems, as well as advanced agronomic insights through Arc farm intelligence, its precision agriculture platform that leverages artificial intelligence and machine learning.</v>
    <v>6600</v>
    <v>New York Stock Exchange</v>
    <v>XNYS</v>
    <v>XNYS</v>
    <v>2929 Walnut Street, PHILADELPHIA, PA, 19104 US</v>
    <v>57.65</v>
    <v>Chemicals</v>
    <v>Stock</v>
    <v>45307.955722812498</v>
    <v>2388</v>
    <v>56.06</v>
    <v>7119366628</v>
    <v>FMC CORPORATION</v>
    <v>FMC CORPORATION</v>
    <v>57.5</v>
    <v>12.398300000000001</v>
    <v>58.21</v>
    <v>57.064999999999998</v>
    <v>57.05</v>
    <v>124758900</v>
    <v>FMC</v>
    <v>FMC CORPORATION (XNYS:FMC)</v>
    <v>2002963</v>
    <v>1649835</v>
    <v>1928</v>
  </rv>
  <rv s="2">
    <v>2389</v>
  </rv>
  <rv s="3">
    <fb>63.05</fb>
    <v>21</v>
  </rv>
  <rv s="0">
    <v>https://www.bing.com/financeapi/forcetrigger?t=a1pw9c&amp;q=XNYS%3aCMA&amp;form=skydnc</v>
    <v>Learn more on Bing</v>
  </rv>
  <rv s="1">
    <v>en-GB</v>
    <v>a1pw9c</v>
    <v>268435456</v>
    <v>1</v>
    <v>Powered by Refinitiv</v>
    <v>0</v>
    <v>COMERICA INCORPORATED (XNYS:CMA)</v>
    <v>2</v>
    <v>22</v>
    <v>Finance</v>
    <v>23</v>
    <v>77.34</v>
    <v>28.4</v>
    <v>1.3119000000000001</v>
    <v>-0.86</v>
    <v>6.5729999999999998E-3</v>
    <v>-1.5893999999999998E-2</v>
    <v>0.35</v>
    <v>USD</v>
    <v>Comerica Incorporated is a financial holding company. Its Commercial Bank segment serves small and middle market businesses, multinational corporations, and governmental entities by offering various products and services, including commercial loans and lines of credit, deposits, cash management, capital market products, international trade finance, letters of credit, foreign exchange management services and loan syndication services. Retail Bank segment includes a range of personal financial services, consisting of consumer lending, consumer deposit gathering and mortgage loan origination. The segment also offers a subset of commercial products and services to micro-businesses. Wealth Management segment offers products and services consisting of fiduciary services, private banking, retirement services, investment management and advisory services, investment banking and brokerage services. Finance segment includes the securities portfolio and asset and liability management activities.</v>
    <v>7280</v>
    <v>New York Stock Exchange</v>
    <v>XNYS</v>
    <v>XNYS</v>
    <v>1717 Main Street Mc6404, Attn: Kelly Gage, DALLAS, TX, 75201 US</v>
    <v>53.52</v>
    <v>Banking Services</v>
    <v>Stock</v>
    <v>45307.923541550779</v>
    <v>2392</v>
    <v>52.39</v>
    <v>7022226600</v>
    <v>COMERICA INCORPORATED</v>
    <v>COMERICA INCORPORATED</v>
    <v>53.22</v>
    <v>6.1410999999999998</v>
    <v>54.11</v>
    <v>53.25</v>
    <v>53.6</v>
    <v>131872800</v>
    <v>CMA</v>
    <v>COMERICA INCORPORATED (XNYS:CMA)</v>
    <v>2038520</v>
    <v>1927940</v>
    <v>1972</v>
  </rv>
  <rv s="2">
    <v>2393</v>
  </rv>
  <rv s="3">
    <fb>55.81</fb>
    <v>21</v>
  </rv>
  <rv s="0">
    <v>https://www.bing.com/financeapi/forcetrigger?t=a1ug1h&amp;q=XNAS%3aHAS&amp;form=skydnc</v>
    <v>Learn more on Bing</v>
  </rv>
  <rv s="11">
    <v>en-GB</v>
    <v>a1ug1h</v>
    <v>268435456</v>
    <v>1</v>
    <v>Powered by Refinitiv</v>
    <v>24</v>
    <v>Hasbro, Inc. (XNAS:HAS)</v>
    <v>2</v>
    <v>25</v>
    <v>Finance</v>
    <v>23</v>
    <v>73.575000000000003</v>
    <v>42.66</v>
    <v>0.70730000000000004</v>
    <v>-1.5</v>
    <v>-4.4580000000000002E-3</v>
    <v>-3.0858E-2</v>
    <v>-0.21</v>
    <v>USD</v>
    <v>Hasbro, Inc. (Hasbro) is a global play and entertainment company. Hasbro operates through four segments: Consumer Products, Wizards of the Coast and Digital Gaming, Entertainment, and Corporate and Other. Consumer Products is engaged in the sourcing, marketing, and sales of toy and game products around the world. The Wizards of the Coast and Digital Gaming is engaged in the promotion of its brands through the development of trading cards, role-playing, and digital game experiences based on Hasbro and Wizards of the Coast properties. The Entertainment is engaged in the development, acquisition, production, distribution, and sale of entertainment content including film, scripted and unscripted television, children's programming, digital content, and live entertainment. Hasbro's portfolio of brands includes MAGIC: THE GATHERING, NERF, MY LITTLE PONY, TRANSFORMERS, PLAY-DOH, MONOPOLY, BABY ALIVE, DUNGEONS &amp; DRAGONS, POWER RANGERS, PEPPA PIG and PJ MASKS, as well as premier partner brands.</v>
    <v>6490</v>
    <v>Nasdaq Stock Market</v>
    <v>XNAS</v>
    <v>XNAS</v>
    <v>1027 Newport Ave, PO Box 1059, PAWTUCKET, RI, 02861-2539 US</v>
    <v>48.25</v>
    <v>Leisure Products</v>
    <v>Stock</v>
    <v>45307.938358101565</v>
    <v>2396</v>
    <v>46.65</v>
    <v>6537176751</v>
    <v>Hasbro, Inc.</v>
    <v>Hasbro, Inc.</v>
    <v>48.24</v>
    <v>48.61</v>
    <v>47.11</v>
    <v>46.9</v>
    <v>138764100</v>
    <v>HAS</v>
    <v>Hasbro, Inc. (XNAS:HAS)</v>
    <v>2041718</v>
    <v>1769481</v>
    <v>1926</v>
  </rv>
  <rv s="2">
    <v>2397</v>
  </rv>
  <rv s="3">
    <fb>51.06</fb>
    <v>21</v>
  </rv>
  <rv s="0">
    <v>https://www.bing.com/financeapi/forcetrigger?t=a1xlk2&amp;q=XNYS%3aMHK&amp;form=skydnc</v>
    <v>Learn more on Bing</v>
  </rv>
  <rv s="11">
    <v>en-GB</v>
    <v>a1xlk2</v>
    <v>268435456</v>
    <v>1</v>
    <v>Powered by Refinitiv</v>
    <v>24</v>
    <v>MOHAWK INDUSTRIES, INC. (XNYS:MHK)</v>
    <v>2</v>
    <v>25</v>
    <v>Finance</v>
    <v>23</v>
    <v>130.63</v>
    <v>76.02</v>
    <v>1.3149999999999999</v>
    <v>-0.35</v>
    <v>-5.911E-4</v>
    <v>-3.4360000000000003E-3</v>
    <v>-0.06</v>
    <v>USD</v>
    <v>Mohawk Industries, Inc. is a flooring manufacturer that creates products to enhance residential and commercial spaces around the world. The Company's segments include Global Ceramic, Flooring North America (Flooring NA) and Flooring Rest of the World (Flooring ROW). The Global Ceramic segment designs, manufactures, sources and markets a line of ceramic tile, porcelain tile, natural stone, quartz, porcelain slab countertops and other products, which it distributes primarily in North America, Europe, South America and Russia. The Flooring NA segment designs, manufactures, sources and markets its floor covering product lines, including carpets, rugs, carpet pads, laminate, resilient and wood flooring, which it distributes through its network of regional distribution centers and satellite warehouses. The Flooring ROW segment designs, manufactures, sources, licenses and markets its wood flooring, laminate, roofing elements, insulation boards, medium-density fiberboard and chipboard.</v>
    <v>40900</v>
    <v>New York Stock Exchange</v>
    <v>XNYS</v>
    <v>XNYS</v>
    <v>PO BOX 12069, 160 S INDUSTRIAL BLVD, CALHOUN, GA, 30701 US</v>
    <v>101.52</v>
    <v>Household Goods</v>
    <v>Stock</v>
    <v>45307.888755844528</v>
    <v>2400</v>
    <v>98.75</v>
    <v>6463739240</v>
    <v>MOHAWK INDUSTRIES, INC.</v>
    <v>MOHAWK INDUSTRIES, INC.</v>
    <v>100.62</v>
    <v>101.85</v>
    <v>101.5</v>
    <v>101.44</v>
    <v>63682160</v>
    <v>MHK</v>
    <v>MOHAWK INDUSTRIES, INC. (XNYS:MHK)</v>
    <v>942746</v>
    <v>848301</v>
    <v>1988</v>
  </rv>
  <rv s="2">
    <v>2401</v>
  </rv>
  <rv s="3">
    <fb>103.5</fb>
    <v>21</v>
  </rv>
  <rv s="0">
    <v>https://www.bing.com/financeapi/forcetrigger?t=a25vnm&amp;q=XNYS%3aWHR&amp;form=skydnc</v>
    <v>Learn more on Bing</v>
  </rv>
  <rv s="11">
    <v>en-GB</v>
    <v>a25vnm</v>
    <v>268435456</v>
    <v>1</v>
    <v>Powered by Refinitiv</v>
    <v>24</v>
    <v>WHIRLPOOL CORPORATION (XNYS:WHR)</v>
    <v>2</v>
    <v>25</v>
    <v>Finance</v>
    <v>20</v>
    <v>160.74</v>
    <v>98.4</v>
    <v>1.4905999999999999</v>
    <v>-1.51</v>
    <v>1.5626000000000001E-2</v>
    <v>-1.3226999999999999E-2</v>
    <v>1.76</v>
    <v>USD</v>
    <v>Whirlpool Corporation is a kitchen and laundry company. The Company’s segments include North America, which markets and distributes home appliances and other consumer products primarily under the Whirlpool, KitchenAid, Maytag, Amana, JennAir, affresh, Swash, everydrop and Gladiator brand names primarily to retailers, distributors and builders, as well as directly to consumers; Europe, Middle East and Africa (EMEA), which market and distribute its domestic appliances to retailers, distributors and directly to consumers under the Whirlpool, Indesit, Hotpoint, Bauknecht, Ignis, Maytag and Privileg brand names; Latin America, which produces market and distribute its home appliances, small domestic appliances and other consumer products primarily under the Consul, Brastemp, Whirlpool, KitchenAid, Acros, Maytag and Eslabon de Lujo brand names, and Asia, which markets and distributes products under the Whirlpool, Maytag, KitchenAid, Ariston, Indesit, Bauknecht and Elica brand names.</v>
    <v>61000</v>
    <v>New York Stock Exchange</v>
    <v>XNYS</v>
    <v>XNYS</v>
    <v>Whirlpool Cntr 2000 M 63, BENTON HARBOR, MI, 49022-2692 US</v>
    <v>114</v>
    <v>Household Goods</v>
    <v>Stock</v>
    <v>45307.96507008047</v>
    <v>2404</v>
    <v>111.49</v>
    <v>6179191576</v>
    <v>WHIRLPOOL CORPORATION</v>
    <v>WHIRLPOOL CORPORATION</v>
    <v>113.16</v>
    <v>114.16</v>
    <v>112.65</v>
    <v>114.39</v>
    <v>54853010</v>
    <v>WHR</v>
    <v>WHIRLPOOL CORPORATION (XNYS:WHR)</v>
    <v>1547438</v>
    <v>855095</v>
    <v>1955</v>
  </rv>
  <rv s="2">
    <v>2405</v>
  </rv>
  <rv s="3">
    <fb>121.77</fb>
    <v>21</v>
  </rv>
  <rv s="0">
    <v>https://www.bing.com/financeapi/forcetrigger?t=a26gnm&amp;q=XNAS%3aZION&amp;form=skydnc</v>
    <v>Learn more on Bing</v>
  </rv>
  <rv s="4">
    <v>en-GB</v>
    <v>a26gnm</v>
    <v>268435456</v>
    <v>1</v>
    <v>Powered by Refinitiv</v>
    <v>7</v>
    <v>ZIONS BANCORPORATION, NATIONAL ASSOCIATION (XNAS:ZION)</v>
    <v>2</v>
    <v>31</v>
    <v>Finance</v>
    <v>20</v>
    <v>55.195</v>
    <v>18.260000000000002</v>
    <v>1.153</v>
    <v>-0.95</v>
    <v>-7.5319999999999996E-3</v>
    <v>-2.2559999999999997E-2</v>
    <v>-0.31</v>
    <v>USD</v>
    <v>Zions Bancorporation, National Association provides a range of banking products and related services, primarily in the states of Arizona, California, Colorado, Idaho, Nevada, New Mexico, Oregon, Texas, Utah, Washington, and Wyoming. The Company conducts its operations primarily through seven separately managed bank divisions, each with its own local branding and management. Its products and services include commercial and small business banking, commercial real estate lending, retail banking, and wealth management. Its commercial business banking products and services include commercial and industrial lending and leasing, municipal and public finance services, cash management services, commercial card and merchant processing services, and capital markets, syndication, and foreign exchange services. Its retail banking products and services include residential mortgages, home equity lines of credit, personal lines of credit and installment consumer loans, and personal trust services.</v>
    <v>9989</v>
    <v>Nasdaq Stock Market</v>
    <v>XNAS</v>
    <v>XNAS</v>
    <v>One South Main, SALT LAKE CITY, UT, 84133-1109 US</v>
    <v>41.57</v>
    <v>Banking Services</v>
    <v>Stock</v>
    <v>45307.956380682816</v>
    <v>2408</v>
    <v>40.770000000000003</v>
    <v>6097804607</v>
    <v>ZIONS BANCORPORATION, NATIONAL ASSOCIATION</v>
    <v>ZIONS BANCORPORATION, NATIONAL ASSOCIATION</v>
    <v>41.47</v>
    <v>7.7697000000000003</v>
    <v>42.11</v>
    <v>41.16</v>
    <v>40.85</v>
    <v>148148800</v>
    <v>ZION</v>
    <v>ZIONS BANCORPORATION, NATIONAL ASSOCIATION (XNAS:ZION)</v>
    <v>2471657</v>
    <v>2212399</v>
  </rv>
  <rv s="2">
    <v>2409</v>
  </rv>
  <rv s="3">
    <fb>43.87</fb>
    <v>21</v>
  </rv>
  <rv s="0">
    <v>https://www.bing.com/financeapi/forcetrigger?t=a25afr&amp;q=XNYS%3aVFC&amp;form=skydnc</v>
    <v>Learn more on Bing</v>
  </rv>
  <rv s="11">
    <v>en-GB</v>
    <v>a25afr</v>
    <v>268435456</v>
    <v>1</v>
    <v>Powered by Refinitiv</v>
    <v>24</v>
    <v>V.F. CORPORATION (XNYS:VFC)</v>
    <v>2</v>
    <v>25</v>
    <v>Finance</v>
    <v>20</v>
    <v>32.130000000000003</v>
    <v>12.85</v>
    <v>1.5256000000000001</v>
    <v>-0.77</v>
    <v>0</v>
    <v>-4.7502000000000003E-2</v>
    <v>0</v>
    <v>USD</v>
    <v>V.F. Corporation is an apparel, footwear, and accessories company. The Company owns a broad portfolio of brands in the outerwear, footwear, apparel, backpack, luggage, and accessories categories. Its brands include Vans, The North Face, Timberland, and Dickies. The Company operates through three segments: Outdoor segment, Active segment, and Work segment. The Outdoor segment's product offerings include performance-based and outdoor apparel, footwear and equipment. The Active segment's product offerings include active apparel, footwear, backpacks, luggage and accessories. Its Work segment consists of work and work-inspired lifestyle brands with product offerings that include apparel, footwear and accessories. Its brands include Dickies, and Timberland PRO. The Company's direct-to-consumer business includes VF-operated retail stores, brand e-commerce sites, concession retail locations and other digital platforms.</v>
    <v>19800</v>
    <v>New York Stock Exchange</v>
    <v>XNYS</v>
    <v>XNYS</v>
    <v>1551 Wewatta Street, DENVER, CO, 80202 US</v>
    <v>16</v>
    <v>Textiles &amp; Apparel</v>
    <v>Stock</v>
    <v>45307.960441678122</v>
    <v>2412</v>
    <v>15.27</v>
    <v>6004359696</v>
    <v>V.F. CORPORATION</v>
    <v>V.F. CORPORATION</v>
    <v>15.95</v>
    <v>16.21</v>
    <v>15.44</v>
    <v>15.43</v>
    <v>388883400</v>
    <v>VFC</v>
    <v>V.F. CORPORATION (XNYS:VFC)</v>
    <v>8573186</v>
    <v>6659123</v>
    <v>1899</v>
  </rv>
  <rv s="2">
    <v>2413</v>
  </rv>
  <rv s="3">
    <fb>18.8</fb>
    <v>21</v>
  </rv>
  <rv s="0">
    <v>https://www.bing.com/financeapi/forcetrigger?t=a1yh6h&amp;q=ARCX%3aNGE&amp;form=skydnc</v>
    <v>Learn more on Bing</v>
  </rv>
  <rv s="14">
    <v>en-GB</v>
    <v>a1yh6h</v>
    <v>268435456</v>
    <v>1</v>
    <v>Powered by Refinitiv</v>
    <v>32</v>
    <v>Glbl X MSCI Nigeria ETF (ARCX:NGE)</v>
    <v>12</v>
    <v>33</v>
    <v>Finance</v>
    <v>34</v>
    <v>10.89</v>
    <v>5.25</v>
    <v>-0.42</v>
    <v>-4.7399999999999998E-2</v>
    <v>1.3362000000000001E-2</v>
    <v>-8.116E-3</v>
    <v>7.7399999999999997E-2</v>
    <v>USD</v>
    <v>NYSE Arca</v>
    <v>ARCX</v>
    <v>8.3000000000000001E-3</v>
    <v>5.85</v>
    <v>ETF</v>
    <v>45307.942168078123</v>
    <v>2416</v>
    <v>5.7869999999999999</v>
    <v>18724800</v>
    <v>Glbl X MSCI Nigeria ETF</v>
    <v>5.84</v>
    <v>5.84</v>
    <v>5.7926000000000002</v>
    <v>5.87</v>
    <v>NGE</v>
    <v>Glbl X MSCI Nigeria ETF (ARCX:NGE)</v>
    <v>10622</v>
    <v>32287</v>
  </rv>
  <rv s="2">
    <v>2417</v>
  </rv>
  <rv s="3">
    <fb>5.46</fb>
    <v>21</v>
  </rv>
  <rv s="0">
    <v>https://www.bing.com/financeapi/forcetrigger?t=a1rsp2&amp;q=ARCX%3aEGPT&amp;form=skydnc</v>
    <v>Learn more on Bing</v>
  </rv>
  <rv s="14">
    <v>en-GB</v>
    <v>a1rsp2</v>
    <v>268435456</v>
    <v>1</v>
    <v>Powered by Refinitiv</v>
    <v>32</v>
    <v>VanEck:Egypt Index (ARCX:EGPT)</v>
    <v>12</v>
    <v>33</v>
    <v>Finance</v>
    <v>34</v>
    <v>27.42</v>
    <v>15.73</v>
    <v>0.1457</v>
    <v>0.77749999999999997</v>
    <v>8.2699999999999996E-3</v>
    <v>3.1678999999999999E-2</v>
    <v>0.2094</v>
    <v>USD</v>
    <v>NYSE Arca</v>
    <v>ARCX</v>
    <v>9.3999999999999986E-3</v>
    <v>25.61</v>
    <v>ETF</v>
    <v>45307.881944478904</v>
    <v>2420</v>
    <v>25.05</v>
    <v>22190863.77</v>
    <v>VanEck:Egypt Index</v>
    <v>25.61</v>
    <v>24.543099999999999</v>
    <v>25.320599999999999</v>
    <v>25.53</v>
    <v>EGPT</v>
    <v>VanEck:Egypt Index (ARCX:EGPT)</v>
    <v>6485</v>
    <v>9379</v>
  </rv>
  <rv s="2">
    <v>2421</v>
  </rv>
  <rv s="3">
    <fb>24.230399999999999</fb>
    <v>21</v>
  </rv>
  <rv s="0">
    <v>https://www.bing.com/financeapi/forcetrigger?t=a24mz2&amp;q=XNAS%3aTUR&amp;form=skydnc</v>
    <v>Learn more on Bing</v>
  </rv>
  <rv s="14">
    <v>en-GB</v>
    <v>a24mz2</v>
    <v>268435456</v>
    <v>1</v>
    <v>Powered by Refinitiv</v>
    <v>32</v>
    <v>iShares:MSCI Turkey (XNAS:TUR)</v>
    <v>12</v>
    <v>33</v>
    <v>Finance</v>
    <v>34</v>
    <v>39.76</v>
    <v>27.61</v>
    <v>0.5575</v>
    <v>0.19</v>
    <v>-1.7940999999999999E-2</v>
    <v>5.6200000000000009E-3</v>
    <v>-0.61</v>
    <v>USD</v>
    <v>Nasdaq Stock Market</v>
    <v>XNAS</v>
    <v>5.8999999999999999E-3</v>
    <v>34.15</v>
    <v>ETF</v>
    <v>45307.885416839847</v>
    <v>2424</v>
    <v>33.924999999999997</v>
    <v>182830558.94999999</v>
    <v>iShares:MSCI Turkey</v>
    <v>33.979999999999997</v>
    <v>33.81</v>
    <v>34</v>
    <v>33.39</v>
    <v>TUR</v>
    <v>iShares:MSCI Turkey (XNAS:TUR)</v>
    <v>45995</v>
    <v>108815</v>
  </rv>
  <rv s="2">
    <v>2425</v>
  </rv>
  <rv s="3">
    <fb>32.28</fb>
    <v>21</v>
  </rv>
  <rv s="0">
    <v>https://www.bing.com/financeapi/forcetrigger?t=a1zgar&amp;q=ARCX%3aPAK&amp;form=skydnc</v>
    <v>Learn more on Bing</v>
  </rv>
  <rv s="14">
    <v>en-GB</v>
    <v>a1zgar</v>
    <v>268435456</v>
    <v>1</v>
    <v>Powered by Refinitiv</v>
    <v>32</v>
    <v>Glbl X MSCI Pakistan ETF (ARCX:PAK)</v>
    <v>12</v>
    <v>33</v>
    <v>Finance</v>
    <v>34</v>
    <v>18.8</v>
    <v>12</v>
    <v>0.42320000000000002</v>
    <v>-0.17749999999999999</v>
    <v>-1.1047E-2</v>
    <v>-1.0214000000000001E-2</v>
    <v>-0.19</v>
    <v>USD</v>
    <v>NYSE Arca</v>
    <v>ARCX</v>
    <v>8.0000000000000002E-3</v>
    <v>17.600000000000001</v>
    <v>ETF</v>
    <v>45307.881944478904</v>
    <v>2428</v>
    <v>17.02</v>
    <v>33228600</v>
    <v>Glbl X MSCI Pakistan ETF</v>
    <v>17.309999999999999</v>
    <v>17.377500000000001</v>
    <v>17.2</v>
    <v>17.010000000000002</v>
    <v>PAK</v>
    <v>Glbl X MSCI Pakistan ETF (ARCX:PAK)</v>
    <v>13083</v>
    <v>16044</v>
  </rv>
  <rv s="2">
    <v>2429</v>
  </rv>
  <rv s="3">
    <fb>16.649999999999999</fb>
    <v>21</v>
  </rv>
  <rv s="0">
    <v>https://www.bing.com/financeapi/forcetrigger?t=a1uebh&amp;q=ARCX%3aGXG&amp;form=skydnc</v>
    <v>Learn more on Bing</v>
  </rv>
  <rv s="14">
    <v>en-GB</v>
    <v>a1uebh</v>
    <v>268435456</v>
    <v>1</v>
    <v>Powered by Refinitiv</v>
    <v>32</v>
    <v>Glbl X MSCI Colombia ETF (ARCX:GXG)</v>
    <v>12</v>
    <v>33</v>
    <v>Finance</v>
    <v>34</v>
    <v>24.65</v>
    <v>17.52</v>
    <v>0.8155</v>
    <v>-0.25</v>
    <v>0</v>
    <v>-1.0404E-2</v>
    <v>0</v>
    <v>USD</v>
    <v>NYSE Arca</v>
    <v>ARCX</v>
    <v>6.1999999999999998E-3</v>
    <v>24.119299999999999</v>
    <v>ETF</v>
    <v>45307.88194446719</v>
    <v>2432</v>
    <v>23.78</v>
    <v>39268000</v>
    <v>Glbl X MSCI Colombia ETF</v>
    <v>24.08</v>
    <v>24.03</v>
    <v>23.78</v>
    <v>23.78</v>
    <v>GXG</v>
    <v>Glbl X MSCI Colombia ETF (ARCX:GXG)</v>
    <v>10451</v>
    <v>41594</v>
  </rv>
  <rv s="2">
    <v>2433</v>
  </rv>
  <rv s="3">
    <fb>23.1</fb>
    <v>21</v>
  </rv>
  <rv s="0">
    <v>https://www.bing.com/financeapi/forcetrigger?t=a1sfkr&amp;q=ARCX%3aEWJ&amp;form=skydnc</v>
    <v>Learn more on Bing</v>
  </rv>
  <rv s="14">
    <v>en-GB</v>
    <v>a1sfkr</v>
    <v>268435456</v>
    <v>1</v>
    <v>Powered by Refinitiv</v>
    <v>32</v>
    <v>iShares:MSCI Japan (ARCX:EWJ)</v>
    <v>12</v>
    <v>33</v>
    <v>Finance</v>
    <v>35</v>
    <v>66.790000000000006</v>
    <v>54.555</v>
    <v>0.98629999999999995</v>
    <v>-0.49</v>
    <v>-3.64E-3</v>
    <v>-7.3760000000000006E-3</v>
    <v>-0.24</v>
    <v>USD</v>
    <v>NYSE Arca</v>
    <v>ARCX</v>
    <v>5.0000000000000001E-3</v>
    <v>66.58</v>
    <v>ETF</v>
    <v>45307.956039628909</v>
    <v>2436</v>
    <v>65.790000000000006</v>
    <v>13991434209.75</v>
    <v>iShares:MSCI Japan</v>
    <v>66.510000000000005</v>
    <v>66.430000000000007</v>
    <v>65.94</v>
    <v>65.7</v>
    <v>EWJ</v>
    <v>iShares:MSCI Japan (ARCX:EWJ)</v>
    <v>11986938</v>
    <v>6697364</v>
  </rv>
  <rv s="2">
    <v>2437</v>
  </rv>
  <rv s="3">
    <fb>64.14</fb>
    <v>21</v>
  </rv>
  <rv s="0">
    <v>https://www.bing.com/financeapi/forcetrigger?t=a1u68m&amp;q=ARCX%3aGREK&amp;form=skydnc</v>
    <v>Learn more on Bing</v>
  </rv>
  <rv s="14">
    <v>en-GB</v>
    <v>a1u68m</v>
    <v>268435456</v>
    <v>1</v>
    <v>Powered by Refinitiv</v>
    <v>32</v>
    <v>Glbl X MSCI Greece (ARCX:GREK)</v>
    <v>12</v>
    <v>33</v>
    <v>Finance</v>
    <v>34</v>
    <v>39.99</v>
    <v>28.14</v>
    <v>0.8901</v>
    <v>-1.03</v>
    <v>-1.9741999999999999E-2</v>
    <v>-2.6397E-2</v>
    <v>-0.75</v>
    <v>USD</v>
    <v>NYSE Arca</v>
    <v>ARCX</v>
    <v>5.6999999999999993E-3</v>
    <v>38.28</v>
    <v>ETF</v>
    <v>45307.881944490626</v>
    <v>2440</v>
    <v>37.9</v>
    <v>176717500</v>
    <v>Glbl X MSCI Greece</v>
    <v>38.28</v>
    <v>39.020000000000003</v>
    <v>37.99</v>
    <v>37.24</v>
    <v>GREK</v>
    <v>Glbl X MSCI Greece (ARCX:GREK)</v>
    <v>71995</v>
    <v>31284</v>
  </rv>
  <rv s="2">
    <v>2441</v>
  </rv>
  <rv s="3">
    <fb>37.049999999999997</fb>
    <v>21</v>
  </rv>
  <rv s="0">
    <v>https://www.bing.com/financeapi/forcetrigger?t=a1s2u2&amp;q=ARCX%3aEPHE&amp;form=skydnc</v>
    <v>Learn more on Bing</v>
  </rv>
  <rv s="14">
    <v>en-GB</v>
    <v>a1s2u2</v>
    <v>268435456</v>
    <v>1</v>
    <v>Powered by Refinitiv</v>
    <v>32</v>
    <v>iShares:MSCI Philippines (ARCX:EPHE)</v>
    <v>12</v>
    <v>33</v>
    <v>Finance</v>
    <v>34</v>
    <v>29.395</v>
    <v>23.15</v>
    <v>0.9708</v>
    <v>-0.26</v>
    <v>-1.6698000000000001E-2</v>
    <v>-9.7710000000000002E-3</v>
    <v>-0.44</v>
    <v>USD</v>
    <v>NYSE Arca</v>
    <v>ARCX</v>
    <v>5.8999999999999999E-3</v>
    <v>26.49</v>
    <v>ETF</v>
    <v>45307.881944490626</v>
    <v>2444</v>
    <v>26.3</v>
    <v>98234803.599999994</v>
    <v>iShares:MSCI Philippines</v>
    <v>26.44</v>
    <v>26.61</v>
    <v>26.35</v>
    <v>25.91</v>
    <v>EPHE</v>
    <v>iShares:MSCI Philippines (ARCX:EPHE)</v>
    <v>71020</v>
    <v>64479</v>
  </rv>
  <rv s="2">
    <v>2445</v>
  </rv>
  <rv s="3">
    <fb>25.99</fb>
    <v>21</v>
  </rv>
  <rv s="0">
    <v>https://www.bing.com/financeapi/forcetrigger?t=a1vjec&amp;q=BATS%3aINDA&amp;form=skydnc</v>
    <v>Learn more on Bing</v>
  </rv>
  <rv s="14">
    <v>en-GB</v>
    <v>a1vjec</v>
    <v>268435456</v>
    <v>1</v>
    <v>Powered by Refinitiv</v>
    <v>32</v>
    <v>iShares:MSCI India (BATS:INDA)</v>
    <v>12</v>
    <v>33</v>
    <v>Finance</v>
    <v>28</v>
    <v>50.2</v>
    <v>37.765000000000001</v>
    <v>0.86060000000000003</v>
    <v>-0.56000000000000005</v>
    <v>7.8949999999999992E-3</v>
    <v>-1.1209E-2</v>
    <v>0.39</v>
    <v>USD</v>
    <v>CBOE BZX Exchange</v>
    <v>BATS</v>
    <v>6.5000000000000006E-3</v>
    <v>49.88</v>
    <v>ETF</v>
    <v>45307.94971873828</v>
    <v>2448</v>
    <v>49.35</v>
    <v>7903485281.3500004</v>
    <v>iShares:MSCI India</v>
    <v>49.88</v>
    <v>49.96</v>
    <v>49.4</v>
    <v>49.79</v>
    <v>INDA</v>
    <v>iShares:MSCI India (BATS:INDA)</v>
    <v>5432857</v>
    <v>3313387</v>
  </rv>
  <rv s="2">
    <v>2449</v>
  </rv>
  <rv s="3">
    <fb>48.81</fb>
    <v>21</v>
  </rv>
  <rv s="0">
    <v>https://www.bing.com/financeapi/forcetrigger?t=a24qhw&amp;q=XNAS%3aUAE&amp;form=skydnc</v>
    <v>Learn more on Bing</v>
  </rv>
  <rv s="14">
    <v>en-GB</v>
    <v>a24qhw</v>
    <v>268435456</v>
    <v>1</v>
    <v>Powered by Refinitiv</v>
    <v>32</v>
    <v>iShares:MSCI UAE (XNAS:UAE)</v>
    <v>12</v>
    <v>33</v>
    <v>Finance</v>
    <v>34</v>
    <v>15.6852</v>
    <v>13.31</v>
    <v>0.53110000000000002</v>
    <v>-0.24</v>
    <v>1.9372E-2</v>
    <v>-1.5779000000000001E-2</v>
    <v>0.28999999999999998</v>
    <v>USD</v>
    <v>Nasdaq Stock Market</v>
    <v>XNAS</v>
    <v>5.8999999999999999E-3</v>
    <v>15.21</v>
    <v>ETF</v>
    <v>45307.885416839847</v>
    <v>2452</v>
    <v>14.91</v>
    <v>36936709.909999996</v>
    <v>iShares:MSCI UAE</v>
    <v>15.21</v>
    <v>15.21</v>
    <v>14.97</v>
    <v>15.26</v>
    <v>UAE</v>
    <v>iShares:MSCI UAE (XNAS:UAE)</v>
    <v>34604</v>
    <v>16553</v>
  </rv>
  <rv s="2">
    <v>2453</v>
  </rv>
  <rv s="3">
    <fb>14.86</fb>
    <v>21</v>
  </rv>
  <rv s="0">
    <v>https://www.bing.com/financeapi/forcetrigger?t=a1rmz2&amp;q=BATS%3aEDEN&amp;form=skydnc</v>
    <v>Learn more on Bing</v>
  </rv>
  <rv s="14">
    <v>en-GB</v>
    <v>a1rmz2</v>
    <v>268435456</v>
    <v>1</v>
    <v>Powered by Refinitiv</v>
    <v>32</v>
    <v>iShares:MSCI Denmark (BATS:EDEN)</v>
    <v>12</v>
    <v>33</v>
    <v>Finance</v>
    <v>28</v>
    <v>115.35590000000001</v>
    <v>95.03</v>
    <v>1.0089999999999999</v>
    <v>-2.4578000000000002</v>
    <v>-3.0099000000000001E-2</v>
    <v>-2.1305999999999999E-2</v>
    <v>-3.3980999999999999</v>
    <v>USD</v>
    <v>CBOE BZX Exchange</v>
    <v>BATS</v>
    <v>5.3E-3</v>
    <v>113.46729999999999</v>
    <v>ETF</v>
    <v>45307.881959825783</v>
    <v>2456</v>
    <v>112.79</v>
    <v>253050340.02000001</v>
    <v>iShares:MSCI Denmark</v>
    <v>113.25</v>
    <v>115.35590000000001</v>
    <v>112.8981</v>
    <v>109.5</v>
    <v>EDEN</v>
    <v>iShares:MSCI Denmark (BATS:EDEN)</v>
    <v>4374</v>
    <v>15270</v>
  </rv>
  <rv s="2">
    <v>2457</v>
  </rv>
  <rv s="3">
    <fb>112.15</fb>
    <v>21</v>
  </rv>
  <rv s="0">
    <v>https://www.bing.com/financeapi/forcetrigger?t=a1rtcw&amp;q=ARCX%3aEIDO&amp;form=skydnc</v>
    <v>Learn more on Bing</v>
  </rv>
  <rv s="14">
    <v>en-GB</v>
    <v>a1rtcw</v>
    <v>268435456</v>
    <v>1</v>
    <v>Powered by Refinitiv</v>
    <v>32</v>
    <v>iShares:MSCI Indonesia (ARCX:EIDO)</v>
    <v>12</v>
    <v>33</v>
    <v>Finance</v>
    <v>34</v>
    <v>24.78</v>
    <v>19.945</v>
    <v>0.378</v>
    <v>-0.21</v>
    <v>0</v>
    <v>-9.2759999999999995E-3</v>
    <v>0</v>
    <v>USD</v>
    <v>NYSE Arca</v>
    <v>ARCX</v>
    <v>5.8999999999999999E-3</v>
    <v>22.55</v>
    <v>ETF</v>
    <v>45307.937515022655</v>
    <v>2460</v>
    <v>22.37</v>
    <v>428283764.31</v>
    <v>iShares:MSCI Indonesia</v>
    <v>22.55</v>
    <v>22.64</v>
    <v>22.43</v>
    <v>22.43</v>
    <v>EIDO</v>
    <v>iShares:MSCI Indonesia (ARCX:EIDO)</v>
    <v>243311</v>
    <v>382407</v>
  </rv>
  <rv s="2">
    <v>2461</v>
  </rv>
  <rv s="3">
    <fb>22.32</fb>
    <v>21</v>
  </rv>
  <rv s="0">
    <v>https://www.bing.com/financeapi/forcetrigger?t=a1wnz2&amp;q=ARCX%3aKSA&amp;form=skydnc</v>
    <v>Learn more on Bing</v>
  </rv>
  <rv s="14">
    <v>en-GB</v>
    <v>a1wnz2</v>
    <v>268435456</v>
    <v>1</v>
    <v>Powered by Refinitiv</v>
    <v>32</v>
    <v>iShares:MSCI S Arabia (ARCX:KSA)</v>
    <v>12</v>
    <v>33</v>
    <v>Finance</v>
    <v>34</v>
    <v>43.62</v>
    <v>35.78</v>
    <v>0.6502</v>
    <v>-0.36</v>
    <v>0</v>
    <v>-8.4189999999999994E-3</v>
    <v>0</v>
    <v>USD</v>
    <v>NYSE Arca</v>
    <v>ARCX</v>
    <v>7.4000000000000003E-3</v>
    <v>42.71</v>
    <v>ETF</v>
    <v>45307.914421967187</v>
    <v>2464</v>
    <v>42.35</v>
    <v>785693726.07000005</v>
    <v>iShares:MSCI S Arabia</v>
    <v>42.71</v>
    <v>42.76</v>
    <v>42.4</v>
    <v>42.4</v>
    <v>KSA</v>
    <v>iShares:MSCI S Arabia (ARCX:KSA)</v>
    <v>508686</v>
    <v>499317</v>
  </rv>
  <rv s="2">
    <v>2465</v>
  </rv>
  <rv s="3">
    <fb>42.33</fb>
    <v>21</v>
  </rv>
  <rv s="0">
    <v>https://www.bing.com/financeapi/forcetrigger?t=a23hqh&amp;q=ARCX%3aSPY&amp;form=skydnc</v>
    <v>Learn more on Bing</v>
  </rv>
  <rv s="14">
    <v>en-GB</v>
    <v>a23hqh</v>
    <v>268435456</v>
    <v>1</v>
    <v>Powered by Refinitiv</v>
    <v>32</v>
    <v>SPDR S&amp;P 500 ETF (ARCX:SPY)</v>
    <v>12</v>
    <v>33</v>
    <v>Finance</v>
    <v>35</v>
    <v>478.6</v>
    <v>380.65</v>
    <v>0.99839999999999995</v>
    <v>-1.76</v>
    <v>2.9480000000000001E-4</v>
    <v>-3.6919999999999995E-3</v>
    <v>0.14000000000000001</v>
    <v>USD</v>
    <v>NYSE Arca</v>
    <v>ARCX</v>
    <v>4.0000000000000002E-4</v>
    <v>476.60980000000001</v>
    <v>ETF</v>
    <v>45307.965562279685</v>
    <v>2468</v>
    <v>473.06</v>
    <v>497007825746.66998</v>
    <v>SPDR S&amp;P 500 ETF</v>
    <v>475.26</v>
    <v>476.68</v>
    <v>474.92</v>
    <v>475.07</v>
    <v>SPY</v>
    <v>SPDR S&amp;P 500 ETF (ARCX:SPY)</v>
    <v>84932319</v>
    <v>77357402</v>
  </rv>
  <rv s="2">
    <v>2469</v>
  </rv>
  <rv s="3">
    <fb>475.31</fb>
    <v>21</v>
  </rv>
  <rv s="0">
    <v>https://www.bing.com/financeapi/forcetrigger?t=a1sftc&amp;q=ARCX%3aEWM&amp;form=skydnc</v>
    <v>Learn more on Bing</v>
  </rv>
  <rv s="14">
    <v>en-GB</v>
    <v>a1sftc</v>
    <v>268435456</v>
    <v>1</v>
    <v>Powered by Refinitiv</v>
    <v>32</v>
    <v>iShares:MSCI Malaysia (ARCX:EWM)</v>
    <v>12</v>
    <v>33</v>
    <v>Finance</v>
    <v>34</v>
    <v>24.119199999999999</v>
    <v>19.84</v>
    <v>0.71289999999999998</v>
    <v>-0.26</v>
    <v>0</v>
    <v>-1.2155000000000001E-2</v>
    <v>0</v>
    <v>USD</v>
    <v>NYSE Arca</v>
    <v>ARCX</v>
    <v>5.0000000000000001E-3</v>
    <v>21.22</v>
    <v>ETF</v>
    <v>45307.914421620313</v>
    <v>2472</v>
    <v>21.08</v>
    <v>239023513.08000001</v>
    <v>iShares:MSCI Malaysia</v>
    <v>21.2</v>
    <v>21.39</v>
    <v>21.13</v>
    <v>21.13</v>
    <v>EWM</v>
    <v>iShares:MSCI Malaysia (ARCX:EWM)</v>
    <v>553501</v>
    <v>381310</v>
  </rv>
  <rv s="2">
    <v>2473</v>
  </rv>
  <rv s="3">
    <fb>21.25</fb>
    <v>21</v>
  </rv>
  <rv s="0">
    <v>https://www.bing.com/financeapi/forcetrigger?t=a21jqh&amp;q=XNAS%3aQAT&amp;form=skydnc</v>
    <v>Learn more on Bing</v>
  </rv>
  <rv s="14">
    <v>en-GB</v>
    <v>a21jqh</v>
    <v>268435456</v>
    <v>1</v>
    <v>Powered by Refinitiv</v>
    <v>32</v>
    <v>iShares:MSCI Qatar (XNAS:QAT)</v>
    <v>12</v>
    <v>33</v>
    <v>Finance</v>
    <v>34</v>
    <v>19.559999999999999</v>
    <v>15.66</v>
    <v>0.56799999999999995</v>
    <v>-0.15</v>
    <v>-1.681E-3</v>
    <v>-8.3330000000000001E-3</v>
    <v>-0.03</v>
    <v>USD</v>
    <v>Nasdaq Stock Market</v>
    <v>XNAS</v>
    <v>5.8999999999999999E-3</v>
    <v>18.02</v>
    <v>ETF</v>
    <v>45307.885416816403</v>
    <v>2476</v>
    <v>17.82</v>
    <v>72498510.989999995</v>
    <v>iShares:MSCI Qatar</v>
    <v>17.940000000000001</v>
    <v>18</v>
    <v>17.850000000000001</v>
    <v>17.82</v>
    <v>QAT</v>
    <v>iShares:MSCI Qatar (XNAS:QAT)</v>
    <v>17463</v>
    <v>15846</v>
  </rv>
  <rv s="2">
    <v>2477</v>
  </rv>
  <rv s="3">
    <fb>18.13</fb>
    <v>21</v>
  </rv>
  <rv s="0">
    <v>https://www.bing.com/financeapi/forcetrigger?t=a25g2w&amp;q=BATS%3aVNM&amp;form=skydnc</v>
    <v>Learn more on Bing</v>
  </rv>
  <rv s="14">
    <v>en-GB</v>
    <v>a25g2w</v>
    <v>268435456</v>
    <v>1</v>
    <v>Powered by Refinitiv</v>
    <v>32</v>
    <v>VanEck:Vietnam (BATS:VNM)</v>
    <v>12</v>
    <v>33</v>
    <v>Finance</v>
    <v>28</v>
    <v>15.645</v>
    <v>11.16</v>
    <v>1.6119000000000001</v>
    <v>0.02</v>
    <v>-1.5690000000000001E-3</v>
    <v>1.5709999999999999E-3</v>
    <v>-0.02</v>
    <v>USD</v>
    <v>CBOE BZX Exchange</v>
    <v>BATS</v>
    <v>6.0000000000000001E-3</v>
    <v>12.81</v>
    <v>ETF</v>
    <v>45307.881994247655</v>
    <v>2480</v>
    <v>12.71</v>
    <v>527257144.57999998</v>
    <v>VanEck:Vietnam</v>
    <v>12.75</v>
    <v>12.73</v>
    <v>12.75</v>
    <v>12.73</v>
    <v>VNM</v>
    <v>VanEck:Vietnam (BATS:VNM)</v>
    <v>446351</v>
    <v>498470</v>
  </rv>
  <rv s="2">
    <v>2481</v>
  </rv>
  <rv s="3">
    <fb>12.92</fb>
    <v>21</v>
  </rv>
  <rv s="0">
    <v>https://www.bing.com/financeapi/forcetrigger?t=a1sfhw&amp;q=ARCX%3aEWI&amp;form=skydnc</v>
    <v>Learn more on Bing</v>
  </rv>
  <rv s="14">
    <v>en-GB</v>
    <v>a1sfhw</v>
    <v>268435456</v>
    <v>1</v>
    <v>Powered by Refinitiv</v>
    <v>32</v>
    <v>iShares:MSCI Italy (ARCX:EWI)</v>
    <v>12</v>
    <v>33</v>
    <v>Finance</v>
    <v>34</v>
    <v>34.28</v>
    <v>27.83</v>
    <v>1.1756</v>
    <v>-0.56000000000000005</v>
    <v>-1.9802E-2</v>
    <v>-1.6524E-2</v>
    <v>-0.66</v>
    <v>USD</v>
    <v>NYSE Arca</v>
    <v>ARCX</v>
    <v>5.0000000000000001E-3</v>
    <v>33.46</v>
    <v>ETF</v>
    <v>45307.88194446719</v>
    <v>2484</v>
    <v>33.200000000000003</v>
    <v>284676939.70999998</v>
    <v>iShares:MSCI Italy</v>
    <v>33.29</v>
    <v>33.89</v>
    <v>33.33</v>
    <v>32.67</v>
    <v>EWI</v>
    <v>iShares:MSCI Italy (ARCX:EWI)</v>
    <v>957324</v>
    <v>296590</v>
  </rv>
  <rv s="2">
    <v>2485</v>
  </rv>
  <rv s="3">
    <fb>33.93</fb>
    <v>21</v>
  </rv>
  <rv s="0">
    <v>https://www.bing.com/financeapi/forcetrigger?t=a1sezr&amp;q=ARCX%3aEWC&amp;form=skydnc</v>
    <v>Learn more on Bing</v>
  </rv>
  <rv s="14">
    <v>en-GB</v>
    <v>a1sezr</v>
    <v>268435456</v>
    <v>1</v>
    <v>Powered by Refinitiv</v>
    <v>32</v>
    <v>iShares:MSCI Canada (ARCX:EWC)</v>
    <v>12</v>
    <v>33</v>
    <v>Finance</v>
    <v>34</v>
    <v>36.99</v>
    <v>31.41</v>
    <v>1.1395</v>
    <v>-0.34</v>
    <v>0</v>
    <v>-9.3640000000000008E-3</v>
    <v>0</v>
    <v>USD</v>
    <v>NYSE Arca</v>
    <v>ARCX</v>
    <v>5.0000000000000001E-3</v>
    <v>36.14</v>
    <v>ETF</v>
    <v>45307.88194446719</v>
    <v>2488</v>
    <v>35.83</v>
    <v>3161687463.5700002</v>
    <v>iShares:MSCI Canada</v>
    <v>36.01</v>
    <v>36.31</v>
    <v>35.97</v>
    <v>35.97</v>
    <v>EWC</v>
    <v>iShares:MSCI Canada (ARCX:EWC)</v>
    <v>1884625</v>
    <v>2423456</v>
  </rv>
  <rv s="2">
    <v>2489</v>
  </rv>
  <rv s="3">
    <fb>36.68</fb>
    <v>21</v>
  </rv>
  <rv s="0">
    <v>https://www.bing.com/financeapi/forcetrigger?t=a1sfqh&amp;q=ARCX%3aEWL&amp;form=skydnc</v>
    <v>Learn more on Bing</v>
  </rv>
  <rv s="14">
    <v>en-GB</v>
    <v>a1sfqh</v>
    <v>268435456</v>
    <v>1</v>
    <v>Powered by Refinitiv</v>
    <v>32</v>
    <v>iShares:MSCI Switzerland (ARCX:EWL)</v>
    <v>12</v>
    <v>33</v>
    <v>Finance</v>
    <v>34</v>
    <v>48.935000000000002</v>
    <v>41.55</v>
    <v>0.74539999999999995</v>
    <v>-0.64</v>
    <v>-1.5453E-2</v>
    <v>-1.3367E-2</v>
    <v>-0.73</v>
    <v>USD</v>
    <v>NYSE Arca</v>
    <v>ARCX</v>
    <v>5.0000000000000001E-3</v>
    <v>47.47</v>
    <v>ETF</v>
    <v>45307.88194446719</v>
    <v>2492</v>
    <v>47.18</v>
    <v>1273570762.26</v>
    <v>iShares:MSCI Switzerland</v>
    <v>47.37</v>
    <v>47.88</v>
    <v>47.24</v>
    <v>46.51</v>
    <v>EWL</v>
    <v>iShares:MSCI Switzerland (ARCX:EWL)</v>
    <v>288074</v>
    <v>451431</v>
  </rv>
  <rv s="2">
    <v>2493</v>
  </rv>
  <rv s="3">
    <fb>48.27</fb>
    <v>21</v>
  </rv>
  <rv s="0">
    <v>https://www.bing.com/financeapi/forcetrigger?t=a1s3w7&amp;q=ARCX%3aEPU&amp;form=skydnc</v>
    <v>Learn more on Bing</v>
  </rv>
  <rv s="14">
    <v>en-GB</v>
    <v>a1s3w7</v>
    <v>268435456</v>
    <v>1</v>
    <v>Powered by Refinitiv</v>
    <v>32</v>
    <v>iShares MSCI Pr &amp; Gl Exp (ARCX:EPU)</v>
    <v>12</v>
    <v>33</v>
    <v>Finance</v>
    <v>34</v>
    <v>34.99</v>
    <v>28.3291</v>
    <v>0.92510000000000003</v>
    <v>-0.44</v>
    <v>-1.9665999999999999E-2</v>
    <v>-1.2941000000000001E-2</v>
    <v>-0.66</v>
    <v>USD</v>
    <v>NYSE Arca</v>
    <v>ARCX</v>
    <v>5.8999999999999999E-3</v>
    <v>33.67</v>
    <v>ETF</v>
    <v>45307.881944490626</v>
    <v>2496</v>
    <v>33.524999999999999</v>
    <v>99914888.349999994</v>
    <v>iShares MSCI Pr &amp; Gl Exp</v>
    <v>33.53</v>
    <v>34</v>
    <v>33.56</v>
    <v>32.9</v>
    <v>EPU</v>
    <v>iShares MSCI Pr &amp; Gl Exp (ARCX:EPU)</v>
    <v>11293</v>
    <v>12799</v>
  </rv>
  <rv s="2">
    <v>2497</v>
  </rv>
  <rv s="3">
    <fb>34.380000000000003</fb>
    <v>21</v>
  </rv>
  <rv s="0">
    <v>https://www.bing.com/financeapi/forcetrigger?t=a1sg2w&amp;q=ARCX%3aEWO&amp;form=skydnc</v>
    <v>Learn more on Bing</v>
  </rv>
  <rv s="14">
    <v>en-GB</v>
    <v>a1sg2w</v>
    <v>268435456</v>
    <v>1</v>
    <v>Powered by Refinitiv</v>
    <v>32</v>
    <v>iShares:MSCI Austria (ARCX:EWO)</v>
    <v>12</v>
    <v>33</v>
    <v>Finance</v>
    <v>34</v>
    <v>21.889900000000001</v>
    <v>18.739999999999998</v>
    <v>1.1415</v>
    <v>-0.35639999999999999</v>
    <v>2.212E-3</v>
    <v>-1.6709000000000002E-2</v>
    <v>4.6399999999999997E-2</v>
    <v>USD</v>
    <v>NYSE Arca</v>
    <v>ARCX</v>
    <v>5.0000000000000001E-3</v>
    <v>21.05</v>
    <v>ETF</v>
    <v>45307.881944478904</v>
    <v>2500</v>
    <v>20.95</v>
    <v>55029755.380000003</v>
    <v>iShares:MSCI Austria</v>
    <v>21.04</v>
    <v>21.33</v>
    <v>20.973600000000001</v>
    <v>21.02</v>
    <v>EWO</v>
    <v>iShares:MSCI Austria (ARCX:EWO)</v>
    <v>5642</v>
    <v>51247</v>
  </rv>
  <rv s="2">
    <v>2501</v>
  </rv>
  <rv s="3">
    <fb>21.61</fb>
    <v>21</v>
  </rv>
  <rv s="0">
    <v>https://www.bing.com/financeapi/forcetrigger?t=a1zsm7&amp;q=ARCX%3aPGAL&amp;form=skydnc</v>
    <v>Learn more on Bing</v>
  </rv>
  <rv s="14">
    <v>en-GB</v>
    <v>a1zsm7</v>
    <v>268435456</v>
    <v>1</v>
    <v>Powered by Refinitiv</v>
    <v>32</v>
    <v>Glbl X MSCI Portugal (ARCX:PGAL)</v>
    <v>12</v>
    <v>33</v>
    <v>Finance</v>
    <v>34</v>
    <v>11.12</v>
    <v>9.0998999999999999</v>
    <v>0.85829999999999995</v>
    <v>-0.23</v>
    <v>4.3419999999999995E-3</v>
    <v>-2.1707999999999998E-2</v>
    <v>4.4999999999999998E-2</v>
    <v>USD</v>
    <v>NYSE Arca</v>
    <v>ARCX</v>
    <v>6.0999999999999995E-3</v>
    <v>10.39</v>
    <v>ETF</v>
    <v>45307.881944478904</v>
    <v>2504</v>
    <v>10.36</v>
    <v>8446300</v>
    <v>Glbl X MSCI Portugal</v>
    <v>10.39</v>
    <v>10.595000000000001</v>
    <v>10.365</v>
    <v>10.41</v>
    <v>PGAL</v>
    <v>Glbl X MSCI Portugal (ARCX:PGAL)</v>
    <v>2258</v>
    <v>2615</v>
  </rv>
  <rv s="2">
    <v>2505</v>
  </rv>
  <rv s="3">
    <fb>10.64</fb>
    <v>21</v>
  </rv>
  <rv s="0">
    <v>https://www.bing.com/financeapi/forcetrigger?t=a1sgmw&amp;q=ARCX%3aEWU&amp;form=skydnc</v>
    <v>Learn more on Bing</v>
  </rv>
  <rv s="14">
    <v>en-GB</v>
    <v>a1sgmw</v>
    <v>268435456</v>
    <v>1</v>
    <v>Powered by Refinitiv</v>
    <v>32</v>
    <v>iShares:MSCI UK (ARCX:EWU)</v>
    <v>12</v>
    <v>33</v>
    <v>Finance</v>
    <v>34</v>
    <v>34.045000000000002</v>
    <v>30</v>
    <v>0.87909999999999999</v>
    <v>-0.71</v>
    <v>6.2399999999999999E-4</v>
    <v>-2.1673000000000001E-2</v>
    <v>0.02</v>
    <v>USD</v>
    <v>NYSE Arca</v>
    <v>ARCX</v>
    <v>5.0000000000000001E-3</v>
    <v>32.284999999999997</v>
    <v>ETF</v>
    <v>45307.881944478904</v>
    <v>2508</v>
    <v>31.995000000000001</v>
    <v>2702997878.5100002</v>
    <v>iShares:MSCI UK</v>
    <v>32.26</v>
    <v>32.76</v>
    <v>32.049999999999997</v>
    <v>32.07</v>
    <v>EWU</v>
    <v>iShares:MSCI UK (ARCX:EWU)</v>
    <v>1678398</v>
    <v>1421944</v>
  </rv>
  <rv s="2">
    <v>2509</v>
  </rv>
  <rv s="3">
    <fb>33.049999999999997</fb>
    <v>21</v>
  </rv>
  <rv s="0">
    <v>https://www.bing.com/financeapi/forcetrigger?t=a1sg5r&amp;q=ARCX%3aEWP&amp;form=skydnc</v>
    <v>Learn more on Bing</v>
  </rv>
  <rv s="14">
    <v>en-GB</v>
    <v>a1sg5r</v>
    <v>268435456</v>
    <v>1</v>
    <v>Powered by Refinitiv</v>
    <v>32</v>
    <v>iShares:MSCI Spain (ARCX:EWP)</v>
    <v>12</v>
    <v>33</v>
    <v>Finance</v>
    <v>34</v>
    <v>31.3</v>
    <v>25.5</v>
    <v>1.0590999999999999</v>
    <v>-0.68</v>
    <v>-2.3599999999999997E-3</v>
    <v>-2.2412999999999999E-2</v>
    <v>-7.0000000000000007E-2</v>
    <v>USD</v>
    <v>NYSE Arca</v>
    <v>ARCX</v>
    <v>5.0000000000000001E-3</v>
    <v>29.82</v>
    <v>ETF</v>
    <v>45307.88194446719</v>
    <v>2512</v>
    <v>29.625</v>
    <v>854310817.88</v>
    <v>iShares:MSCI Spain</v>
    <v>29.79</v>
    <v>30.34</v>
    <v>29.66</v>
    <v>29.59</v>
    <v>EWP</v>
    <v>iShares:MSCI Spain (ARCX:EWP)</v>
    <v>259612</v>
    <v>474283</v>
  </rv>
  <rv s="2">
    <v>2513</v>
  </rv>
  <rv s="3">
    <fb>30.62</fb>
    <v>21</v>
  </rv>
  <rv s="0">
    <v>https://www.bing.com/financeapi/forcetrigger?t=a1sf9c&amp;q=ARCX%3aEWG&amp;form=skydnc</v>
    <v>Learn more on Bing</v>
  </rv>
  <rv s="14">
    <v>en-GB</v>
    <v>a1sf9c</v>
    <v>268435456</v>
    <v>1</v>
    <v>Powered by Refinitiv</v>
    <v>32</v>
    <v>iShares:MSCI Germany (ARCX:EWG)</v>
    <v>12</v>
    <v>33</v>
    <v>Finance</v>
    <v>34</v>
    <v>29.9</v>
    <v>24.704999999999998</v>
    <v>1.1972</v>
    <v>-0.55000000000000004</v>
    <v>0</v>
    <v>-1.8822999999999999E-2</v>
    <v>0</v>
    <v>USD</v>
    <v>NYSE Arca</v>
    <v>ARCX</v>
    <v>5.0000000000000001E-3</v>
    <v>28.8</v>
    <v>ETF</v>
    <v>45307.914291828129</v>
    <v>2516</v>
    <v>28.61</v>
    <v>1049984010.61</v>
    <v>iShares:MSCI Germany</v>
    <v>28.68</v>
    <v>29.22</v>
    <v>28.67</v>
    <v>28.67</v>
    <v>EWG</v>
    <v>iShares:MSCI Germany (ARCX:EWG)</v>
    <v>1117182</v>
    <v>1319189</v>
  </rv>
  <rv s="2">
    <v>2517</v>
  </rv>
  <rv s="3">
    <fb>29.69</fb>
    <v>21</v>
  </rv>
  <rv s="0">
    <v>https://www.bing.com/financeapi/forcetrigger?t=a1rtzr&amp;q=ARCX%3aEIS&amp;form=skydnc</v>
    <v>Learn more on Bing</v>
  </rv>
  <rv s="14">
    <v>en-GB</v>
    <v>a1rtzr</v>
    <v>268435456</v>
    <v>1</v>
    <v>Powered by Refinitiv</v>
    <v>32</v>
    <v>iShares:MSCI Israel (ARCX:EIS)</v>
    <v>12</v>
    <v>33</v>
    <v>Finance</v>
    <v>34</v>
    <v>61.295000000000002</v>
    <v>44.52</v>
    <v>1.0746</v>
    <v>-1.57</v>
    <v>-1.6756E-2</v>
    <v>-2.7223999999999998E-2</v>
    <v>-0.94</v>
    <v>USD</v>
    <v>NYSE Arca</v>
    <v>ARCX</v>
    <v>5.8999999999999999E-3</v>
    <v>56.72</v>
    <v>ETF</v>
    <v>45307.881944490626</v>
    <v>2520</v>
    <v>56</v>
    <v>133825991.18000001</v>
    <v>iShares:MSCI Israel</v>
    <v>56.72</v>
    <v>57.67</v>
    <v>56.1</v>
    <v>55.16</v>
    <v>EIS</v>
    <v>iShares:MSCI Israel (ARCX:EIS)</v>
    <v>126383</v>
    <v>35875</v>
  </rv>
  <rv s="2">
    <v>2521</v>
  </rv>
  <rv s="3">
    <fb>58.190899999999999</fb>
    <v>21</v>
  </rv>
  <rv s="0">
    <v>https://www.bing.com/financeapi/forcetrigger?t=a1sfnm&amp;q=ARCX%3aEWK&amp;form=skydnc</v>
    <v>Learn more on Bing</v>
  </rv>
  <rv s="14">
    <v>en-GB</v>
    <v>a1sfnm</v>
    <v>268435456</v>
    <v>1</v>
    <v>Powered by Refinitiv</v>
    <v>32</v>
    <v>iShares:MSCI Belgium (ARCX:EWK)</v>
    <v>12</v>
    <v>33</v>
    <v>Finance</v>
    <v>34</v>
    <v>19.39</v>
    <v>16.170000000000002</v>
    <v>0.94589999999999996</v>
    <v>-0.34510000000000002</v>
    <v>-2.1949999999999999E-3</v>
    <v>-1.8589000000000001E-2</v>
    <v>-0.04</v>
    <v>USD</v>
    <v>NYSE Arca</v>
    <v>ARCX</v>
    <v>5.0000000000000001E-3</v>
    <v>18.27</v>
    <v>ETF</v>
    <v>45307.881944478904</v>
    <v>2524</v>
    <v>18.178100000000001</v>
    <v>18078806.280000001</v>
    <v>iShares:MSCI Belgium</v>
    <v>18.2</v>
    <v>18.565100000000001</v>
    <v>18.22</v>
    <v>18.18</v>
    <v>EWK</v>
    <v>iShares:MSCI Belgium (ARCX:EWK)</v>
    <v>4185</v>
    <v>8275</v>
  </rv>
  <rv s="2">
    <v>2525</v>
  </rv>
  <rv s="3">
    <fb>18.844100000000001</fb>
    <v>21</v>
  </rv>
  <rv s="0">
    <v>https://www.bing.com/financeapi/forcetrigger?t=a1s1rw&amp;q=XNAS%3aENZL&amp;form=skydnc</v>
    <v>Learn more on Bing</v>
  </rv>
  <rv s="14">
    <v>en-GB</v>
    <v>a1s1rw</v>
    <v>268435456</v>
    <v>1</v>
    <v>Powered by Refinitiv</v>
    <v>32</v>
    <v>iShares:MSCI New Zlnd (XNAS:ENZL)</v>
    <v>12</v>
    <v>33</v>
    <v>Finance</v>
    <v>34</v>
    <v>53.35</v>
    <v>41.030099999999997</v>
    <v>0.98980000000000001</v>
    <v>-1.4</v>
    <v>-1.9906E-2</v>
    <v>-2.9094000000000002E-2</v>
    <v>-0.93</v>
    <v>USD</v>
    <v>Nasdaq Stock Market</v>
    <v>XNAS</v>
    <v>5.0000000000000001E-3</v>
    <v>47.11</v>
    <v>ETF</v>
    <v>45307.885416851561</v>
    <v>2528</v>
    <v>46.7</v>
    <v>114368964.88</v>
    <v>iShares:MSCI New Zlnd</v>
    <v>46.95</v>
    <v>48.12</v>
    <v>46.72</v>
    <v>45.79</v>
    <v>ENZL</v>
    <v>iShares:MSCI New Zlnd (XNAS:ENZL)</v>
    <v>26111</v>
    <v>6726</v>
  </rv>
  <rv s="2">
    <v>2529</v>
  </rv>
  <rv s="3">
    <fb>48.494999999999997</fb>
    <v>21</v>
  </rv>
  <rv s="0">
    <v>https://www.bing.com/financeapi/forcetrigger?t=a1sg8m&amp;q=ARCX%3aEWQ&amp;form=skydnc</v>
    <v>Learn more on Bing</v>
  </rv>
  <rv s="14">
    <v>en-GB</v>
    <v>a1sg8m</v>
    <v>268435456</v>
    <v>1</v>
    <v>Powered by Refinitiv</v>
    <v>32</v>
    <v>iShares:MSCI France (ARCX:EWQ)</v>
    <v>12</v>
    <v>33</v>
    <v>Finance</v>
    <v>34</v>
    <v>39.950000000000003</v>
    <v>33.659999999999997</v>
    <v>1.1129</v>
    <v>-0.72</v>
    <v>-1.0881E-2</v>
    <v>-1.8749999999999999E-2</v>
    <v>-0.41</v>
    <v>USD</v>
    <v>NYSE Arca</v>
    <v>ARCX</v>
    <v>5.3E-3</v>
    <v>37.86</v>
    <v>ETF</v>
    <v>45307.881944478904</v>
    <v>2532</v>
    <v>37.6</v>
    <v>673893693.04999995</v>
    <v>iShares:MSCI France</v>
    <v>37.75</v>
    <v>38.4</v>
    <v>37.68</v>
    <v>37.270000000000003</v>
    <v>EWQ</v>
    <v>iShares:MSCI France (ARCX:EWQ)</v>
    <v>862316</v>
    <v>437981</v>
  </rv>
  <rv s="2">
    <v>2533</v>
  </rv>
  <rv s="3">
    <fb>39.18</fb>
    <v>21</v>
  </rv>
  <rv s="0">
    <v>https://www.bing.com/financeapi/forcetrigger?t=a1sfz2&amp;q=ARCX%3aEWN&amp;form=skydnc</v>
    <v>Learn more on Bing</v>
  </rv>
  <rv s="14">
    <v>en-GB</v>
    <v>a1sfz2</v>
    <v>268435456</v>
    <v>1</v>
    <v>Powered by Refinitiv</v>
    <v>32</v>
    <v>iShares:MSCI Netherlands (ARCX:EWN)</v>
    <v>12</v>
    <v>33</v>
    <v>Finance</v>
    <v>34</v>
    <v>45.61</v>
    <v>36.29</v>
    <v>1.0588</v>
    <v>-0.68</v>
    <v>0</v>
    <v>-1.5603000000000001E-2</v>
    <v>0</v>
    <v>USD</v>
    <v>NYSE Arca</v>
    <v>ARCX</v>
    <v>5.0000000000000001E-3</v>
    <v>43.1</v>
    <v>ETF</v>
    <v>45307.88194446719</v>
    <v>2536</v>
    <v>42.75</v>
    <v>222832453.86000001</v>
    <v>iShares:MSCI Netherlands</v>
    <v>42.93</v>
    <v>43.58</v>
    <v>42.9</v>
    <v>42.9</v>
    <v>EWN</v>
    <v>iShares:MSCI Netherlands (ARCX:EWN)</v>
    <v>112660</v>
    <v>182004</v>
  </rv>
  <rv s="2">
    <v>2537</v>
  </rv>
  <rv s="3">
    <fb>44.63</fb>
    <v>21</v>
  </rv>
  <rv s="0">
    <v>https://www.bing.com/financeapi/forcetrigger?t=a1nplh&amp;q=ARCX%3aARGT&amp;form=skydnc</v>
    <v>Learn more on Bing</v>
  </rv>
  <rv s="14">
    <v>en-GB</v>
    <v>a1nplh</v>
    <v>268435456</v>
    <v>1</v>
    <v>Powered by Refinitiv</v>
    <v>32</v>
    <v>Glbl X MSCI Argnt ETF (ARCX:ARGT)</v>
    <v>12</v>
    <v>33</v>
    <v>Finance</v>
    <v>34</v>
    <v>54.1</v>
    <v>35.020000000000003</v>
    <v>0.91139999999999999</v>
    <v>-0.8</v>
    <v>0</v>
    <v>-1.5949000000000001E-2</v>
    <v>0</v>
    <v>USD</v>
    <v>NYSE Arca</v>
    <v>ARCX</v>
    <v>5.8999999999999999E-3</v>
    <v>50.11</v>
    <v>ETF</v>
    <v>45307.881944490626</v>
    <v>2540</v>
    <v>49.140099999999997</v>
    <v>125373000</v>
    <v>Glbl X MSCI Argnt ETF</v>
    <v>50.11</v>
    <v>50.16</v>
    <v>49.36</v>
    <v>49.36</v>
    <v>ARGT</v>
    <v>Glbl X MSCI Argnt ETF (ARCX:ARGT)</v>
    <v>89139</v>
    <v>84227</v>
  </rv>
  <rv s="2">
    <v>2541</v>
  </rv>
  <rv s="3">
    <fb>51.34</fb>
    <v>21</v>
  </rv>
  <rv s="0">
    <v>https://www.bing.com/financeapi/forcetrigger?t=a1sh52&amp;q=ARCX%3aEWZ&amp;form=skydnc</v>
    <v>Learn more on Bing</v>
  </rv>
  <rv s="14">
    <v>en-GB</v>
    <v>a1sh52</v>
    <v>268435456</v>
    <v>1</v>
    <v>Powered by Refinitiv</v>
    <v>32</v>
    <v>iShares:MSCI Brazil (ARCX:EWZ)</v>
    <v>12</v>
    <v>33</v>
    <v>Finance</v>
    <v>35</v>
    <v>35.74</v>
    <v>25</v>
    <v>1.1183000000000001</v>
    <v>-0.89</v>
    <v>-1.794E-3</v>
    <v>-2.5916999999999999E-2</v>
    <v>-0.06</v>
    <v>USD</v>
    <v>NYSE Arca</v>
    <v>ARCX</v>
    <v>5.8999999999999999E-3</v>
    <v>33.950000000000003</v>
    <v>ETF</v>
    <v>45307.965177765625</v>
    <v>2544</v>
    <v>33.35</v>
    <v>6002326556.46</v>
    <v>iShares:MSCI Brazil</v>
    <v>33.950000000000003</v>
    <v>34.340000000000003</v>
    <v>33.450000000000003</v>
    <v>33.380000000000003</v>
    <v>EWZ</v>
    <v>iShares:MSCI Brazil (ARCX:EWZ)</v>
    <v>26829104</v>
    <v>21254307</v>
  </rv>
  <rv s="2">
    <v>2545</v>
  </rv>
  <rv s="3">
    <fb>34.96</fb>
    <v>21</v>
  </rv>
  <rv s="0">
    <v>https://www.bing.com/financeapi/forcetrigger?t=a2478m&amp;q=ARCX%3aTHD&amp;form=skydnc</v>
    <v>Learn more on Bing</v>
  </rv>
  <rv s="14">
    <v>en-GB</v>
    <v>a2478m</v>
    <v>268435456</v>
    <v>1</v>
    <v>Powered by Refinitiv</v>
    <v>32</v>
    <v>iShares:MSCI Thai (ARCX:THD)</v>
    <v>12</v>
    <v>33</v>
    <v>Finance</v>
    <v>34</v>
    <v>80.790000000000006</v>
    <v>58.9</v>
    <v>0.79220000000000002</v>
    <v>-1.76</v>
    <v>-2.9580000000000001E-3</v>
    <v>-2.8105999999999999E-2</v>
    <v>-0.18</v>
    <v>USD</v>
    <v>NYSE Arca</v>
    <v>ARCX</v>
    <v>5.8999999999999999E-3</v>
    <v>61.35</v>
    <v>ETF</v>
    <v>45307.881944478904</v>
    <v>2548</v>
    <v>60.69</v>
    <v>282796333.49000001</v>
    <v>iShares:MSCI Thai</v>
    <v>61.35</v>
    <v>62.62</v>
    <v>60.86</v>
    <v>60.68</v>
    <v>THD</v>
    <v>iShares:MSCI Thai (ARCX:THD)</v>
    <v>63116</v>
    <v>75557</v>
  </rv>
  <rv s="2">
    <v>2549</v>
  </rv>
  <rv s="3">
    <fb>63.86</fb>
    <v>21</v>
  </rv>
  <rv s="0">
    <v>https://www.bing.com/financeapi/forcetrigger?t=a1sgec&amp;q=ARCX%3aEWS&amp;form=skydnc</v>
    <v>Learn more on Bing</v>
  </rv>
  <rv s="14">
    <v>en-GB</v>
    <v>a1sgec</v>
    <v>268435456</v>
    <v>1</v>
    <v>Powered by Refinitiv</v>
    <v>32</v>
    <v>iShares:MSCI Singapore (ARCX:EWS)</v>
    <v>12</v>
    <v>33</v>
    <v>Finance</v>
    <v>34</v>
    <v>20.54</v>
    <v>17.22</v>
    <v>0.79890000000000005</v>
    <v>-0.31</v>
    <v>1.6843999999999998E-2</v>
    <v>-1.7108000000000002E-2</v>
    <v>0.3</v>
    <v>USD</v>
    <v>NYSE Arca</v>
    <v>ARCX</v>
    <v>5.0000000000000001E-3</v>
    <v>17.95</v>
    <v>ETF</v>
    <v>45307.908468981252</v>
    <v>2552</v>
    <v>17.78</v>
    <v>498716194.56</v>
    <v>iShares:MSCI Singapore</v>
    <v>17.920000000000002</v>
    <v>18.12</v>
    <v>17.809999999999999</v>
    <v>18.11</v>
    <v>EWS</v>
    <v>iShares:MSCI Singapore (ARCX:EWS)</v>
    <v>612178</v>
    <v>354703</v>
  </rv>
  <rv s="2">
    <v>2553</v>
  </rv>
  <rv s="3">
    <fb>18.7</fb>
    <v>21</v>
  </rv>
  <rv s="0">
    <v>https://www.bing.com/financeapi/forcetrigger?t=a1ue8m&amp;q=ARCX%3aNORW&amp;form=skydnc</v>
    <v>Learn more on Bing</v>
  </rv>
  <rv s="14">
    <v>en-GB</v>
    <v>a1ue8m</v>
    <v>268435456</v>
    <v>1</v>
    <v>Powered by Refinitiv</v>
    <v>32</v>
    <v>Glbl X MSCI Norway ETF (ARCX:NORW)</v>
    <v>12</v>
    <v>33</v>
    <v>Finance</v>
    <v>34</v>
    <v>26.279900000000001</v>
    <v>22.55</v>
    <v>1.2694000000000001</v>
    <v>-0.83009999999999995</v>
    <v>1.6090000000000001E-4</v>
    <v>-3.3116E-2</v>
    <v>3.8999999999999998E-3</v>
    <v>USD</v>
    <v>NYSE Arca</v>
    <v>ARCX</v>
    <v>5.0000000000000001E-3</v>
    <v>24.52</v>
    <v>ETF</v>
    <v>45307.881944478904</v>
    <v>2556</v>
    <v>24.23</v>
    <v>52709800</v>
    <v>Glbl X MSCI Norway ETF</v>
    <v>24.488900000000001</v>
    <v>25.066199999999998</v>
    <v>24.2361</v>
    <v>24.24</v>
    <v>NORW</v>
    <v>Glbl X MSCI Norway ETF (ARCX:NORW)</v>
    <v>12517</v>
    <v>11312</v>
  </rv>
  <rv s="2">
    <v>2557</v>
  </rv>
  <rv s="3">
    <fb>25.474799999999998</fb>
    <v>21</v>
  </rv>
  <rv s="0">
    <v>https://www.bing.com/financeapi/forcetrigger?t=a1sgvh&amp;q=ARCX%3aEWW&amp;form=skydnc</v>
    <v>Learn more on Bing</v>
  </rv>
  <rv s="14">
    <v>en-GB</v>
    <v>a1sgvh</v>
    <v>268435456</v>
    <v>1</v>
    <v>Powered by Refinitiv</v>
    <v>32</v>
    <v>iShares:MSCI Mexico (ARCX:EWW)</v>
    <v>12</v>
    <v>33</v>
    <v>Finance</v>
    <v>35</v>
    <v>69.72</v>
    <v>52.430300000000003</v>
    <v>1.1363000000000001</v>
    <v>-1.94</v>
    <v>1.552E-3</v>
    <v>-2.9239000000000001E-2</v>
    <v>0.1</v>
    <v>USD</v>
    <v>NYSE Arca</v>
    <v>ARCX</v>
    <v>5.0000000000000001E-3</v>
    <v>65.45</v>
    <v>ETF</v>
    <v>45307.957723633597</v>
    <v>2560</v>
    <v>64.28</v>
    <v>2105864358.6199999</v>
    <v>iShares:MSCI Mexico</v>
    <v>65</v>
    <v>66.349999999999994</v>
    <v>64.41</v>
    <v>64.52</v>
    <v>EWW</v>
    <v>iShares:MSCI Mexico (ARCX:EWW)</v>
    <v>3082862</v>
    <v>2524511</v>
  </rv>
  <rv s="2">
    <v>2561</v>
  </rv>
  <rv s="3">
    <fb>67.849999999999994</fb>
    <v>21</v>
  </rv>
  <rv s="0">
    <v>https://www.bing.com/financeapi/forcetrigger?t=a1seu2&amp;q=ARCX%3aEWA&amp;form=skydnc</v>
    <v>Learn more on Bing</v>
  </rv>
  <rv s="14">
    <v>en-GB</v>
    <v>a1seu2</v>
    <v>268435456</v>
    <v>1</v>
    <v>Powered by Refinitiv</v>
    <v>32</v>
    <v>iShares:MSCI Australia (ARCX:EWA)</v>
    <v>12</v>
    <v>33</v>
    <v>Finance</v>
    <v>34</v>
    <v>25.22</v>
    <v>20.46</v>
    <v>1.2069000000000001</v>
    <v>-0.61</v>
    <v>3.8960000000000002E-3</v>
    <v>-2.5728000000000001E-2</v>
    <v>0.09</v>
    <v>USD</v>
    <v>NYSE Arca</v>
    <v>ARCX</v>
    <v>5.0000000000000001E-3</v>
    <v>23.25</v>
    <v>ETF</v>
    <v>45307.946608957813</v>
    <v>2564</v>
    <v>23.015000000000001</v>
    <v>2154138791.5700002</v>
    <v>iShares:MSCI Australia</v>
    <v>23.21</v>
    <v>23.71</v>
    <v>23.1</v>
    <v>23.19</v>
    <v>EWA</v>
    <v>iShares:MSCI Australia (ARCX:EWA)</v>
    <v>4221833</v>
    <v>2324607</v>
  </rv>
  <rv s="2">
    <v>2565</v>
  </rv>
  <rv s="3">
    <fb>24.34</fb>
    <v>21</v>
  </rv>
  <rv s="0">
    <v>https://www.bing.com/financeapi/forcetrigger?t=a1rtww&amp;q=ARCX%3aEIRL&amp;form=skydnc</v>
    <v>Learn more on Bing</v>
  </rv>
  <rv s="14">
    <v>en-GB</v>
    <v>a1rtww</v>
    <v>268435456</v>
    <v>1</v>
    <v>Powered by Refinitiv</v>
    <v>32</v>
    <v>iShares:MSCI Ireland (ARCX:EIRL)</v>
    <v>12</v>
    <v>33</v>
    <v>Finance</v>
    <v>34</v>
    <v>61.99</v>
    <v>50.32</v>
    <v>1.1772</v>
    <v>0.21990000000000001</v>
    <v>5.9819999999999995E-3</v>
    <v>3.8119999999999999E-3</v>
    <v>0.34639999999999999</v>
    <v>USD</v>
    <v>NYSE Arca</v>
    <v>ARCX</v>
    <v>5.0000000000000001E-3</v>
    <v>58.119900000000001</v>
    <v>ETF</v>
    <v>45307.900054999998</v>
    <v>2568</v>
    <v>57.82</v>
    <v>100677163.33</v>
    <v>iShares:MSCI Ireland</v>
    <v>57.88</v>
    <v>57.683700000000002</v>
    <v>57.903599999999997</v>
    <v>58.25</v>
    <v>EIRL</v>
    <v>iShares:MSCI Ireland (ARCX:EIRL)</v>
    <v>21110</v>
    <v>8070</v>
  </rv>
  <rv s="2">
    <v>2569</v>
  </rv>
  <rv s="3">
    <fb>61.131599999999999</fb>
    <v>21</v>
  </rv>
  <rv s="0">
    <v>https://www.bing.com/financeapi/forcetrigger?t=a1sgk2&amp;q=ARCX%3aEWT&amp;form=skydnc</v>
    <v>Learn more on Bing</v>
  </rv>
  <rv s="14">
    <v>en-GB</v>
    <v>a1sgk2</v>
    <v>268435456</v>
    <v>1</v>
    <v>Powered by Refinitiv</v>
    <v>32</v>
    <v>iShares:MSCI Taiwan (ARCX:EWT)</v>
    <v>12</v>
    <v>33</v>
    <v>Finance</v>
    <v>34</v>
    <v>50.19</v>
    <v>42.575000000000003</v>
    <v>1.1964999999999999</v>
    <v>-1.2</v>
    <v>0</v>
    <v>-2.7210999999999999E-2</v>
    <v>0</v>
    <v>USD</v>
    <v>NYSE Arca</v>
    <v>ARCX</v>
    <v>5.8999999999999999E-3</v>
    <v>43.14</v>
    <v>ETF</v>
    <v>45307.944831747656</v>
    <v>2572</v>
    <v>42.795000000000002</v>
    <v>3753706611.29</v>
    <v>iShares:MSCI Taiwan</v>
    <v>43.11</v>
    <v>44.1</v>
    <v>42.9</v>
    <v>42.9</v>
    <v>EWT</v>
    <v>iShares:MSCI Taiwan (ARCX:EWT)</v>
    <v>4528858</v>
    <v>3039914</v>
  </rv>
  <rv s="2">
    <v>2573</v>
  </rv>
  <rv s="3">
    <fb>46.03</fb>
    <v>21</v>
  </rv>
  <rv s="0">
    <v>https://www.bing.com/financeapi/forcetrigger?t=a1sf3m&amp;q=ARCX%3aEWD&amp;form=skydnc</v>
    <v>Learn more on Bing</v>
  </rv>
  <rv s="14">
    <v>en-GB</v>
    <v>a1sf3m</v>
    <v>268435456</v>
    <v>1</v>
    <v>Powered by Refinitiv</v>
    <v>32</v>
    <v>iShares:MSCI Sweden (ARCX:EWD)</v>
    <v>12</v>
    <v>33</v>
    <v>Finance</v>
    <v>34</v>
    <v>40.027900000000002</v>
    <v>30.684999999999999</v>
    <v>1.2194</v>
    <v>-1.17</v>
    <v>0</v>
    <v>-3.0969000000000003E-2</v>
    <v>0</v>
    <v>USD</v>
    <v>NYSE Arca</v>
    <v>ARCX</v>
    <v>5.4000000000000003E-3</v>
    <v>36.844999999999999</v>
    <v>ETF</v>
    <v>45307.881944490626</v>
    <v>2576</v>
    <v>36.524999999999999</v>
    <v>331346428.69</v>
    <v>iShares:MSCI Sweden</v>
    <v>36.82</v>
    <v>37.78</v>
    <v>36.61</v>
    <v>36.61</v>
    <v>EWD</v>
    <v>iShares:MSCI Sweden (ARCX:EWD)</v>
    <v>584268</v>
    <v>294304</v>
  </rv>
  <rv s="2">
    <v>2577</v>
  </rv>
  <rv s="3">
    <fb>39.47</fb>
    <v>21</v>
  </rv>
  <rv s="0">
    <v>https://www.bing.com/financeapi/forcetrigger?t=a1xdsm&amp;q=XNAS%3aMCHI&amp;form=skydnc</v>
    <v>Learn more on Bing</v>
  </rv>
  <rv s="14">
    <v>en-GB</v>
    <v>a1xdsm</v>
    <v>268435456</v>
    <v>1</v>
    <v>Powered by Refinitiv</v>
    <v>32</v>
    <v>iShares:MSCI China (XNAS:MCHI)</v>
    <v>12</v>
    <v>33</v>
    <v>Finance</v>
    <v>34</v>
    <v>55.886299999999999</v>
    <v>37.6</v>
    <v>1.1957</v>
    <v>-1.1299999999999999</v>
    <v>1.328E-3</v>
    <v>-2.9138999999999998E-2</v>
    <v>0.05</v>
    <v>USD</v>
    <v>Nasdaq Stock Market</v>
    <v>XNAS</v>
    <v>5.8999999999999999E-3</v>
    <v>38.14</v>
    <v>ETF</v>
    <v>45307.949334675781</v>
    <v>2580</v>
    <v>37.6</v>
    <v>5933194244.8400002</v>
    <v>iShares:MSCI China</v>
    <v>38.14</v>
    <v>38.78</v>
    <v>37.65</v>
    <v>37.700000000000003</v>
    <v>MCHI</v>
    <v>iShares:MSCI China (XNAS:MCHI)</v>
    <v>9379984</v>
    <v>5170847</v>
  </rv>
  <rv s="2">
    <v>2581</v>
  </rv>
  <rv s="3">
    <fb>40.74</fb>
    <v>21</v>
  </rv>
  <rv s="0">
    <v>https://www.bing.com/financeapi/forcetrigger?t=a1sff2&amp;q=ARCX%3aEWH&amp;form=skydnc</v>
    <v>Learn more on Bing</v>
  </rv>
  <rv s="14">
    <v>en-GB</v>
    <v>a1sff2</v>
    <v>268435456</v>
    <v>1</v>
    <v>Powered by Refinitiv</v>
    <v>32</v>
    <v>iShares:MSCI Hong Kong (ARCX:EWH)</v>
    <v>12</v>
    <v>33</v>
    <v>Finance</v>
    <v>34</v>
    <v>22.65</v>
    <v>15.99</v>
    <v>0.78659999999999997</v>
    <v>-0.5</v>
    <v>2.5609999999999999E-3</v>
    <v>-3.0285000000000003E-2</v>
    <v>4.1000000000000002E-2</v>
    <v>USD</v>
    <v>NYSE Arca</v>
    <v>ARCX</v>
    <v>5.0000000000000001E-3</v>
    <v>16.2</v>
    <v>ETF</v>
    <v>45307.930094062503</v>
    <v>2584</v>
    <v>15.99</v>
    <v>600933512.32000005</v>
    <v>iShares:MSCI Hong Kong</v>
    <v>16.2</v>
    <v>16.510000000000002</v>
    <v>16.010000000000002</v>
    <v>16.050999999999998</v>
    <v>EWH</v>
    <v>iShares:MSCI Hong Kong (ARCX:EWH)</v>
    <v>3404613</v>
    <v>2826522</v>
  </rv>
  <rv s="2">
    <v>2585</v>
  </rv>
  <rv s="3">
    <fb>17.37</fb>
    <v>21</v>
  </rv>
  <rv s="0">
    <v>https://www.bing.com/financeapi/forcetrigger?t=a1s36h&amp;q=ARCX%3aEPOL&amp;form=skydnc</v>
    <v>Learn more on Bing</v>
  </rv>
  <rv s="14">
    <v>en-GB</v>
    <v>a1s36h</v>
    <v>268435456</v>
    <v>1</v>
    <v>Powered by Refinitiv</v>
    <v>32</v>
    <v>iShares:MSCI Poland (ARCX:EPOL)</v>
    <v>12</v>
    <v>33</v>
    <v>Finance</v>
    <v>34</v>
    <v>23.51</v>
    <v>14.22</v>
    <v>1.4278</v>
    <v>-0.75</v>
    <v>-2.8760000000000001E-3</v>
    <v>-3.4706000000000001E-2</v>
    <v>-0.06</v>
    <v>USD</v>
    <v>NYSE Arca</v>
    <v>ARCX</v>
    <v>5.8999999999999999E-3</v>
    <v>20.9787</v>
    <v>ETF</v>
    <v>45307.942423853907</v>
    <v>2588</v>
    <v>20.745000000000001</v>
    <v>272498170.19999999</v>
    <v>iShares:MSCI Poland</v>
    <v>20.94</v>
    <v>21.61</v>
    <v>20.86</v>
    <v>20.8</v>
    <v>EPOL</v>
    <v>iShares:MSCI Poland (ARCX:EPOL)</v>
    <v>446524</v>
    <v>219423</v>
  </rv>
  <rv s="2">
    <v>2589</v>
  </rv>
  <rv s="3">
    <fb>22.65</fb>
    <v>21</v>
  </rv>
  <rv s="0">
    <v>https://www.bing.com/financeapi/forcetrigger?t=a1rloc&amp;q=BATS%3aECH&amp;form=skydnc</v>
    <v>Learn more on Bing</v>
  </rv>
  <rv s="14">
    <v>en-GB</v>
    <v>a1rloc</v>
    <v>268435456</v>
    <v>1</v>
    <v>Powered by Refinitiv</v>
    <v>32</v>
    <v>iShares:MSCI Chile (BATS:ECH)</v>
    <v>12</v>
    <v>33</v>
    <v>Finance</v>
    <v>28</v>
    <v>32.06</v>
    <v>23.67</v>
    <v>0.79159999999999997</v>
    <v>-0.39</v>
    <v>-5.0619999999999997E-3</v>
    <v>-1.4959999999999999E-2</v>
    <v>-0.13</v>
    <v>USD</v>
    <v>CBOE BZX Exchange</v>
    <v>BATS</v>
    <v>5.8999999999999999E-3</v>
    <v>25.91</v>
    <v>ETF</v>
    <v>45307.881957082813</v>
    <v>2592</v>
    <v>25.55</v>
    <v>626074732.32000005</v>
    <v>iShares:MSCI Chile</v>
    <v>25.815000000000001</v>
    <v>26.07</v>
    <v>25.68</v>
    <v>25.55</v>
    <v>ECH</v>
    <v>iShares:MSCI Chile (BATS:ECH)</v>
    <v>397985</v>
    <v>456115</v>
  </rv>
  <rv s="2">
    <v>2593</v>
  </rv>
  <rv s="3">
    <fb>28.21</fb>
    <v>21</v>
  </rv>
  <rv s="0">
    <v>https://www.bing.com/financeapi/forcetrigger?t=a1sjf2&amp;q=ARCX%3aEZA&amp;form=skydnc</v>
    <v>Learn more on Bing</v>
  </rv>
  <rv s="14">
    <v>en-GB</v>
    <v>a1sjf2</v>
    <v>268435456</v>
    <v>1</v>
    <v>Powered by Refinitiv</v>
    <v>32</v>
    <v>iShares:MSCI S Africa (ARCX:EZA)</v>
    <v>12</v>
    <v>33</v>
    <v>Finance</v>
    <v>34</v>
    <v>46.9</v>
    <v>35.76</v>
    <v>1.4953000000000001</v>
    <v>-1.59</v>
    <v>-1.3158000000000001E-2</v>
    <v>-4.0162000000000003E-2</v>
    <v>-0.5</v>
    <v>USD</v>
    <v>NYSE Arca</v>
    <v>ARCX</v>
    <v>5.8999999999999999E-3</v>
    <v>38.700000000000003</v>
    <v>ETF</v>
    <v>45307.902560798437</v>
    <v>2596</v>
    <v>37.92</v>
    <v>332483124.73000002</v>
    <v>iShares:MSCI S Africa</v>
    <v>38.700000000000003</v>
    <v>39.590000000000003</v>
    <v>38</v>
    <v>37.5</v>
    <v>EZA</v>
    <v>iShares:MSCI S Africa (ARCX:EZA)</v>
    <v>176557</v>
    <v>173499</v>
  </rv>
  <rv s="2">
    <v>2597</v>
  </rv>
  <rv s="3">
    <fb>41.79</fb>
    <v>21</v>
  </rv>
  <rv s="0">
    <v>https://www.bing.com/financeapi/forcetrigger?t=a1sh27&amp;q=ARCX%3aEWY&amp;form=skydnc</v>
    <v>Learn more on Bing</v>
  </rv>
  <rv s="14">
    <v>en-GB</v>
    <v>a1sh27</v>
    <v>268435456</v>
    <v>1</v>
    <v>Powered by Refinitiv</v>
    <v>32</v>
    <v>iShares:MSCI S Korea (ARCX:EWY)</v>
    <v>12</v>
    <v>33</v>
    <v>Finance</v>
    <v>34</v>
    <v>67.95</v>
    <v>54.49</v>
    <v>1.4379</v>
    <v>-2.37</v>
    <v>0</v>
    <v>-3.8625E-2</v>
    <v>0</v>
    <v>USD</v>
    <v>NYSE Arca</v>
    <v>ARCX</v>
    <v>5.8999999999999999E-3</v>
    <v>59.49</v>
    <v>ETF</v>
    <v>45307.944831758592</v>
    <v>2600</v>
    <v>58.88</v>
    <v>4225036234.2399998</v>
    <v>iShares:MSCI S Korea</v>
    <v>59.35</v>
    <v>61.36</v>
    <v>58.99</v>
    <v>58.99</v>
    <v>EWY</v>
    <v>iShares:MSCI S Korea (ARCX:EWY)</v>
    <v>3547496</v>
    <v>3031674</v>
  </rv>
  <rv s="2">
    <v>2601</v>
  </rv>
  <rv s="3">
    <fb>65.53</fb>
    <v>21</v>
  </rv>
  <rv s="15">
    <v>en-GB</v>
    <v>avys2w</v>
    <v>268435456</v>
    <v>1</v>
    <v>Powered by Refinitiv</v>
    <v>36</v>
    <v>USD/RUB</v>
    <v>37</v>
    <v>38</v>
    <v>Finance</v>
    <v>39</v>
    <v>102.57</v>
    <v>65</v>
    <v>0</v>
    <v>0</v>
    <v>RUB</v>
    <v>USD</v>
    <v>Currency Pair</v>
    <v>45307.706504629627</v>
    <v>US Dollar/Russian Rouble FX Spot Rate</v>
    <v>88.095500000000001</v>
    <v>88.095500000000001</v>
    <v>USDRUB</v>
    <v>USD/RUB</v>
  </rv>
  <rv s="2">
    <v>2604</v>
  </rv>
  <rv s="3">
    <fb>89.245500000000007</fb>
    <v>40</v>
  </rv>
  <rv s="15">
    <v>en-GB</v>
    <v>avyrc7</v>
    <v>268435456</v>
    <v>1</v>
    <v>Powered by Refinitiv</v>
    <v>36</v>
    <v>USD/PKR</v>
    <v>37</v>
    <v>41</v>
    <v>Finance</v>
    <v>39</v>
    <v>307.75</v>
    <v>227.75</v>
    <v>0</v>
    <v>0</v>
    <v>PKR</v>
    <v>USD</v>
    <v>Currency Pair</v>
    <v>45307.659097222226</v>
    <v>US Dollar/Pakistani Rupee FX Spot Rate</v>
    <v>280.12</v>
    <v>280.12</v>
    <v>USDPKR</v>
    <v>USD/PKR</v>
  </rv>
  <rv s="2">
    <v>2607</v>
  </rv>
  <rv s="3">
    <fb>280.97000000000003</fb>
    <v>42</v>
  </rv>
  <rv s="15">
    <v>en-GB</v>
    <v>avyo8m</v>
    <v>268435456</v>
    <v>1</v>
    <v>Powered by Refinitiv</v>
    <v>36</v>
    <v>USD/INR</v>
    <v>37</v>
    <v>43</v>
    <v>Finance</v>
    <v>39</v>
    <v>83.488</v>
    <v>80.858999999999995</v>
    <v>0</v>
    <v>0</v>
    <v>INR</v>
    <v>USD</v>
    <v>Currency Pair</v>
    <v>45307.916319444441</v>
    <v>US Dollar/Indian Rupee FX Spot Rate</v>
    <v>83.084000000000003</v>
    <v>83.084000000000003</v>
    <v>USDINR</v>
    <v>USD/INR</v>
  </rv>
  <rv s="2">
    <v>2610</v>
  </rv>
  <rv s="3">
    <fb>83.19</fb>
    <v>44</v>
  </rv>
  <rv s="16">
    <v>en-GB</v>
    <v>avyjhw</v>
    <v>268435456</v>
    <v>1</v>
    <v>Powered by Refinitiv</v>
    <v>45</v>
    <v>GBP/USD</v>
    <v>37</v>
    <v>46</v>
    <v>Finance</v>
    <v>39</v>
    <v>1.3144</v>
    <v>1.1801999999999999</v>
    <v>-2.9999999999999997E-4</v>
    <v>-2.374E-4</v>
    <v>USD</v>
    <v>GBP</v>
    <v>1.2641</v>
    <v>Currency Pair</v>
    <v>45307.965567129628</v>
    <v>1.2634000000000001</v>
    <v>UK Pound Sterling/US Dollar FX Spot Rate</v>
    <v>1.2630999999999999</v>
    <v>1.2636000000000001</v>
    <v>1.2633000000000001</v>
    <v>GBPUSD</v>
    <v>GBP/USD</v>
  </rv>
  <rv s="2">
    <v>2613</v>
  </rv>
  <rv s="3">
    <fb>1.2728999999999999</fb>
    <v>21</v>
  </rv>
  <rv s="15">
    <v>en-GB</v>
    <v>avyrqh</v>
    <v>268435456</v>
    <v>1</v>
    <v>Powered by Refinitiv</v>
    <v>36</v>
    <v>USD/PHP</v>
    <v>37</v>
    <v>47</v>
    <v>Finance</v>
    <v>39</v>
    <v>57.185000000000002</v>
    <v>53.62</v>
    <v>0</v>
    <v>0</v>
    <v>PHP</v>
    <v>USD</v>
    <v>Currency Pair</v>
    <v>45307.660509259258</v>
    <v>US Dollar/Philippine Peso FX Spot Rate</v>
    <v>55.914999999999999</v>
    <v>55.914999999999999</v>
    <v>USDPHP</v>
    <v>USD/PHP</v>
  </rv>
  <rv s="2">
    <v>2616</v>
  </rv>
  <rv s="3">
    <fb>55.387999999999998</fb>
    <v>48</v>
  </rv>
  <rv s="16">
    <v>en-GB</v>
    <v>avyufr</v>
    <v>268435456</v>
    <v>1</v>
    <v>Powered by Refinitiv</v>
    <v>45</v>
    <v>USD/VND</v>
    <v>37</v>
    <v>49</v>
    <v>Finance</v>
    <v>39</v>
    <v>24610</v>
    <v>23400</v>
    <v>0</v>
    <v>0</v>
    <v>VND</v>
    <v>USD</v>
    <v>24500</v>
    <v>Currency Pair</v>
    <v>45307.917118055557</v>
    <v>24540</v>
    <v>US Dollar/Vietnam Dong FX Spot Rate</v>
    <v>24500</v>
    <v>24500</v>
    <v>24500</v>
    <v>USDVND</v>
    <v>USD/VND</v>
  </rv>
  <rv s="2">
    <v>2619</v>
  </rv>
  <rv s="3">
    <fb>24260</fb>
    <v>50</v>
  </rv>
  <rv s="15">
    <v>en-GB</v>
    <v>avyobh</v>
    <v>268435456</v>
    <v>1</v>
    <v>Powered by Refinitiv</v>
    <v>36</v>
    <v>USD/IDR</v>
    <v>37</v>
    <v>51</v>
    <v>Finance</v>
    <v>39</v>
    <v>15965</v>
    <v>14560</v>
    <v>0</v>
    <v>0</v>
    <v>IDR</v>
    <v>USD</v>
    <v>Currency Pair</v>
    <v>45307.326006944444</v>
    <v>US Dollar/Indonesian Rupiah FX Spot Rate</v>
    <v>15585</v>
    <v>15585</v>
    <v>USDIDR</v>
    <v>USD/IDR</v>
  </rv>
  <rv s="2">
    <v>2622</v>
  </rv>
  <rv s="3">
    <fb>15395</fb>
    <v>52</v>
  </rv>
  <rv s="15">
    <v>en-GB</v>
    <v>avym77</v>
    <v>268435456</v>
    <v>1</v>
    <v>Powered by Refinitiv</v>
    <v>36</v>
    <v>USD/CNY</v>
    <v>37</v>
    <v>53</v>
    <v>Finance</v>
    <v>39</v>
    <v>7.3498000000000001</v>
    <v>6.6905000000000001</v>
    <v>0</v>
    <v>0</v>
    <v>CNY</v>
    <v>USD</v>
    <v>Currency Pair</v>
    <v>45307.656585648147</v>
    <v>US Dollar/Chinese Renminbi FX Spot Rate</v>
    <v>7.1901999999999999</v>
    <v>7.1901999999999999</v>
    <v>USDCNY</v>
    <v>USD/CNY</v>
  </rv>
  <rv s="2">
    <v>2625</v>
  </rv>
  <rv s="3">
    <fb>7.0978000000000003</fb>
    <v>54</v>
  </rv>
  <rv s="16">
    <v>en-GB</v>
    <v>av932w</v>
    <v>268435456</v>
    <v>1</v>
    <v>Powered by Refinitiv</v>
    <v>45</v>
    <v>EUR/USD</v>
    <v>37</v>
    <v>46</v>
    <v>Finance</v>
    <v>39</v>
    <v>1.1274999999999999</v>
    <v>1.0447</v>
    <v>2.9999999999999997E-4</v>
    <v>2.7589999999999998E-4</v>
    <v>USD</v>
    <v>EUR</v>
    <v>1.0878000000000001</v>
    <v>Currency Pair</v>
    <v>45307.965474537035</v>
    <v>1.0872999999999999</v>
    <v>Euro/US Dollar FX Spot Rate</v>
    <v>1.0871999999999999</v>
    <v>1.0873999999999999</v>
    <v>1.0876999999999999</v>
    <v>EURUSD</v>
    <v>EUR/USD</v>
  </rv>
  <rv s="2">
    <v>2628</v>
  </rv>
  <rv s="3">
    <fb>1.1035999999999999</fb>
    <v>21</v>
  </rv>
  <rv s="15">
    <v>en-GB</v>
    <v>avylgh</v>
    <v>268435456</v>
    <v>1</v>
    <v>Powered by Refinitiv</v>
    <v>36</v>
    <v>USD/BRL</v>
    <v>37</v>
    <v>55</v>
    <v>Finance</v>
    <v>39</v>
    <v>5.3415999999999997</v>
    <v>4.694</v>
    <v>0</v>
    <v>0</v>
    <v>BRL</v>
    <v>USD</v>
    <v>Currency Pair</v>
    <v>45307.895844907405</v>
    <v>US Dollar/Brazilian Real FX Spot Rate</v>
    <v>4.9257999999999997</v>
    <v>4.9257999999999997</v>
    <v>USDBRL</v>
    <v>USD/BRL</v>
  </rv>
  <rv s="2">
    <v>2631</v>
  </rv>
  <rv s="3">
    <fb>4.8521000000000001</fb>
    <v>56</v>
  </rv>
  <rv s="16">
    <v>en-GB</v>
    <v>avyspr</v>
    <v>268435456</v>
    <v>1</v>
    <v>Powered by Refinitiv</v>
    <v>45</v>
    <v>USD/SGD</v>
    <v>37</v>
    <v>57</v>
    <v>Finance</v>
    <v>39</v>
    <v>1.3763000000000001</v>
    <v>1.3028</v>
    <v>-5.0000000000000001E-4</v>
    <v>-3.725E-4</v>
    <v>SGD</v>
    <v>USD</v>
    <v>1.3426</v>
    <v>Currency Pair</v>
    <v>45307.965451388889</v>
    <v>1.3421000000000001</v>
    <v>US Dollar/Singapore Dollar FX Spot Rate</v>
    <v>1.3424</v>
    <v>1.3423</v>
    <v>1.3418000000000001</v>
    <v>USDSGD</v>
    <v>USD/SGD</v>
  </rv>
  <rv s="2">
    <v>2634</v>
  </rv>
  <rv s="3">
    <fb>1.3190999999999999</fb>
    <v>58</v>
  </rv>
  <rv s="16">
    <v>en-GB</v>
    <v>av3wnm</v>
    <v>268435456</v>
    <v>1</v>
    <v>Powered by Refinitiv</v>
    <v>45</v>
    <v>CAD/USD</v>
    <v>37</v>
    <v>46</v>
    <v>Finance</v>
    <v>39</v>
    <v>0.76380000000000003</v>
    <v>0.71930000000000005</v>
    <v>2.9999999999999997E-4</v>
    <v>4.0500000000000003E-4</v>
    <v>USD</v>
    <v>CAD</v>
    <v>0.74129999999999996</v>
    <v>Currency Pair</v>
    <v>45307.965520833335</v>
    <v>0.74109999999999998</v>
    <v>Canadian Dollar/US Dollar FX Cross Rate</v>
    <v>0.74109999999999998</v>
    <v>0.74080000000000001</v>
    <v>0.74109999999999998</v>
    <v>CADUSD</v>
    <v>CAD/USD</v>
  </rv>
  <rv s="2">
    <v>2637</v>
  </rv>
  <rv s="3">
    <fb>0.75470000000000004</fb>
    <v>21</v>
  </rv>
  <rv s="16">
    <v>en-GB</v>
    <v>avytp2</v>
    <v>268435456</v>
    <v>1</v>
    <v>Powered by Refinitiv</v>
    <v>45</v>
    <v>USD/TRY</v>
    <v>37</v>
    <v>59</v>
    <v>Finance</v>
    <v>39</v>
    <v>30.343699999999998</v>
    <v>18.359000000000002</v>
    <v>9.4E-2</v>
    <v>3.1319999999999998E-3</v>
    <v>TRY</v>
    <v>USD</v>
    <v>30.119499999999999</v>
    <v>Currency Pair</v>
    <v>45307.965532407405</v>
    <v>30.091999999999999</v>
    <v>US Dollar/Turkish Lira FX Spot Rate</v>
    <v>30.054400000000001</v>
    <v>30.0168</v>
    <v>30.110800000000001</v>
    <v>USDTRY</v>
    <v>USD/TRY</v>
  </rv>
  <rv s="2">
    <v>2640</v>
  </rv>
  <rv s="3">
    <fb>29.476600000000001</fb>
    <v>60</v>
  </rv>
  <rv s="15">
    <v>en-GB</v>
    <v>avyq1h</v>
    <v>268435456</v>
    <v>1</v>
    <v>Powered by Refinitiv</v>
    <v>36</v>
    <v>USD/MYR</v>
    <v>37</v>
    <v>61</v>
    <v>Finance</v>
    <v>39</v>
    <v>4.79</v>
    <v>4.22</v>
    <v>0</v>
    <v>0</v>
    <v>MYR</v>
    <v>USD</v>
    <v>Currency Pair</v>
    <v>45307.3987037037</v>
    <v>US Dollar/Malaysian Ringgit FX Spot Rate</v>
    <v>4.6900000000000004</v>
    <v>4.6900000000000004</v>
    <v>USDMYR</v>
    <v>USD/MYR</v>
  </rv>
  <rv s="2">
    <v>2643</v>
  </rv>
  <rv s="3">
    <fb>4.59</fb>
    <v>62</v>
  </rv>
  <rv s="16">
    <v>en-GB</v>
    <v>avv7r7</v>
    <v>268435456</v>
    <v>1</v>
    <v>Powered by Refinitiv</v>
    <v>45</v>
    <v>CHF/USD</v>
    <v>37</v>
    <v>46</v>
    <v>Finance</v>
    <v>39</v>
    <v>1.1999</v>
    <v>1.0589</v>
    <v>-1E-4</v>
    <v>-8.6160000000000002E-5</v>
    <v>USD</v>
    <v>CHF</v>
    <v>1.1617</v>
    <v>Currency Pair</v>
    <v>45307.965462962966</v>
    <v>1.1605000000000001</v>
    <v>Swiss Franc/US Dollar FX Cross Rate</v>
    <v>1.1609</v>
    <v>1.1606000000000001</v>
    <v>1.1605000000000001</v>
    <v>CHFUSD</v>
    <v>CHF/USD</v>
  </rv>
  <rv s="2">
    <v>2646</v>
  </rv>
  <rv s="3">
    <fb>1.1878</fb>
    <v>21</v>
  </rv>
  <rv s="16">
    <v>en-GB</v>
    <v>avytar</v>
    <v>268435456</v>
    <v>1</v>
    <v>Powered by Refinitiv</v>
    <v>45</v>
    <v>USD/TWD</v>
    <v>37</v>
    <v>63</v>
    <v>Finance</v>
    <v>39</v>
    <v>32.506999999999998</v>
    <v>29.599</v>
    <v>-4.4999999999999998E-2</v>
    <v>-1.428E-3</v>
    <v>TWD</v>
    <v>USD</v>
    <v>31.503</v>
    <v>Currency Pair</v>
    <v>45307.964606481481</v>
    <v>31.478000000000002</v>
    <v>US Dollar/Taiwan Dollar FX Spot Rate</v>
    <v>31.478999999999999</v>
    <v>31.503</v>
    <v>31.457999999999998</v>
    <v>USDTWD</v>
    <v>USD/TWD</v>
  </rv>
  <rv s="2">
    <v>2649</v>
  </rv>
  <rv s="3">
    <fb>30.681999999999999</fb>
    <v>64</v>
  </rv>
  <rv s="16">
    <v>en-GB</v>
    <v>avytgh</v>
    <v>268435456</v>
    <v>1</v>
    <v>Powered by Refinitiv</v>
    <v>45</v>
    <v>USD/THB</v>
    <v>37</v>
    <v>65</v>
    <v>Finance</v>
    <v>39</v>
    <v>37.229999999999997</v>
    <v>32.56</v>
    <v>0.02</v>
    <v>5.6559999999999998E-4</v>
    <v>THB</v>
    <v>USD</v>
    <v>35.409999999999997</v>
    <v>Currency Pair</v>
    <v>45307.965451388889</v>
    <v>35.4</v>
    <v>US Dollar/Thai Baht FX Spot Rate</v>
    <v>35.4</v>
    <v>35.36</v>
    <v>35.380000000000003</v>
    <v>USDTHB</v>
    <v>USD/THB</v>
  </rv>
  <rv s="2">
    <v>2652</v>
  </rv>
  <rv s="3">
    <fb>34.35</fb>
    <v>66</v>
  </rv>
  <rv s="16">
    <v>en-GB</v>
    <v>avmpm7</v>
    <v>268435456</v>
    <v>1</v>
    <v>Powered by Refinitiv</v>
    <v>45</v>
    <v>NZD/USD</v>
    <v>37</v>
    <v>46</v>
    <v>Finance</v>
    <v>39</v>
    <v>0.65380000000000005</v>
    <v>0.57709999999999995</v>
    <v>0</v>
    <v>0</v>
    <v>USD</v>
    <v>NZD</v>
    <v>0.61429999999999996</v>
    <v>Currency Pair</v>
    <v>45307.965451388889</v>
    <v>0.61370000000000002</v>
    <v>New Zealand Dollar/US Dollar FX Spot Rate</v>
    <v>0.61380000000000001</v>
    <v>0.61380000000000001</v>
    <v>0.61380000000000001</v>
    <v>NZDUSD</v>
    <v>NZD/USD</v>
  </rv>
  <rv s="2">
    <v>2655</v>
  </rv>
  <rv s="3">
    <fb>0.63229999999999997</fb>
    <v>21</v>
  </rv>
  <rv s="16">
    <v>en-GB</v>
    <v>avyoyc</v>
    <v>268435456</v>
    <v>1</v>
    <v>Powered by Refinitiv</v>
    <v>45</v>
    <v>USD/KRW</v>
    <v>37</v>
    <v>67</v>
    <v>Finance</v>
    <v>39</v>
    <v>1363.76</v>
    <v>1215.42</v>
    <v>0.2</v>
    <v>1.495E-4</v>
    <v>KRW</v>
    <v>USD</v>
    <v>1338.33</v>
    <v>Currency Pair</v>
    <v>45307.920138888891</v>
    <v>1339.51</v>
    <v>US Dollar/Korean Won FX Spot Rate</v>
    <v>1338.13</v>
    <v>1338.13</v>
    <v>1338.33</v>
    <v>USDKRW</v>
    <v>USD/KRW</v>
  </rv>
  <rv s="2">
    <v>2658</v>
  </rv>
  <rv s="3">
    <fb>1294.4000000000001</fb>
    <v>68</v>
  </rv>
  <rv s="16">
    <v>en-GB</v>
    <v>auxr9c</v>
    <v>268435456</v>
    <v>1</v>
    <v>Powered by Refinitiv</v>
    <v>45</v>
    <v>AUD/USD</v>
    <v>37</v>
    <v>46</v>
    <v>Finance</v>
    <v>39</v>
    <v>0.7157</v>
    <v>0.62680000000000002</v>
    <v>1E-4</v>
    <v>1.5190000000000001E-4</v>
    <v>USD</v>
    <v>AUD</v>
    <v>0.65880000000000005</v>
    <v>Currency Pair</v>
    <v>45307.965497685182</v>
    <v>0.65820000000000001</v>
    <v>Australian Dollar/US Dollar FX Spot Rate</v>
    <v>0.6583</v>
    <v>0.6583</v>
    <v>0.65839999999999999</v>
    <v>AUDUSD</v>
    <v>AUD/USD</v>
  </rv>
  <rv s="2">
    <v>2661</v>
  </rv>
  <rv s="3">
    <fb>0.68100000000000005</fb>
    <v>21</v>
  </rv>
  <rv s="16">
    <v>en-GB</v>
    <v>avysvh</v>
    <v>268435456</v>
    <v>1</v>
    <v>Powered by Refinitiv</v>
    <v>45</v>
    <v>USD/ZAR</v>
    <v>37</v>
    <v>69</v>
    <v>Finance</v>
    <v>39</v>
    <v>19.916599999999999</v>
    <v>16.685300000000002</v>
    <v>3.8E-3</v>
    <v>2.0039999999999999E-4</v>
    <v>ZAR</v>
    <v>USD</v>
    <v>18.981300000000001</v>
    <v>Currency Pair</v>
    <v>45307.965555555558</v>
    <v>18.959199999999999</v>
    <v>US Dollar/South African Rand FX Spot Rate</v>
    <v>18.962499999999999</v>
    <v>18.9649</v>
    <v>18.968699999999998</v>
    <v>USDZAR</v>
    <v>USD/ZAR</v>
  </rv>
  <rv s="2">
    <v>2664</v>
  </rv>
  <rv s="3">
    <fb>18.2822</fb>
    <v>70</v>
  </rv>
  <rv s="16">
    <v>en-GB</v>
    <v>avyomw</v>
    <v>268435456</v>
    <v>1</v>
    <v>Powered by Refinitiv</v>
    <v>45</v>
    <v>USD/JPY</v>
    <v>37</v>
    <v>71</v>
    <v>Finance</v>
    <v>39</v>
    <v>151.91999999999999</v>
    <v>127.21</v>
    <v>-0.04</v>
    <v>-2.7179999999999999E-4</v>
    <v>JPY</v>
    <v>USD</v>
    <v>147.22999999999999</v>
    <v>Currency Pair</v>
    <v>45307.965543981481</v>
    <v>147.09</v>
    <v>US Dollar/Japanese Yen FX Spot Rate</v>
    <v>147.18</v>
    <v>147.18</v>
    <v>147.13999999999999</v>
    <v>USDJPY</v>
    <v>USD/JPY</v>
  </rv>
  <rv s="2">
    <v>2667</v>
  </rv>
  <rv s="3">
    <fb>141.06</fb>
    <v>72</v>
  </rv>
  <rv s="0">
    <v>https://www.bing.com/financeapi/forcetrigger?t=a22xmw&amp;q=XNAS%3aSHY&amp;form=skydnc</v>
    <v>Learn more on Bing</v>
  </rv>
  <rv s="14">
    <v>en-GB</v>
    <v>a22xmw</v>
    <v>268435456</v>
    <v>1</v>
    <v>Powered by Refinitiv</v>
    <v>32</v>
    <v>iShares:1-3 Trs Bd ETF (XNAS:SHY)</v>
    <v>12</v>
    <v>33</v>
    <v>Finance</v>
    <v>34</v>
    <v>82.74</v>
    <v>80.48</v>
    <v>1.0355000000000001</v>
    <v>-0.13</v>
    <v>-1.216E-4</v>
    <v>-1.5790000000000001E-3</v>
    <v>-0.01</v>
    <v>USD</v>
    <v>Nasdaq Stock Market</v>
    <v>XNAS</v>
    <v>1.5E-3</v>
    <v>82.32</v>
    <v>ETF</v>
    <v>45307.939850543749</v>
    <v>2670</v>
    <v>82.18</v>
    <v>25656415692.689999</v>
    <v>iShares:1-3 Trs Bd ETF</v>
    <v>82.27</v>
    <v>82.34</v>
    <v>82.21</v>
    <v>82.2</v>
    <v>SHY</v>
    <v>iShares:1-3 Trs Bd ETF (XNAS:SHY)</v>
    <v>8427158</v>
    <v>5079565</v>
  </rv>
  <rv s="2">
    <v>2671</v>
  </rv>
  <rv s="3">
    <fb>82.04</fb>
    <v>21</v>
  </rv>
  <rv s="0">
    <v>https://www.bing.com/financeapi/forcetrigger?t=a1vbh7&amp;q=XNAS%3aIEI&amp;form=skydnc</v>
    <v>Learn more on Bing</v>
  </rv>
  <rv s="14">
    <v>en-GB</v>
    <v>a1vbh7</v>
    <v>268435456</v>
    <v>1</v>
    <v>Powered by Refinitiv</v>
    <v>32</v>
    <v>iShares:3-7 Trs Bd ETF (XNAS:IEI)</v>
    <v>12</v>
    <v>33</v>
    <v>Finance</v>
    <v>34</v>
    <v>119.57</v>
    <v>111.4494</v>
    <v>1.2451000000000001</v>
    <v>-0.5</v>
    <v>7.9559999999999995E-3</v>
    <v>-4.2589999999999998E-3</v>
    <v>0.93</v>
    <v>USD</v>
    <v>Nasdaq Stock Market</v>
    <v>XNAS</v>
    <v>1.5E-3</v>
    <v>117.28</v>
    <v>ETF</v>
    <v>45307.954517939062</v>
    <v>2674</v>
    <v>116.77</v>
    <v>12967477939.73</v>
    <v>iShares:3-7 Trs Bd ETF</v>
    <v>117.15</v>
    <v>117.4</v>
    <v>116.9</v>
    <v>117.83</v>
    <v>IEI</v>
    <v>iShares:3-7 Trs Bd ETF (XNAS:IEI)</v>
    <v>2755522</v>
    <v>2077445</v>
  </rv>
  <rv s="2">
    <v>2675</v>
  </rv>
  <rv s="3">
    <fb>117.13</fb>
    <v>21</v>
  </rv>
  <rv s="0">
    <v>https://www.bing.com/financeapi/forcetrigger?t=a1u477&amp;q=BATS%3aGOVT&amp;form=skydnc</v>
    <v>Learn more on Bing</v>
  </rv>
  <rv s="14">
    <v>en-GB</v>
    <v>a1u477</v>
    <v>268435456</v>
    <v>1</v>
    <v>Powered by Refinitiv</v>
    <v>32</v>
    <v>iShares:US Treasury Bond (BATS:GOVT)</v>
    <v>12</v>
    <v>33</v>
    <v>Finance</v>
    <v>28</v>
    <v>23.66</v>
    <v>21.59</v>
    <v>0.86129999999999995</v>
    <v>-0.15</v>
    <v>8.7569999999999998E-4</v>
    <v>-6.5249999999999996E-3</v>
    <v>0.02</v>
    <v>USD</v>
    <v>CBOE BZX Exchange</v>
    <v>BATS</v>
    <v>5.0000000000000001E-4</v>
    <v>22.94</v>
    <v>ETF</v>
    <v>45307.954201388886</v>
    <v>2678</v>
    <v>22.82</v>
    <v>22641704671.09</v>
    <v>iShares:US Treasury Bond</v>
    <v>22.913499999999999</v>
    <v>22.99</v>
    <v>22.84</v>
    <v>22.86</v>
    <v>GOVT</v>
    <v>iShares:US Treasury Bond (BATS:GOVT)</v>
    <v>8002450</v>
    <v>10242859</v>
  </rv>
  <rv s="2">
    <v>2679</v>
  </rv>
  <rv s="3">
    <fb>23.04</fb>
    <v>21</v>
  </rv>
  <rv s="0">
    <v>https://www.bing.com/financeapi/forcetrigger?t=a1n26h&amp;q=ARCX%3aAGG&amp;form=skydnc</v>
    <v>Learn more on Bing</v>
  </rv>
  <rv s="14">
    <v>en-GB</v>
    <v>a1n26h</v>
    <v>268435456</v>
    <v>1</v>
    <v>Powered by Refinitiv</v>
    <v>32</v>
    <v>iShares:Core US Agg Bd (ARCX:AGG)</v>
    <v>12</v>
    <v>33</v>
    <v>Finance</v>
    <v>34</v>
    <v>101.15</v>
    <v>91.581900000000005</v>
    <v>0.99739999999999995</v>
    <v>-0.74</v>
    <v>4.9819999999999994E-3</v>
    <v>-7.4670000000000005E-3</v>
    <v>0.49</v>
    <v>USD</v>
    <v>NYSE Arca</v>
    <v>ARCX</v>
    <v>2.9999999999999997E-4</v>
    <v>98.85</v>
    <v>ETF</v>
    <v>45307.94769979141</v>
    <v>2682</v>
    <v>98.270099999999999</v>
    <v>101353093239.07001</v>
    <v>iShares:Core US Agg Bd</v>
    <v>98.72</v>
    <v>99.1</v>
    <v>98.36</v>
    <v>98.85</v>
    <v>AGG</v>
    <v>iShares:Core US Agg Bd (ARCX:AGG)</v>
    <v>14489796</v>
    <v>9363405</v>
  </rv>
  <rv s="2">
    <v>2683</v>
  </rv>
  <rv s="3">
    <fb>99.25</fb>
    <v>21</v>
  </rv>
  <rv s="0">
    <v>https://www.bing.com/financeapi/forcetrigger?t=a1vbbh&amp;q=XNAS%3aIEF&amp;form=skydnc</v>
    <v>Learn more on Bing</v>
  </rv>
  <rv s="14">
    <v>en-GB</v>
    <v>a1vbbh</v>
    <v>268435456</v>
    <v>1</v>
    <v>Powered by Refinitiv</v>
    <v>32</v>
    <v>iShares:7-10 Trs Bd ETF (XNAS:IEF)</v>
    <v>12</v>
    <v>33</v>
    <v>Finance</v>
    <v>34</v>
    <v>100.8</v>
    <v>88.855000000000004</v>
    <v>1.1637</v>
    <v>-0.78</v>
    <v>2.3050000000000002E-3</v>
    <v>-8.1060000000000004E-3</v>
    <v>0.22</v>
    <v>USD</v>
    <v>Nasdaq Stock Market</v>
    <v>XNAS</v>
    <v>1.5E-3</v>
    <v>95.96</v>
    <v>ETF</v>
    <v>45307.950145080467</v>
    <v>2686</v>
    <v>95.314999999999998</v>
    <v>27621396876.849998</v>
    <v>iShares:7-10 Trs Bd ETF</v>
    <v>95.84</v>
    <v>96.23</v>
    <v>95.45</v>
    <v>95.67</v>
    <v>IEF</v>
    <v>iShares:7-10 Trs Bd ETF (XNAS:IEF)</v>
    <v>9847083</v>
    <v>10043098</v>
  </rv>
  <rv s="2">
    <v>2687</v>
  </rv>
  <rv s="3">
    <fb>96.39</fb>
    <v>21</v>
  </rv>
  <rv s="0">
    <v>https://www.bing.com/financeapi/forcetrigger?t=a24b5r&amp;q=XNAS%3aTLT&amp;form=skydnc</v>
    <v>Learn more on Bing</v>
  </rv>
  <rv s="14">
    <v>en-GB</v>
    <v>a24b5r</v>
    <v>268435456</v>
    <v>1</v>
    <v>Powered by Refinitiv</v>
    <v>32</v>
    <v>iShares:20+ Trs Bd ETF (XNAS:TLT)</v>
    <v>12</v>
    <v>33</v>
    <v>Finance</v>
    <v>35</v>
    <v>109.352</v>
    <v>82.42</v>
    <v>1.0670999999999999</v>
    <v>-1.7</v>
    <v>2.1510000000000002E-4</v>
    <v>-1.7613E-2</v>
    <v>2.0400000000000001E-2</v>
    <v>USD</v>
    <v>Nasdaq Stock Market</v>
    <v>XNAS</v>
    <v>1.5E-3</v>
    <v>95.79</v>
    <v>ETF</v>
    <v>45307.965032777342</v>
    <v>2690</v>
    <v>94.51</v>
    <v>51646333413.809998</v>
    <v>iShares:20+ Trs Bd ETF</v>
    <v>95.62</v>
    <v>96.52</v>
    <v>94.82</v>
    <v>94.840400000000002</v>
    <v>TLT</v>
    <v>iShares:20+ Trs Bd ETF (XNAS:TLT)</v>
    <v>61647352</v>
    <v>47357682</v>
  </rv>
  <rv s="2">
    <v>2691</v>
  </rv>
  <rv s="3">
    <fb>98.88</fb>
    <v>21</v>
  </rv>
  <rv s="0">
    <v>https://www.bing.com/financeapi/forcetrigger?t=a26hk2&amp;q=ARCX%3aZROZ&amp;form=skydnc</v>
    <v>Learn more on Bing</v>
  </rv>
  <rv s="14">
    <v>en-GB</v>
    <v>a26hk2</v>
    <v>268435456</v>
    <v>1</v>
    <v>Powered by Refinitiv</v>
    <v>32</v>
    <v>PIMCO ETF:25+ Yr US Tres (ARCX:ZROZ)</v>
    <v>12</v>
    <v>33</v>
    <v>Finance</v>
    <v>35</v>
    <v>100.5</v>
    <v>64.03</v>
    <v>1.534</v>
    <v>-2.17</v>
    <v>0</v>
    <v>-2.6817000000000001E-2</v>
    <v>0</v>
    <v>USD</v>
    <v>NYSE Arca</v>
    <v>ARCX</v>
    <v>1.5E-3</v>
    <v>79.89</v>
    <v>ETF</v>
    <v>45307.956019131248</v>
    <v>2694</v>
    <v>78.36</v>
    <v>1288092663.21</v>
    <v>PIMCO ETF:25+ Yr US Tres</v>
    <v>79.81</v>
    <v>80.92</v>
    <v>78.75</v>
    <v>78.78</v>
    <v>ZROZ</v>
    <v>PIMCO ETF:25+ Yr US Tres (ARCX:ZROZ)</v>
    <v>336562</v>
    <v>367490</v>
  </rv>
  <rv s="2">
    <v>2695</v>
  </rv>
  <rv s="3">
    <fb>85.33</fb>
    <v>21</v>
  </rv>
  <rv s="0">
    <v>https://www.bing.com/financeapi/forcetrigger?t=a1ryhw&amp;q=XNAS%3aEMXC&amp;form=skydnc</v>
    <v>Learn more on Bing</v>
  </rv>
  <rv s="14">
    <v>en-GB</v>
    <v>a1ryhw</v>
    <v>268435456</v>
    <v>1</v>
    <v>Powered by Refinitiv</v>
    <v>32</v>
    <v>iShares:MSCI EM xChn (XNAS:EMXC)</v>
    <v>12</v>
    <v>33</v>
    <v>Finance</v>
    <v>34</v>
    <v>55.73</v>
    <v>46.47</v>
    <v>0.95330000000000004</v>
    <v>-1.21</v>
    <v>1.3873E-2</v>
    <v>-2.2181000000000003E-2</v>
    <v>0.74</v>
    <v>USD</v>
    <v>Nasdaq Stock Market</v>
    <v>XNAS</v>
    <v>2.5000000000000001E-3</v>
    <v>53.77</v>
    <v>ETF</v>
    <v>45307.93471423594</v>
    <v>2698</v>
    <v>53.28</v>
    <v>8755607959.1900005</v>
    <v>iShares:MSCI EM xChn</v>
    <v>53.695</v>
    <v>54.55</v>
    <v>53.34</v>
    <v>54.08</v>
    <v>EMXC</v>
    <v>iShares:MSCI EM xChn (XNAS:EMXC)</v>
    <v>2326062</v>
    <v>1748441</v>
  </rv>
  <rv s="2">
    <v>2699</v>
  </rv>
  <rv s="3">
    <fb>55.41</fb>
    <v>21</v>
  </rv>
  <rv s="0">
    <v>https://www.bing.com/financeapi/forcetrigger?t=a2573m&amp;q=ARCX%3aVB&amp;form=skydnc</v>
    <v>Learn more on Bing</v>
  </rv>
  <rv s="14">
    <v>en-GB</v>
    <v>a2573m</v>
    <v>268435456</v>
    <v>1</v>
    <v>Powered by Refinitiv</v>
    <v>32</v>
    <v>Vanguard S-C Id;ETF (ARCX:VB)</v>
    <v>12</v>
    <v>33</v>
    <v>Finance</v>
    <v>34</v>
    <v>216.57</v>
    <v>174.84</v>
    <v>0.99919999999999998</v>
    <v>-1.74</v>
    <v>0</v>
    <v>-8.3899999999999999E-3</v>
    <v>0</v>
    <v>USD</v>
    <v>NYSE Arca</v>
    <v>ARCX</v>
    <v>5.0000000000000001E-4</v>
    <v>206.55</v>
    <v>ETF</v>
    <v>45307.946069351565</v>
    <v>2702</v>
    <v>204.6337</v>
    <v>50491678376</v>
    <v>Vanguard S-C Id;ETF</v>
    <v>205.86</v>
    <v>207.39</v>
    <v>205.65</v>
    <v>205.65</v>
    <v>VB</v>
    <v>Vanguard S-C Id;ETF (ARCX:VB)</v>
    <v>1369920</v>
    <v>867046</v>
  </rv>
  <rv s="2">
    <v>2703</v>
  </rv>
  <rv s="3">
    <fb>213.33</fb>
    <v>21</v>
  </rv>
  <rv s="0">
    <v>https://www.bing.com/financeapi/forcetrigger?t=a1v9r7&amp;q=ARCX%3aIDEV&amp;form=skydnc</v>
    <v>Learn more on Bing</v>
  </rv>
  <rv s="14">
    <v>en-GB</v>
    <v>a1v9r7</v>
    <v>268435456</v>
    <v>1</v>
    <v>Powered by Refinitiv</v>
    <v>32</v>
    <v>iShares:Cr MSCI Intl DM (ARCX:IDEV)</v>
    <v>12</v>
    <v>33</v>
    <v>Finance</v>
    <v>34</v>
    <v>63.945</v>
    <v>55.31</v>
    <v>1.0354000000000001</v>
    <v>-1.08</v>
    <v>5.9430000000000004E-3</v>
    <v>-1.7051E-2</v>
    <v>0.37</v>
    <v>USD</v>
    <v>NYSE Arca</v>
    <v>ARCX</v>
    <v>4.0000000000000002E-4</v>
    <v>62.640099999999997</v>
    <v>ETF</v>
    <v>45307.924424560159</v>
    <v>2706</v>
    <v>62.134999999999998</v>
    <v>12012681834.99</v>
    <v>iShares:Cr MSCI Intl DM</v>
    <v>62.56</v>
    <v>63.34</v>
    <v>62.26</v>
    <v>62.63</v>
    <v>IDEV</v>
    <v>iShares:Cr MSCI Intl DM (ARCX:IDEV)</v>
    <v>658232</v>
    <v>736638</v>
  </rv>
  <rv s="2">
    <v>2707</v>
  </rv>
  <rv s="3">
    <fb>63.66</fb>
    <v>21</v>
  </rv>
  <rv s="0">
    <v>https://www.bing.com/financeapi/forcetrigger?t=a1vx77&amp;q=ARCX%3aIWD&amp;form=skydnc</v>
    <v>Learn more on Bing</v>
  </rv>
  <rv s="14">
    <v>en-GB</v>
    <v>a1vx77</v>
    <v>268435456</v>
    <v>1</v>
    <v>Powered by Refinitiv</v>
    <v>32</v>
    <v>iShares:Russ 1000 Vl ETF (ARCX:IWD)</v>
    <v>12</v>
    <v>33</v>
    <v>Finance</v>
    <v>34</v>
    <v>166.34</v>
    <v>143.34</v>
    <v>0.99970000000000003</v>
    <v>-1.18</v>
    <v>-4.2970000000000004E-4</v>
    <v>-7.1909999999999995E-3</v>
    <v>-7.0000000000000007E-2</v>
    <v>USD</v>
    <v>NYSE Arca</v>
    <v>ARCX</v>
    <v>1.9E-3</v>
    <v>163.47999999999999</v>
    <v>ETF</v>
    <v>45307.881944455468</v>
    <v>2710</v>
    <v>162.47</v>
    <v>55291221197.18</v>
    <v>iShares:Russ 1000 Vl ETF</v>
    <v>163.29</v>
    <v>164.1</v>
    <v>162.91999999999999</v>
    <v>162.85</v>
    <v>IWD</v>
    <v>iShares:Russ 1000 Vl ETF (ARCX:IWD)</v>
    <v>4622644</v>
    <v>3299355</v>
  </rv>
  <rv s="2">
    <v>2711</v>
  </rv>
  <rv s="3">
    <fb>165.25</fb>
    <v>21</v>
  </rv>
  <rv s="0">
    <v>https://www.bing.com/financeapi/forcetrigger?t=a25hm7&amp;q=ARCX%3aVOO&amp;form=skydnc</v>
    <v>Learn more on Bing</v>
  </rv>
  <rv s="14">
    <v>en-GB</v>
    <v>a25hm7</v>
    <v>268435456</v>
    <v>1</v>
    <v>Powered by Refinitiv</v>
    <v>32</v>
    <v>Vanguard 500 Idx;ETF (ARCX:VOO)</v>
    <v>12</v>
    <v>33</v>
    <v>Finance</v>
    <v>35</v>
    <v>439.8</v>
    <v>349.76</v>
    <v>1.0001</v>
    <v>-1.53</v>
    <v>1.031E-4</v>
    <v>-3.493E-3</v>
    <v>4.4999999999999998E-2</v>
    <v>USD</v>
    <v>NYSE Arca</v>
    <v>ARCX</v>
    <v>2.9999999999999997E-4</v>
    <v>437.98</v>
    <v>ETF</v>
    <v>45307.965187001566</v>
    <v>2714</v>
    <v>434.74</v>
    <v>372050528949</v>
    <v>Vanguard 500 Idx;ETF</v>
    <v>436.79</v>
    <v>437.99</v>
    <v>436.46</v>
    <v>436.54500000000002</v>
    <v>VOO</v>
    <v>Vanguard 500 Idx;ETF (ARCX:VOO)</v>
    <v>5728542</v>
    <v>5395220</v>
  </rv>
  <rv s="2">
    <v>2715</v>
  </rv>
  <rv s="3">
    <fb>436.8</fb>
    <v>21</v>
  </rv>
  <rv s="0">
    <v>https://www.bing.com/financeapi/forcetrigger?t=a21mim&amp;q=XNAS%3aQQQ&amp;form=skydnc</v>
    <v>Learn more on Bing</v>
  </rv>
  <rv s="14">
    <v>en-GB</v>
    <v>a21mim</v>
    <v>268435456</v>
    <v>1</v>
    <v>Powered by Refinitiv</v>
    <v>32</v>
    <v>Invesco QQQ Trust 1 (XNAS:QQQ)</v>
    <v>12</v>
    <v>33</v>
    <v>Finance</v>
    <v>35</v>
    <v>412.92</v>
    <v>273.74619999999999</v>
    <v>1.0658000000000001</v>
    <v>-0.04</v>
    <v>4.5170000000000003E-4</v>
    <v>-9.7669999999999992E-5</v>
    <v>0.185</v>
    <v>USD</v>
    <v>Nasdaq Stock Market</v>
    <v>XNAS</v>
    <v>2E-3</v>
    <v>411.12</v>
    <v>ETF</v>
    <v>45307.965078298439</v>
    <v>2718</v>
    <v>406.83</v>
    <v>229965275017.98999</v>
    <v>Invesco QQQ Trust 1</v>
    <v>408.31</v>
    <v>409.56</v>
    <v>409.52</v>
    <v>409.70499999999998</v>
    <v>QQQ</v>
    <v>Invesco QQQ Trust 1 (XNAS:QQQ)</v>
    <v>43804489</v>
    <v>43607210</v>
  </rv>
  <rv s="2">
    <v>2719</v>
  </rv>
  <rv s="3">
    <fb>409.52</fb>
    <v>21</v>
  </rv>
  <rv s="0">
    <v>https://www.bing.com/financeapi/forcetrigger?t=a1vxa2&amp;q=ARCX%3aIWF&amp;form=skydnc</v>
    <v>Learn more on Bing</v>
  </rv>
  <rv s="14">
    <v>en-GB</v>
    <v>a1vxa2</v>
    <v>268435456</v>
    <v>1</v>
    <v>Powered by Refinitiv</v>
    <v>32</v>
    <v>iShares:Russ 1000 Gr ETF (ARCX:IWF)</v>
    <v>12</v>
    <v>33</v>
    <v>Finance</v>
    <v>34</v>
    <v>306.74</v>
    <v>218.20359999999999</v>
    <v>1.0002</v>
    <v>-0.42</v>
    <v>2.6870000000000002E-3</v>
    <v>-1.3750000000000001E-3</v>
    <v>0.82</v>
    <v>USD</v>
    <v>NYSE Arca</v>
    <v>ARCX</v>
    <v>1.9E-3</v>
    <v>306.41000000000003</v>
    <v>ETF</v>
    <v>45307.954412846877</v>
    <v>2722</v>
    <v>303.67</v>
    <v>81862689837.460007</v>
    <v>iShares:Russ 1000 Gr ETF</v>
    <v>304.79000000000002</v>
    <v>305.56</v>
    <v>305.14</v>
    <v>305.95999999999998</v>
    <v>IWF</v>
    <v>iShares:Russ 1000 Gr ETF (ARCX:IWF)</v>
    <v>2182839</v>
    <v>1519539</v>
  </rv>
  <rv s="2">
    <v>2723</v>
  </rv>
  <rv s="3">
    <fb>303.17</fb>
    <v>21</v>
  </rv>
  <rv s="0">
    <v>https://www.bing.com/financeapi/forcetrigger?t=a1rpu2&amp;q=ARCX%3aEFA&amp;form=skydnc</v>
    <v>Learn more on Bing</v>
  </rv>
  <rv s="14">
    <v>en-GB</v>
    <v>a1rpu2</v>
    <v>268435456</v>
    <v>1</v>
    <v>Powered by Refinitiv</v>
    <v>32</v>
    <v>iShares:MSCI EAFE ETF (ARCX:EFA)</v>
    <v>12</v>
    <v>33</v>
    <v>Finance</v>
    <v>34</v>
    <v>75.66</v>
    <v>65.680000000000007</v>
    <v>1.0271999999999999</v>
    <v>-1.26</v>
    <v>2.7099999999999997E-4</v>
    <v>-1.6784E-2</v>
    <v>0.02</v>
    <v>USD</v>
    <v>NYSE Arca</v>
    <v>ARCX</v>
    <v>3.3E-3</v>
    <v>74.254999999999995</v>
    <v>ETF</v>
    <v>45307.912889328123</v>
    <v>2726</v>
    <v>73.655000000000001</v>
    <v>51237485218.620003</v>
    <v>iShares:MSCI EAFE ETF</v>
    <v>74.16</v>
    <v>75.069999999999993</v>
    <v>73.81</v>
    <v>73.83</v>
    <v>EFA</v>
    <v>iShares:MSCI EAFE ETF (ARCX:EFA)</v>
    <v>19802714</v>
    <v>15664499</v>
  </rv>
  <rv s="2">
    <v>2727</v>
  </rv>
  <rv s="3">
    <fb>75.349999999999994</fb>
    <v>21</v>
  </rv>
  <rv s="0">
    <v>https://www.bing.com/financeapi/forcetrigger?t=a25927&amp;q=ARCX%3aVEA&amp;form=skydnc</v>
    <v>Learn more on Bing</v>
  </rv>
  <rv s="14">
    <v>en-GB</v>
    <v>a25927</v>
    <v>268435456</v>
    <v>1</v>
    <v>Powered by Refinitiv</v>
    <v>32</v>
    <v>Vanguard Dev Mkt;ETF (ARCX:VEA)</v>
    <v>12</v>
    <v>33</v>
    <v>Finance</v>
    <v>34</v>
    <v>48.16</v>
    <v>41.48</v>
    <v>1.0491999999999999</v>
    <v>-0.85</v>
    <v>8.3479999999999995E-3</v>
    <v>-1.7867999999999998E-2</v>
    <v>0.39</v>
    <v>USD</v>
    <v>NYSE Arca</v>
    <v>ARCX</v>
    <v>5.0000000000000001E-4</v>
    <v>47</v>
    <v>ETF</v>
    <v>45307.944066527343</v>
    <v>2730</v>
    <v>46.62</v>
    <v>122714221166</v>
    <v>Vanguard Dev Mkt;ETF</v>
    <v>46.96</v>
    <v>47.57</v>
    <v>46.72</v>
    <v>47.11</v>
    <v>VEA</v>
    <v>Vanguard Dev Mkt;ETF (ARCX:VEA)</v>
    <v>14475614</v>
    <v>12233580</v>
  </rv>
  <rv s="2">
    <v>2731</v>
  </rv>
  <rv s="3">
    <fb>47.9</fb>
    <v>21</v>
  </rv>
  <rv s="0">
    <v>https://www.bing.com/financeapi/forcetrigger?t=a25nhw&amp;q=ARCX%3aVWO&amp;form=skydnc</v>
    <v>Learn more on Bing</v>
  </rv>
  <rv s="14">
    <v>en-GB</v>
    <v>a25nhw</v>
    <v>268435456</v>
    <v>1</v>
    <v>Powered by Refinitiv</v>
    <v>32</v>
    <v>Vanguard EM St I;ETF (ARCX:VWO)</v>
    <v>12</v>
    <v>33</v>
    <v>Finance</v>
    <v>34</v>
    <v>43.215000000000003</v>
    <v>37.454999999999998</v>
    <v>0.91910000000000003</v>
    <v>-0.84</v>
    <v>-7.582E-4</v>
    <v>-2.0787E-2</v>
    <v>-0.03</v>
    <v>USD</v>
    <v>NYSE Arca</v>
    <v>ARCX</v>
    <v>8.0000000000000004E-4</v>
    <v>39.97</v>
    <v>ETF</v>
    <v>45307.953478321091</v>
    <v>2734</v>
    <v>39.522599999999997</v>
    <v>74506708909</v>
    <v>Vanguard EM St I;ETF</v>
    <v>39.935000000000002</v>
    <v>40.409999999999997</v>
    <v>39.57</v>
    <v>39.54</v>
    <v>VWO</v>
    <v>Vanguard EM St I;ETF (ARCX:VWO)</v>
    <v>12668410</v>
    <v>11106149</v>
  </rv>
  <rv s="2">
    <v>2735</v>
  </rv>
  <rv s="3">
    <fb>41.1</fb>
    <v>21</v>
  </rv>
  <rv s="0">
    <v>https://www.bing.com/financeapi/forcetrigger?t=a1rour&amp;q=ARCX%3aEEM&amp;form=skydnc</v>
    <v>Learn more on Bing</v>
  </rv>
  <rv s="14">
    <v>en-GB</v>
    <v>a1rour</v>
    <v>268435456</v>
    <v>1</v>
    <v>Powered by Refinitiv</v>
    <v>32</v>
    <v>iShares:MSCI Em Mkts (ARCX:EEM)</v>
    <v>12</v>
    <v>33</v>
    <v>Finance</v>
    <v>34</v>
    <v>42.53</v>
    <v>36.375</v>
    <v>1.02</v>
    <v>-0.95</v>
    <v>3.6600000000000001E-3</v>
    <v>-2.4235000000000003E-2</v>
    <v>0.14000000000000001</v>
    <v>USD</v>
    <v>NYSE Arca</v>
    <v>ARCX</v>
    <v>6.9999999999999993E-3</v>
    <v>38.53</v>
    <v>ETF</v>
    <v>45307.949250601559</v>
    <v>2738</v>
    <v>38.19</v>
    <v>17856751427.93</v>
    <v>iShares:MSCI Em Mkts</v>
    <v>38.51</v>
    <v>39.200000000000003</v>
    <v>38.25</v>
    <v>38.39</v>
    <v>EEM</v>
    <v>iShares:MSCI Em Mkts (ARCX:EEM)</v>
    <v>44484356</v>
    <v>28989594</v>
  </rv>
  <rv s="2">
    <v>2739</v>
  </rv>
  <rv s="3">
    <fb>40.21</fb>
    <v>21</v>
  </rv>
  <rv s="0">
    <v>https://www.bing.com/financeapi/forcetrigger?t=a1wn3m&amp;q=ARCX%3aKRE&amp;form=skydnc</v>
    <v>Learn more on Bing</v>
  </rv>
  <rv s="14">
    <v>en-GB</v>
    <v>a1wn3m</v>
    <v>268435456</v>
    <v>1</v>
    <v>Powered by Refinitiv</v>
    <v>32</v>
    <v>SPDR S&amp;P Reg Banking ETF (ARCX:KRE)</v>
    <v>12</v>
    <v>33</v>
    <v>Finance</v>
    <v>35</v>
    <v>65.314999999999998</v>
    <v>34.520000000000003</v>
    <v>1.1303000000000001</v>
    <v>-0.87</v>
    <v>8.0739999999999993E-6</v>
    <v>-1.7264999999999999E-2</v>
    <v>4.0000000000000002E-4</v>
    <v>USD</v>
    <v>NYSE Arca</v>
    <v>ARCX</v>
    <v>3.5999999999999999E-3</v>
    <v>50.09</v>
    <v>ETF</v>
    <v>45307.964676596872</v>
    <v>2742</v>
    <v>49.234999999999999</v>
    <v>4064005556.6300001</v>
    <v>SPDR S&amp;P Reg Banking ETF</v>
    <v>49.554000000000002</v>
    <v>50.39</v>
    <v>49.52</v>
    <v>49.540399999999998</v>
    <v>KRE</v>
    <v>SPDR S&amp;P Reg Banking ETF (ARCX:KRE)</v>
    <v>14599864</v>
    <v>14267517</v>
  </rv>
  <rv s="2">
    <v>2743</v>
  </rv>
  <rv s="3">
    <fb>52.43</fb>
    <v>21</v>
  </rv>
  <rv s="0">
    <v>https://www.bing.com/financeapi/forcetrigger?t=a1nq6h&amp;q=ARCX%3aARKK&amp;form=skydnc</v>
    <v>Learn more on Bing</v>
  </rv>
  <rv s="14">
    <v>en-GB</v>
    <v>a1nq6h</v>
    <v>268435456</v>
    <v>1</v>
    <v>Powered by Refinitiv</v>
    <v>32</v>
    <v>ARK Innovation (ARCX:ARKK)</v>
    <v>12</v>
    <v>33</v>
    <v>Finance</v>
    <v>35</v>
    <v>54.52</v>
    <v>33.76</v>
    <v>1.6662999999999999</v>
    <v>-0.61</v>
    <v>1.0689999999999999E-3</v>
    <v>-1.2875000000000001E-2</v>
    <v>0.05</v>
    <v>USD</v>
    <v>NYSE Arca</v>
    <v>ARCX</v>
    <v>7.4999999999999997E-3</v>
    <v>47.18</v>
    <v>ETF</v>
    <v>45307.964534235936</v>
    <v>2746</v>
    <v>46.039900000000003</v>
    <v>9277956201.2369995</v>
    <v>ARK Innovation</v>
    <v>46.712000000000003</v>
    <v>47.38</v>
    <v>46.77</v>
    <v>46.81</v>
    <v>ARKK</v>
    <v>ARK Innovation (ARCX:ARKK)</v>
    <v>17248945</v>
    <v>18439287</v>
  </rv>
  <rv s="2">
    <v>2747</v>
  </rv>
  <rv s="0">
    <v>https://www.bing.com/financeapi/forcetrigger?t=a268hw&amp;q=ARCX%3aXLV&amp;form=skydnc</v>
    <v>Learn more on Bing</v>
  </rv>
  <rv s="14">
    <v>en-GB</v>
    <v>a268hw</v>
    <v>268435456</v>
    <v>1</v>
    <v>Powered by Refinitiv</v>
    <v>32</v>
    <v>Sel Sector:H Care SPDR (ARCX:XLV)</v>
    <v>12</v>
    <v>33</v>
    <v>Finance</v>
    <v>34</v>
    <v>141.56</v>
    <v>122.59</v>
    <v>0.99590000000000001</v>
    <v>-0.84</v>
    <v>7.8750000000000001E-4</v>
    <v>-5.9779999999999998E-3</v>
    <v>0.11</v>
    <v>USD</v>
    <v>NYSE Arca</v>
    <v>ARCX</v>
    <v>8.9999999999999998E-4</v>
    <v>140.36000000000001</v>
    <v>ETF</v>
    <v>45307.944166596877</v>
    <v>2749</v>
    <v>139.46</v>
    <v>37645702946.839996</v>
    <v>Sel Sector:H Care SPDR</v>
    <v>140.16999999999999</v>
    <v>140.52000000000001</v>
    <v>139.68</v>
    <v>139.79</v>
    <v>XLV</v>
    <v>Sel Sector:H Care SPDR (ARCX:XLV)</v>
    <v>7426355</v>
    <v>7655891</v>
  </rv>
  <rv s="2">
    <v>2750</v>
  </rv>
  <rv s="3">
    <fb>136.38</fb>
    <v>21</v>
  </rv>
  <rv s="0">
    <v>https://www.bing.com/financeapi/forcetrigger?t=b1hbp2&amp;q=ARCX%3aXLC&amp;form=skydnc</v>
    <v>Learn more on Bing</v>
  </rv>
  <rv s="14">
    <v>en-GB</v>
    <v>b1hbp2</v>
    <v>268435456</v>
    <v>1</v>
    <v>Powered by Refinitiv</v>
    <v>32</v>
    <v>Sel Sector:Comm Svc SPDR (ARCX:XLC)</v>
    <v>12</v>
    <v>33</v>
    <v>Finance</v>
    <v>34</v>
    <v>74.11</v>
    <v>50.8</v>
    <v>1.0366</v>
    <v>-0.42</v>
    <v>-2.5890000000000002E-3</v>
    <v>-5.6899999999999997E-3</v>
    <v>-0.19</v>
    <v>USD</v>
    <v>NYSE Arca</v>
    <v>ARCX</v>
    <v>8.9999999999999998E-4</v>
    <v>73.739999999999995</v>
    <v>ETF</v>
    <v>45307.942501700782</v>
    <v>2753</v>
    <v>73.135000000000005</v>
    <v>16378873200.530001</v>
    <v>Sel Sector:Comm Svc SPDR</v>
    <v>73.5</v>
    <v>73.81</v>
    <v>73.39</v>
    <v>73.2</v>
    <v>XLC</v>
    <v>Sel Sector:Comm Svc SPDR (ARCX:XLC)</v>
    <v>6365558</v>
    <v>5757416</v>
  </rv>
  <rv s="2">
    <v>2754</v>
  </rv>
  <rv s="3">
    <fb>72.66</fb>
    <v>21</v>
  </rv>
  <rv s="0">
    <v>https://www.bing.com/financeapi/forcetrigger?t=a2686h&amp;q=ARCX%3aXLP&amp;form=skydnc</v>
    <v>Learn more on Bing</v>
  </rv>
  <rv s="14">
    <v>en-GB</v>
    <v>a2686h</v>
    <v>268435456</v>
    <v>1</v>
    <v>Powered by Refinitiv</v>
    <v>32</v>
    <v>Sel Sector:C Stp SPDR (ARCX:XLP)</v>
    <v>12</v>
    <v>33</v>
    <v>Finance</v>
    <v>34</v>
    <v>77.819999999999993</v>
    <v>65.180000000000007</v>
    <v>0.99839999999999995</v>
    <v>-0.4</v>
    <v>0</v>
    <v>-5.4949999999999999E-3</v>
    <v>0</v>
    <v>USD</v>
    <v>NYSE Arca</v>
    <v>ARCX</v>
    <v>8.9999999999999998E-4</v>
    <v>72.849999999999994</v>
    <v>ETF</v>
    <v>45307.923805786719</v>
    <v>2757</v>
    <v>72.108500000000006</v>
    <v>15240905767.27</v>
    <v>Sel Sector:C Stp SPDR</v>
    <v>72.81</v>
    <v>72.8</v>
    <v>72.400000000000006</v>
    <v>72.400000000000006</v>
    <v>XLP</v>
    <v>Sel Sector:C Stp SPDR (ARCX:XLP)</v>
    <v>11566889</v>
    <v>10890577</v>
  </rv>
  <rv s="2">
    <v>2758</v>
  </rv>
  <rv s="3">
    <fb>72.03</fb>
    <v>21</v>
  </rv>
  <rv s="0">
    <v>https://www.bing.com/financeapi/forcetrigger?t=a267zr&amp;q=ARCX%3aXLK&amp;form=skydnc</v>
    <v>Learn more on Bing</v>
  </rv>
  <rv s="14">
    <v>en-GB</v>
    <v>a267zr</v>
    <v>268435456</v>
    <v>1</v>
    <v>Powered by Refinitiv</v>
    <v>32</v>
    <v>Sel Sector:Tech SPDR (ARCX:XLK)</v>
    <v>12</v>
    <v>33</v>
    <v>Finance</v>
    <v>34</v>
    <v>193.72</v>
    <v>127.41</v>
    <v>0.97919999999999996</v>
    <v>0.48</v>
    <v>5.189E-5</v>
    <v>2.4970000000000001E-3</v>
    <v>0.01</v>
    <v>USD</v>
    <v>NYSE Arca</v>
    <v>ARCX</v>
    <v>8.9999999999999998E-4</v>
    <v>193.52500000000001</v>
    <v>ETF</v>
    <v>45307.954828575785</v>
    <v>2761</v>
    <v>190.89</v>
    <v>58455135112.599998</v>
    <v>Sel Sector:Tech SPDR</v>
    <v>192</v>
    <v>192.24</v>
    <v>192.72</v>
    <v>192.73</v>
    <v>XLK</v>
    <v>Sel Sector:Tech SPDR (ARCX:XLK)</v>
    <v>5885626</v>
    <v>7318953</v>
  </rv>
  <rv s="2">
    <v>2762</v>
  </rv>
  <rv s="3">
    <fb>192.48</fb>
    <v>21</v>
  </rv>
  <rv s="0">
    <v>https://www.bing.com/financeapi/forcetrigger?t=a267r7&amp;q=ARCX%3aXLF&amp;form=skydnc</v>
    <v>Learn more on Bing</v>
  </rv>
  <rv s="14">
    <v>en-GB</v>
    <v>a267r7</v>
    <v>268435456</v>
    <v>1</v>
    <v>Powered by Refinitiv</v>
    <v>32</v>
    <v>Sel Sector:Finl S SPDR (ARCX:XLF)</v>
    <v>12</v>
    <v>33</v>
    <v>Finance</v>
    <v>34</v>
    <v>38.01</v>
    <v>30.39</v>
    <v>0.99780000000000002</v>
    <v>-0.26</v>
    <v>0</v>
    <v>-6.9150000000000001E-3</v>
    <v>0</v>
    <v>USD</v>
    <v>NYSE Arca</v>
    <v>ARCX</v>
    <v>8.9999999999999998E-4</v>
    <v>37.409999999999997</v>
    <v>ETF</v>
    <v>45307.954670983592</v>
    <v>2765</v>
    <v>37.130800000000001</v>
    <v>34037726885.84</v>
    <v>Sel Sector:Finl S SPDR</v>
    <v>37.28</v>
    <v>37.6</v>
    <v>37.340000000000003</v>
    <v>37.340000000000003</v>
    <v>XLF</v>
    <v>Sel Sector:Finl S SPDR (ARCX:XLF)</v>
    <v>44029078</v>
    <v>39059596</v>
  </rv>
  <rv s="2">
    <v>2766</v>
  </rv>
  <rv s="3">
    <fb>37.6</fb>
    <v>21</v>
  </rv>
  <rv s="0">
    <v>https://www.bing.com/financeapi/forcetrigger?t=a268f2&amp;q=ARCX%3aXLU&amp;form=skydnc</v>
    <v>Learn more on Bing</v>
  </rv>
  <rv s="14">
    <v>en-GB</v>
    <v>a268f2</v>
    <v>268435456</v>
    <v>1</v>
    <v>Powered by Refinitiv</v>
    <v>32</v>
    <v>Sel Sector:Util SPDR (ARCX:XLU)</v>
    <v>12</v>
    <v>33</v>
    <v>Finance</v>
    <v>35</v>
    <v>71.89</v>
    <v>54.77</v>
    <v>0.99639999999999995</v>
    <v>-0.67</v>
    <v>1.1180000000000001E-3</v>
    <v>-1.0581E-2</v>
    <v>7.0000000000000007E-2</v>
    <v>USD</v>
    <v>NYSE Arca</v>
    <v>ARCX</v>
    <v>8.9999999999999998E-4</v>
    <v>63.174999999999997</v>
    <v>ETF</v>
    <v>45307.963939907029</v>
    <v>2769</v>
    <v>62.48</v>
    <v>14237683451.42</v>
    <v>Sel Sector:Util SPDR</v>
    <v>63.01</v>
    <v>63.32</v>
    <v>62.65</v>
    <v>62.7</v>
    <v>XLU</v>
    <v>Sel Sector:Util SPDR (ARCX:XLU)</v>
    <v>15220883</v>
    <v>14753822</v>
  </rv>
  <rv s="2">
    <v>2770</v>
  </rv>
  <rv s="3">
    <fb>63.33</fb>
    <v>21</v>
  </rv>
  <rv s="0">
    <v>https://www.bing.com/financeapi/forcetrigger?t=a2689c&amp;q=ARCX%3aXLRE&amp;form=skydnc</v>
    <v>Learn more on Bing</v>
  </rv>
  <rv s="14">
    <v>en-GB</v>
    <v>a2689c</v>
    <v>268435456</v>
    <v>1</v>
    <v>Powered by Refinitiv</v>
    <v>32</v>
    <v>Sel Sector:Rl Est SPDR (ARCX:XLRE)</v>
    <v>12</v>
    <v>33</v>
    <v>Finance</v>
    <v>34</v>
    <v>42.21</v>
    <v>31.99</v>
    <v>1.0269999999999999</v>
    <v>-0.24</v>
    <v>-2.036E-3</v>
    <v>-6.0699999999999999E-3</v>
    <v>-0.08</v>
    <v>USD</v>
    <v>NYSE Arca</v>
    <v>ARCX</v>
    <v>8.9999999999999998E-4</v>
    <v>39.549999999999997</v>
    <v>ETF</v>
    <v>45307.887264316407</v>
    <v>2773</v>
    <v>39.178400000000003</v>
    <v>5728491615.1899996</v>
    <v>Sel Sector:Rl Est SPDR</v>
    <v>39.35</v>
    <v>39.54</v>
    <v>39.299999999999997</v>
    <v>39.22</v>
    <v>XLRE</v>
    <v>Sel Sector:Rl Est SPDR (ARCX:XLRE)</v>
    <v>11095387</v>
    <v>5610078</v>
  </rv>
  <rv s="2">
    <v>2774</v>
  </rv>
  <rv s="3">
    <fb>40.06</fb>
    <v>21</v>
  </rv>
  <rv s="0">
    <v>https://www.bing.com/financeapi/forcetrigger?t=a267ww&amp;q=ARCX%3aXLI&amp;form=skydnc</v>
    <v>Learn more on Bing</v>
  </rv>
  <rv s="14">
    <v>en-GB</v>
    <v>a267ww</v>
    <v>268435456</v>
    <v>1</v>
    <v>Powered by Refinitiv</v>
    <v>32</v>
    <v>Sel Sector:Indust SPDR (ARCX:XLI)</v>
    <v>12</v>
    <v>33</v>
    <v>Finance</v>
    <v>34</v>
    <v>114.4</v>
    <v>95.19</v>
    <v>0.99950000000000006</v>
    <v>-1.1299999999999999</v>
    <v>1.6670000000000001E-4</v>
    <v>-1.0078999999999999E-2</v>
    <v>1.8499999999999999E-2</v>
    <v>USD</v>
    <v>NYSE Arca</v>
    <v>ARCX</v>
    <v>8.9999999999999998E-4</v>
    <v>111.64</v>
    <v>ETF</v>
    <v>45307.945321203122</v>
    <v>2777</v>
    <v>110.605</v>
    <v>15404051076.74</v>
    <v>Sel Sector:Indust SPDR</v>
    <v>111.55</v>
    <v>112.11</v>
    <v>110.98</v>
    <v>110.99850000000001</v>
    <v>XLI</v>
    <v>Sel Sector:Indust SPDR (ARCX:XLI)</v>
    <v>10834157</v>
    <v>8958421</v>
  </rv>
  <rv s="2">
    <v>2778</v>
  </rv>
  <rv s="3">
    <fb>113.99</fb>
    <v>21</v>
  </rv>
  <rv s="0">
    <v>https://www.bing.com/financeapi/forcetrigger?t=a268kr&amp;q=ARCX%3aXLY&amp;form=skydnc</v>
    <v>Learn more on Bing</v>
  </rv>
  <rv s="14">
    <v>en-GB</v>
    <v>a268kr</v>
    <v>268435456</v>
    <v>1</v>
    <v>Powered by Refinitiv</v>
    <v>32</v>
    <v>Sel Sector:C Dsc SPDR (ARCX:XLY)</v>
    <v>12</v>
    <v>33</v>
    <v>Finance</v>
    <v>34</v>
    <v>182.19</v>
    <v>134.99</v>
    <v>0.99080000000000001</v>
    <v>-0.2</v>
    <v>0</v>
    <v>-1.15E-3</v>
    <v>0</v>
    <v>USD</v>
    <v>NYSE Arca</v>
    <v>ARCX</v>
    <v>8.9999999999999998E-4</v>
    <v>174.44</v>
    <v>ETF</v>
    <v>45307.914351596875</v>
    <v>2781</v>
    <v>172.4</v>
    <v>19562631022.959999</v>
    <v>Sel Sector:C Dsc SPDR</v>
    <v>172.91</v>
    <v>173.96</v>
    <v>173.76</v>
    <v>173.76</v>
    <v>XLY</v>
    <v>Sel Sector:C Dsc SPDR (ARCX:XLY)</v>
    <v>4488073</v>
    <v>4820396</v>
  </rv>
  <rv s="2">
    <v>2782</v>
  </rv>
  <rv s="3">
    <fb>178.81</fb>
    <v>21</v>
  </rv>
  <rv s="0">
    <v>https://www.bing.com/financeapi/forcetrigger?t=a267lh&amp;q=ARCX%3aXLB&amp;form=skydnc</v>
    <v>Learn more on Bing</v>
  </rv>
  <rv s="14">
    <v>en-GB</v>
    <v>a267lh</v>
    <v>268435456</v>
    <v>1</v>
    <v>Powered by Refinitiv</v>
    <v>32</v>
    <v>Sel Sector:Matrls SPDR (ARCX:XLB)</v>
    <v>12</v>
    <v>33</v>
    <v>Finance</v>
    <v>34</v>
    <v>86.3</v>
    <v>74.33</v>
    <v>0.99870000000000003</v>
    <v>-0.96</v>
    <v>-1.091E-3</v>
    <v>-1.1504E-2</v>
    <v>-0.09</v>
    <v>USD</v>
    <v>NYSE Arca</v>
    <v>ARCX</v>
    <v>8.9999999999999998E-4</v>
    <v>83.09</v>
    <v>ETF</v>
    <v>45307.924205520314</v>
    <v>2785</v>
    <v>82.29</v>
    <v>5386541649.9700003</v>
    <v>Sel Sector:Matrls SPDR</v>
    <v>82.94</v>
    <v>83.45</v>
    <v>82.49</v>
    <v>82.4</v>
    <v>XLB</v>
    <v>Sel Sector:Matrls SPDR (ARCX:XLB)</v>
    <v>5276362</v>
    <v>5568810</v>
  </rv>
  <rv s="2">
    <v>2786</v>
  </rv>
  <rv s="3">
    <fb>85.54</fb>
    <v>21</v>
  </rv>
  <rv s="0">
    <v>https://www.bing.com/financeapi/forcetrigger?t=a267oc&amp;q=ARCX%3aXLE&amp;form=skydnc</v>
    <v>Learn more on Bing</v>
  </rv>
  <rv s="14">
    <v>en-GB</v>
    <v>a267oc</v>
    <v>268435456</v>
    <v>1</v>
    <v>Powered by Refinitiv</v>
    <v>32</v>
    <v>Sel Sector:Energy SPDR (ARCX:XLE)</v>
    <v>12</v>
    <v>33</v>
    <v>Finance</v>
    <v>35</v>
    <v>93.685000000000002</v>
    <v>75.355000000000004</v>
    <v>1.1580999999999999</v>
    <v>-1.95</v>
    <v>1.7349999999999998E-3</v>
    <v>-2.3584999999999998E-2</v>
    <v>0.14000000000000001</v>
    <v>USD</v>
    <v>NYSE Arca</v>
    <v>ARCX</v>
    <v>8.9999999999999998E-4</v>
    <v>82.61</v>
    <v>ETF</v>
    <v>45307.964230925783</v>
    <v>2789</v>
    <v>80.66</v>
    <v>36179456396.779999</v>
    <v>Sel Sector:Energy SPDR</v>
    <v>82.5</v>
    <v>82.68</v>
    <v>80.73</v>
    <v>80.849999999999994</v>
    <v>XLE</v>
    <v>Sel Sector:Energy SPDR (ARCX:XLE)</v>
    <v>18010029</v>
    <v>18301863</v>
  </rv>
  <rv s="2">
    <v>2790</v>
  </rv>
  <rv s="3">
    <fb>83.84</fb>
    <v>21</v>
  </rv>
  <rv s="0">
    <v>https://www.bing.com/financeapi/forcetrigger?t=a1pjfr&amp;q=XNYS%3aCFR&amp;form=skydnc</v>
    <v>Learn more on Bing</v>
  </rv>
  <rv s="1">
    <v>en-GB</v>
    <v>a1pjfr</v>
    <v>268435456</v>
    <v>1</v>
    <v>Powered by Refinitiv</v>
    <v>0</v>
    <v>CULLEN/FROST BANKERS, INC. (XNYS:CFR)</v>
    <v>2</v>
    <v>22</v>
    <v>Finance</v>
    <v>23</v>
    <v>139.33000000000001</v>
    <v>82.25</v>
    <v>1.0432999999999999</v>
    <v>-2.14</v>
    <v>4.9955999999999993E-2</v>
    <v>-2.0413999999999998E-2</v>
    <v>5.13</v>
    <v>USD</v>
    <v>Cullen/Frost Bankers, Inc. is a financial holding and bank holding company. The Company's segments include Banking and Frost Wealth Advisors. The Banking segment includes both commercial and consumer banking services and Frost Insurance Agency. Its commercial banking services are provided to corporations and other business clients and include a range of lending and cash management products. Its consumer banking services include direct lending and depository services. Its Frost Insurance Agency provides insurance brokerage services to individuals and businesses covering corporate and personal property and casualty products, as well as group health and life insurance products. The Frost Wealth Advisors segment includes fee-based services within private trust, retirement services, and financial management services, including personal wealth management and securities brokerage services. It serves a range of industries, including energy, manufacturing, construction, and others.</v>
    <v>4985</v>
    <v>New York Stock Exchange</v>
    <v>XNYS</v>
    <v>XNYS</v>
    <v>111 W Houston St, SAN ANTONIO, TX, 78205 US</v>
    <v>103.65</v>
    <v>Banking Services</v>
    <v>Stock</v>
    <v>45307.920648205472</v>
    <v>2793</v>
    <v>102.375</v>
    <v>6577005941</v>
    <v>CULLEN/FROST BANKERS, INC.</v>
    <v>CULLEN/FROST BANKERS, INC.</v>
    <v>103.19</v>
    <v>10.0237</v>
    <v>104.83</v>
    <v>102.69</v>
    <v>107.82</v>
    <v>64047190</v>
    <v>CFR</v>
    <v>CULLEN/FROST BANKERS, INC. (XNYS:CFR)</v>
    <v>276202</v>
    <v>381113</v>
    <v>1966</v>
  </rv>
  <rv s="2">
    <v>2794</v>
  </rv>
  <rv s="3">
    <fb>108.49</fb>
    <v>21</v>
  </rv>
  <rv s="0">
    <v>https://www.bing.com/financeapi/forcetrigger?t=a25p52&amp;q=XNYS%3aWAL&amp;form=skydnc</v>
    <v>Learn more on Bing</v>
  </rv>
  <rv s="1">
    <v>en-GB</v>
    <v>a25p52</v>
    <v>268435456</v>
    <v>1</v>
    <v>Powered by Refinitiv</v>
    <v>0</v>
    <v>WESTERN ALLIANCE BANCORPORATION (XNYS:WAL)</v>
    <v>2</v>
    <v>22</v>
    <v>Finance</v>
    <v>23</v>
    <v>81.17</v>
    <v>7.46</v>
    <v>1.5035000000000001</v>
    <v>0.16</v>
    <v>0</v>
    <v>2.5729999999999998E-3</v>
    <v>0</v>
    <v>USD</v>
    <v>Western Alliance Bancorporation is a bank holding company. The Company provides a full spectrum of customized loan, deposit and treasury management capabilities, including / funds transfer and other digital payment offerings through its wholly owned banking subsidiary, Western Alliance Bank (WAB). WAB operates through five full-service banking divisions: Alliance Bank of Arizona (ABA), Bank of Nevada (BON), Bridge Bank (Bridge), First Independent Bank (FIB), and Torrey Pines Bank (TPB). The Company also provides a range of specialized financial services to business customers across the country, including mortgage banking services through AmeriHome and digital payment services for the class action legal industry. In addition, the Company has two non-bank subsidiaries, CS Insurance Company (CSI) and Western Alliance Trust Company, N.A. (WATC). CSI is a captive insurance company. WATC provides corporate trust services and levered loan administration solutions.</v>
    <v>3365</v>
    <v>New York Stock Exchange</v>
    <v>XNYS</v>
    <v>XNYS</v>
    <v>One E. Washington Street, PHOENIX, AZ, 85004 US</v>
    <v>63.02</v>
    <v>Banking Services</v>
    <v>Stock</v>
    <v>45307.914363124997</v>
    <v>2797</v>
    <v>60.65</v>
    <v>6825685195</v>
    <v>WESTERN ALLIANCE BANCORPORATION</v>
    <v>WESTERN ALLIANCE BANCORPORATION</v>
    <v>60.97</v>
    <v>7.8848000000000003</v>
    <v>62.19</v>
    <v>62.35</v>
    <v>62.35</v>
    <v>109473700</v>
    <v>WAL</v>
    <v>WESTERN ALLIANCE BANCORPORATION (XNYS:WAL)</v>
    <v>1405539</v>
    <v>1370060</v>
    <v>2014</v>
  </rv>
  <rv s="2">
    <v>2798</v>
  </rv>
  <rv s="3">
    <fb>65.790000000000006</fb>
    <v>21</v>
  </rv>
  <rv s="0">
    <v>https://www.bing.com/financeapi/forcetrigger?t=a1seww&amp;q=XNAS%3aEWBC&amp;form=skydnc</v>
    <v>Learn more on Bing</v>
  </rv>
  <rv s="1">
    <v>en-GB</v>
    <v>a1seww</v>
    <v>268435456</v>
    <v>1</v>
    <v>Powered by Refinitiv</v>
    <v>0</v>
    <v>EAST WEST BANCORP, INC. (XNAS:EWBC)</v>
    <v>2</v>
    <v>22</v>
    <v>Finance</v>
    <v>23</v>
    <v>80.98</v>
    <v>33.86</v>
    <v>1.397</v>
    <v>-1.71</v>
    <v>0</v>
    <v>-2.3819E-2</v>
    <v>0</v>
    <v>USD</v>
    <v>East West Bancorp, Inc. is a bank holding company that offers a range of banking services to individuals and businesses through its subsidiary, East West Bank (the Bank) and others. The Company operates through three segments: Consumer and Business Banking, Commercial Banking, and Other. The Consumer and Business Banking segment provides financial products and services to consumer and commercial customers through the Company’s domestic branch network. This segment offers consumer and commercial deposits, mortgage and home equity loans, and other products and services. The Commercial Banking segment primarily generates commercial loans and deposits. Commercial loan products include commercial business loans and lines of credit, trade finance loans and letters of credit, commercial real estate (CRE) loans, construction and land loans, affordable housing loans and letters of credit, asset-based lending and others. The Bank operates in over 120 locations in the United States and China.</v>
    <v>3155</v>
    <v>Nasdaq Stock Market</v>
    <v>XNAS</v>
    <v>XNAS</v>
    <v>135 N. Los Robles Ave. 7Th Floor, PASADENA, CA, 91101 US</v>
    <v>71.16</v>
    <v>Banking Services</v>
    <v>Stock</v>
    <v>45307.909750115628</v>
    <v>2801</v>
    <v>69.77</v>
    <v>10117380000</v>
    <v>EAST WEST BANCORP, INC.</v>
    <v>EAST WEST BANCORP, INC.</v>
    <v>70.39</v>
    <v>8.0482999999999993</v>
    <v>71.790000000000006</v>
    <v>70.08</v>
    <v>70.08</v>
    <v>140930100</v>
    <v>EWBC</v>
    <v>EAST WEST BANCORP, INC. (XNAS:EWBC)</v>
    <v>840581</v>
    <v>1046745</v>
    <v>1998</v>
  </rv>
  <rv s="2">
    <v>2802</v>
  </rv>
  <rv s="3">
    <fb>71.95</fb>
    <v>21</v>
  </rv>
  <rv s="0">
    <v>https://www.bing.com/financeapi/forcetrigger?t=a1opxm&amp;q=XNYS%3aBOH&amp;form=skydnc</v>
    <v>Learn more on Bing</v>
  </rv>
  <rv s="1">
    <v>en-GB</v>
    <v>a1opxm</v>
    <v>268435456</v>
    <v>1</v>
    <v>Powered by Refinitiv</v>
    <v>0</v>
    <v>BANK OF HAWAII CORPORATION (XNYS:BOH)</v>
    <v>2</v>
    <v>22</v>
    <v>Finance</v>
    <v>23</v>
    <v>80.649000000000001</v>
    <v>30.830100000000002</v>
    <v>1.091</v>
    <v>-1.33</v>
    <v>1.8817E-2</v>
    <v>-1.9476E-2</v>
    <v>1.26</v>
    <v>USD</v>
    <v>Bank of Hawaii Corporation is a bank holding company. It provides a range of financial products and services primarily to customers in Hawaii, Guam, and other Pacific Islands. It operates through three segments: Consumer Banking, Commercial Banking, and Treasury and Other. The Consumer Banking segment provides loan, deposit, and insurance products; private banking and international client banking services; trust services; investment management, and institutional investment advisory services. It also provides a full-service brokerage offering equities, mutual funds, life insurance, and annuity products. The Commercial Banking segment offers products, including corporate banking, commercial real estate loans, commercial lease financing, auto dealer financing, and deposit products. The Treasury and Other segment consists of corporate asset and liability management activities, including interest rate risk management and a foreign currency exchange business.</v>
    <v>2076</v>
    <v>New York Stock Exchange</v>
    <v>XNYS</v>
    <v>XNYS</v>
    <v>130 Merchant St, HONOLULU, HI, 96813 US</v>
    <v>68.569999999999993</v>
    <v>Banking Services</v>
    <v>Stock</v>
    <v>45307.928236099222</v>
    <v>2805</v>
    <v>66.8</v>
    <v>2661698167</v>
    <v>BANK OF HAWAII CORPORATION</v>
    <v>BANK OF HAWAII CORPORATION</v>
    <v>67.06</v>
    <v>13.8748</v>
    <v>68.290000000000006</v>
    <v>66.959999999999994</v>
    <v>68.22</v>
    <v>39750570</v>
    <v>BOH</v>
    <v>BANK OF HAWAII CORPORATION (XNYS:BOH)</v>
    <v>253727</v>
    <v>437764</v>
    <v>1998</v>
  </rv>
  <rv s="2">
    <v>2806</v>
  </rv>
  <rv s="3">
    <fb>72.459999999999994</fb>
    <v>21</v>
  </rv>
  <rv s="0">
    <v>https://www.bing.com/financeapi/forcetrigger?t=a1yymw&amp;q=XNYS%3aNYCB&amp;form=skydnc</v>
    <v>Learn more on Bing</v>
  </rv>
  <rv s="1">
    <v>en-GB</v>
    <v>a1yymw</v>
    <v>268435456</v>
    <v>1</v>
    <v>Powered by Refinitiv</v>
    <v>0</v>
    <v>NEW YORK COMMUNITY BANCORP, INC. (XNYS:NYCB)</v>
    <v>2</v>
    <v>22</v>
    <v>Finance</v>
    <v>23</v>
    <v>14.22</v>
    <v>5.81</v>
    <v>1.0396000000000001</v>
    <v>-0.18</v>
    <v>3.055E-3</v>
    <v>-1.8000000000000002E-2</v>
    <v>0.03</v>
    <v>USD</v>
    <v>New York Community Bancorp, Inc. is the bank holding company for Flagstar Bank, N.A. (the Bank). The Bank is engaged in several national businesses, including multi-family lending, mortgage originations and servicing, and warehouse lending. The Bank is a multi-family portfolio lender in the New York City market area, where it specializes in rent-regulated, non-luxury apartment buildings. Its specialty finance loans and leases are generally made to large corporate obligors that participate in stable industries nationwide, and its warehouse loans are made to mortgage lenders across the country. The Bank offers a suite of cash management products to address the needs of small and mid-size businesses and professional associations. The Bank operates about 395 branches across nine states. The Bank also operates through eight local divisions, such as Queens County Savings Bank, Roslyn Savings Bank, Richmond County Savings Bank, Roosevelt Savings Bank, Ohio Savings Bank, and others.</v>
    <v>7497</v>
    <v>New York Stock Exchange</v>
    <v>XNYS</v>
    <v>XNYS</v>
    <v>102 Duffy Avenue, HICKSVILLE, NY, 11801 US</v>
    <v>9.9700000000000006</v>
    <v>Banking Services</v>
    <v>Stock</v>
    <v>45307.952416423439</v>
    <v>2809</v>
    <v>9.7949999999999999</v>
    <v>7094833142</v>
    <v>NEW YORK COMMUNITY BANCORP, INC.</v>
    <v>NEW YORK COMMUNITY BANCORP, INC.</v>
    <v>9.9</v>
    <v>2.5019999999999998</v>
    <v>10</v>
    <v>9.82</v>
    <v>9.85</v>
    <v>722488100</v>
    <v>NYCB</v>
    <v>NEW YORK COMMUNITY BANCORP, INC. (XNYS:NYCB)</v>
    <v>6883936</v>
    <v>10022293</v>
    <v>1993</v>
  </rv>
  <rv s="2">
    <v>2810</v>
  </rv>
  <rv s="3">
    <fb>10.23</fb>
    <v>21</v>
  </rv>
  <rv s="0">
    <v>https://www.bing.com/financeapi/forcetrigger?t=a1sv6h&amp;q=XNYS%3aFHN&amp;form=skydnc</v>
    <v>Learn more on Bing</v>
  </rv>
  <rv s="1">
    <v>en-GB</v>
    <v>a1sv6h</v>
    <v>268435456</v>
    <v>1</v>
    <v>Powered by Refinitiv</v>
    <v>0</v>
    <v>FIRST HORIZON CORPORATION (XNYS:FHN)</v>
    <v>2</v>
    <v>22</v>
    <v>Finance</v>
    <v>23</v>
    <v>24.9</v>
    <v>8.99</v>
    <v>0.96750000000000003</v>
    <v>-0.39</v>
    <v>-6.0240000000000007E-3</v>
    <v>-2.8530000000000003E-2</v>
    <v>-0.08</v>
    <v>USD</v>
    <v>First Horizon Corporation is a bank holding company, which provides diversified financial services primarily through its principal subsidiary, First Horizon Bank (the Bank). The Company's segments include Regional Banking, Specialty Banking and Corporate. The Regional Banking segment offers financial products and services, including traditional lending and deposit taking, to consumer and commercial clients primarily in the southern United States and other selected markets. This segment also provides investment, wealth management, financial planning, trust and asset management services for consumer clients. The Specialty Banking segment consists of specialty banking lines of business, which includes asset-based lending, mortgage warehouse lending, commercial real estate, franchise finance, correspondent banking, equipment finance, mortgage, and title insurance. This segment also delivers treasury management solutions, loan syndications, and international banking.</v>
    <v>7397</v>
    <v>New York Stock Exchange</v>
    <v>XNYS</v>
    <v>XNYS</v>
    <v>165 Madison Ave, MEMPHIS, TN, 38103 US</v>
    <v>13.535</v>
    <v>Banking Services</v>
    <v>Stock</v>
    <v>45307.953507500002</v>
    <v>2813</v>
    <v>13.25</v>
    <v>7420458960</v>
    <v>FIRST HORIZON CORPORATION</v>
    <v>FIRST HORIZON CORPORATION</v>
    <v>13.47</v>
    <v>9.1988000000000003</v>
    <v>13.67</v>
    <v>13.28</v>
    <v>13.2</v>
    <v>558769500</v>
    <v>FHN</v>
    <v>FIRST HORIZON CORPORATION (XNYS:FHN)</v>
    <v>7621292</v>
    <v>8151853</v>
    <v>1968</v>
  </rv>
  <rv s="2">
    <v>2814</v>
  </rv>
  <rv s="3">
    <fb>14.16</fb>
    <v>21</v>
  </rv>
  <rv s="17">
    <v>73</v>
    <v>av932w</v>
    <v>Daily</v>
    <v>45289</v>
    <v>45289</v>
    <v>0</v>
    <v>1</v>
    <v>638394048000000000,638410363137252595,0</v>
    <v>0</v>
    <v>av932w</v>
    <v>EURUSD</v>
    <v>1</v>
  </rv>
  <rv s="17">
    <v>73</v>
    <v>a24km7</v>
    <v>Daily</v>
    <v>45289</v>
    <v>45289</v>
    <v>0</v>
    <v>1</v>
    <v>638394048000000000,638410358885308479,0</v>
    <v>0</v>
    <v>a24km7</v>
    <v>XNYS:TSN</v>
    <v>2</v>
  </rv>
  <rv s="17">
    <v>74</v>
    <v>avyrqh</v>
    <v>Daily</v>
    <v>45289</v>
    <v>45289</v>
    <v>0</v>
    <v>1</v>
    <v>638394048000000000,638410362406077749,0</v>
    <v>0</v>
    <v>avyrqh</v>
    <v>USDPHP</v>
    <v>3</v>
  </rv>
  <rv s="17">
    <v>73</v>
    <v>aythxm</v>
    <v>Daily</v>
    <v>45289</v>
    <v>45289</v>
    <v>0</v>
    <v>1</v>
    <v>638394048000000000,638410358890951125,0</v>
    <v>0</v>
    <v>aythxm</v>
    <v>XNYS:VICI</v>
    <v>4</v>
  </rv>
  <rv s="17">
    <v>73</v>
    <v>a1usr7</v>
    <v>Daily</v>
    <v>45289</v>
    <v>45289</v>
    <v>0</v>
    <v>1</v>
    <v>638394048000000000,638410358891719295,0</v>
    <v>0</v>
    <v>a1usr7</v>
    <v>XNAS:HOLX</v>
    <v>5</v>
  </rv>
  <rv s="17">
    <v>73</v>
    <v>a25p52</v>
    <v>Daily</v>
    <v>45289</v>
    <v>45289</v>
    <v>0</v>
    <v>1</v>
    <v>638394048000000000,638410362784251052,0</v>
    <v>0</v>
    <v>a25p52</v>
    <v>XNYS:WAL</v>
    <v>6</v>
  </rv>
  <rv s="17">
    <v>73</v>
    <v>a23hqh</v>
    <v>Daily</v>
    <v>45289</v>
    <v>45289</v>
    <v>0</v>
    <v>1</v>
    <v>638394048000000000,638410362188232855,0</v>
    <v>0</v>
    <v>a23hqh</v>
    <v>ARCX:SPY</v>
    <v>7</v>
  </rv>
  <rv s="17">
    <v>75</v>
    <v>avysvh</v>
    <v>Daily</v>
    <v>45289</v>
    <v>45289</v>
    <v>0</v>
    <v>1</v>
    <v>638394048000000000,638410363086571741,0</v>
    <v>0</v>
    <v>avysvh</v>
    <v>USDZAR</v>
    <v>8</v>
  </rv>
  <rv s="17">
    <v>73</v>
    <v>a21uim</v>
    <v>Daily</v>
    <v>45289</v>
    <v>45289</v>
    <v>0</v>
    <v>1</v>
    <v>638394048000000000,638410358890812359,0</v>
    <v>0</v>
    <v>a21uim</v>
    <v>XNAS:REGN</v>
    <v>9</v>
  </rv>
  <rv s="17">
    <v>73</v>
    <v>a1sjw7</v>
    <v>Daily</v>
    <v>45289</v>
    <v>45289</v>
    <v>0</v>
    <v>1</v>
    <v>638394048000000000,638410359406372704,0</v>
    <v>0</v>
    <v>a1sjw7</v>
    <v>XNYS:F</v>
    <v>10</v>
  </rv>
  <rv s="17">
    <v>73</v>
    <v>az6zf2</v>
    <v>Daily</v>
    <v>45289</v>
    <v>45289</v>
    <v>0</v>
    <v>1</v>
    <v>638394048000000000,638410361007463900,0</v>
    <v>0</v>
    <v>az6zf2</v>
    <v>XNYS:WELL</v>
    <v>11</v>
  </rv>
  <rv s="17">
    <v>73</v>
    <v>a22xmw</v>
    <v>Daily</v>
    <v>45289</v>
    <v>45289</v>
    <v>0</v>
    <v>1</v>
    <v>638394048000000000,638410362935477271,0</v>
    <v>0</v>
    <v>a22xmw</v>
    <v>XNAS:SHY</v>
    <v>12</v>
  </rv>
  <rv s="17">
    <v>73</v>
    <v>a22n4c</v>
    <v>Daily</v>
    <v>45289</v>
    <v>45289</v>
    <v>0</v>
    <v>1</v>
    <v>638394048000000000,638410358885304627,0</v>
    <v>0</v>
    <v>a22n4c</v>
    <v>XNYS:SCHW</v>
    <v>13</v>
  </rv>
  <rv s="17">
    <v>73</v>
    <v>a21d7w</v>
    <v>Daily</v>
    <v>45289</v>
    <v>45289</v>
    <v>0</v>
    <v>1</v>
    <v>638394048000000000,638410358893243835,0</v>
    <v>0</v>
    <v>a21d7w</v>
    <v>XNAS:PTC</v>
    <v>14</v>
  </rv>
  <rv s="17">
    <v>73</v>
    <v>a1sg8m</v>
    <v>Daily</v>
    <v>45289</v>
    <v>45289</v>
    <v>0</v>
    <v>1</v>
    <v>638394048000000000,638410362356037976,0</v>
    <v>0</v>
    <v>a1sg8m</v>
    <v>ARCX:EWQ</v>
    <v>15</v>
  </rv>
  <rv s="17">
    <v>76</v>
    <v>avyomw</v>
    <v>Daily</v>
    <v>45289</v>
    <v>45289</v>
    <v>0</v>
    <v>1</v>
    <v>638394048000000000,638410363137254608,0</v>
    <v>0</v>
    <v>avyomw</v>
    <v>USDJPY</v>
    <v>16</v>
  </rv>
  <rv s="17">
    <v>73</v>
    <v>a1sicw</v>
    <v>Daily</v>
    <v>45289</v>
    <v>45289</v>
    <v>0</v>
    <v>1</v>
    <v>638394048000000000,638410360844612690,0</v>
    <v>0</v>
    <v>a1sicw</v>
    <v>XNYS:EXPD</v>
    <v>17</v>
  </rv>
  <rv s="17">
    <v>73</v>
    <v>a25g2w</v>
    <v>Daily</v>
    <v>45289</v>
    <v>45289</v>
    <v>0</v>
    <v>1</v>
    <v>638394048000000000,638410362935488882,0</v>
    <v>0</v>
    <v>a25g2w</v>
    <v>BATS:VNM</v>
    <v>18</v>
  </rv>
  <rv s="17">
    <v>73</v>
    <v>a1p55r</v>
    <v>Daily</v>
    <v>45289</v>
    <v>45289</v>
    <v>0</v>
    <v>1</v>
    <v>638394048000000000,638410358884954145,0</v>
    <v>0</v>
    <v>a1p55r</v>
    <v>XNYS:CAG</v>
    <v>19</v>
  </rv>
  <rv s="17">
    <v>77</v>
    <v>ah6uh7</v>
    <v>Daily</v>
    <v>45289</v>
    <v>45289</v>
    <v>0</v>
    <v>1</v>
    <v>638394048000000000,638410357642001595,0</v>
    <v>0</v>
    <v>ah6uh7</v>
    <v>XHKG:881</v>
    <v>20</v>
  </rv>
  <rv s="17">
    <v>73</v>
    <v>a25e77</v>
    <v>Daily</v>
    <v>45289</v>
    <v>45289</v>
    <v>0</v>
    <v>1</v>
    <v>638394048000000000,638410361730289742,0</v>
    <v>0</v>
    <v>a25e77</v>
    <v>XNYS:VLO</v>
    <v>21</v>
  </rv>
  <rv s="17">
    <v>73</v>
    <v>a1rzh7</v>
    <v>Daily</v>
    <v>45289</v>
    <v>45289</v>
    <v>0</v>
    <v>1</v>
    <v>638394048000000000,638410358884948247,0</v>
    <v>0</v>
    <v>a1rzh7</v>
    <v>XNAS:ENPH</v>
    <v>22</v>
  </rv>
  <rv s="17">
    <v>73</v>
    <v>a1ue8m</v>
    <v>Daily</v>
    <v>45289</v>
    <v>45289</v>
    <v>0</v>
    <v>1</v>
    <v>638394048000000000,638410362238748079,0</v>
    <v>0</v>
    <v>a1ue8m</v>
    <v>ARCX:NORW</v>
    <v>23</v>
  </rv>
  <rv s="17">
    <v>73</v>
    <v>avyjhw</v>
    <v>Daily</v>
    <v>45289</v>
    <v>45289</v>
    <v>0</v>
    <v>1</v>
    <v>638394048000000000,638410363086538282,0</v>
    <v>0</v>
    <v>avyjhw</v>
    <v>GBPUSD</v>
    <v>24</v>
  </rv>
  <rv s="17">
    <v>77</v>
    <v>ah3w52</v>
    <v>Daily</v>
    <v>45289</v>
    <v>45289</v>
    <v>0</v>
    <v>1</v>
    <v>638394048000000000,638410357642008414,0</v>
    <v>0</v>
    <v>ah3w52</v>
    <v>XHKG:2688</v>
    <v>25</v>
  </rv>
  <rv s="17">
    <v>73</v>
    <v>a1y2bh</v>
    <v>Daily</v>
    <v>45289</v>
    <v>45289</v>
    <v>0</v>
    <v>1</v>
    <v>638394048000000000,638410362087490285,0</v>
    <v>0</v>
    <v>a1y2bh</v>
    <v>XNAS:MTCH</v>
    <v>26</v>
  </rv>
  <rv s="17">
    <v>73</v>
    <v>auxr9c</v>
    <v>Daily</v>
    <v>45289</v>
    <v>45289</v>
    <v>0</v>
    <v>1</v>
    <v>638394048000000000,638410362884725830,0</v>
    <v>0</v>
    <v>auxr9c</v>
    <v>AUDUSD</v>
    <v>27</v>
  </rv>
  <rv s="17">
    <v>73</v>
    <v>a1xzim</v>
    <v>Daily</v>
    <v>45289</v>
    <v>45289</v>
    <v>0</v>
    <v>1</v>
    <v>638394048000000000,638410359303182347,0</v>
    <v>0</v>
    <v>a1xzim</v>
    <v>XNAS:MSFT</v>
    <v>28</v>
  </rv>
  <rv s="17">
    <v>73</v>
    <v>a25927</v>
    <v>Daily</v>
    <v>45289</v>
    <v>45289</v>
    <v>0</v>
    <v>1</v>
    <v>638394048000000000,638410362560433477,0</v>
    <v>0</v>
    <v>a25927</v>
    <v>ARCX:VEA</v>
    <v>29</v>
  </rv>
  <rv s="17">
    <v>73</v>
    <v>a1y1w7</v>
    <v>Daily</v>
    <v>45289</v>
    <v>45289</v>
    <v>0</v>
    <v>1</v>
    <v>638394048000000000,638410361115241123,0</v>
    <v>0</v>
    <v>a1y1w7</v>
    <v>XNYS:MTB</v>
    <v>30</v>
  </rv>
  <rv s="17">
    <v>73</v>
    <v>avv7r7</v>
    <v>Daily</v>
    <v>45289</v>
    <v>45289</v>
    <v>0</v>
    <v>1</v>
    <v>638394048000000000,638410363137281710,0</v>
    <v>0</v>
    <v>avv7r7</v>
    <v>CHFUSD</v>
    <v>31</v>
  </rv>
  <rv s="17">
    <v>73</v>
    <v>a1xdvh</v>
    <v>Daily</v>
    <v>45289</v>
    <v>45289</v>
    <v>0</v>
    <v>1</v>
    <v>638394048000000000,638410361007461979,0</v>
    <v>0</v>
    <v>a1xdvh</v>
    <v>XNAS:MCHP</v>
    <v>32</v>
  </rv>
  <rv s="17">
    <v>78</v>
    <v>avyufr</v>
    <v>Daily</v>
    <v>45289</v>
    <v>45289</v>
    <v>0</v>
    <v>1</v>
    <v>638394048000000000,638410362406073102,0</v>
    <v>0</v>
    <v>avyufr</v>
    <v>USDVND</v>
    <v>33</v>
  </rv>
  <rv s="17">
    <v>73</v>
    <v>a1s2u2</v>
    <v>Daily</v>
    <v>45289</v>
    <v>45289</v>
    <v>0</v>
    <v>1</v>
    <v>638394048000000000,638410362238726650,0</v>
    <v>0</v>
    <v>a1s2u2</v>
    <v>ARCX:EPHE</v>
    <v>34</v>
  </rv>
  <rv s="17">
    <v>73</v>
    <v>a1t377</v>
    <v>Daily</v>
    <v>45289</v>
    <v>45289</v>
    <v>0</v>
    <v>1</v>
    <v>638394048000000000,638410360844629890,0</v>
    <v>0</v>
    <v>a1t377</v>
    <v>XNYS:FLT</v>
    <v>35</v>
  </rv>
  <rv s="17">
    <v>79</v>
    <v>avym77</v>
    <v>Daily</v>
    <v>45289</v>
    <v>45289</v>
    <v>0</v>
    <v>1</v>
    <v>638394048000000000,638410362511898102,0</v>
    <v>0</v>
    <v>avym77</v>
    <v>USDCNY</v>
    <v>36</v>
  </rv>
  <rv s="17">
    <v>80</v>
    <v>avytar</v>
    <v>Daily</v>
    <v>45289</v>
    <v>45289</v>
    <v>0</v>
    <v>1</v>
    <v>638394048000000000,638410362935496994,0</v>
    <v>0</v>
    <v>avytar</v>
    <v>USDTWD</v>
    <v>37</v>
  </rv>
  <rv s="17">
    <v>81</v>
    <v>avyoyc</v>
    <v>Daily</v>
    <v>45289</v>
    <v>45289</v>
    <v>0</v>
    <v>1</v>
    <v>638394048000000000,638410363137275491,0</v>
    <v>0</v>
    <v>avyoyc</v>
    <v>USDKRW</v>
    <v>38</v>
  </rv>
  <rv s="17">
    <v>73</v>
    <v>a26gnm</v>
    <v>Daily</v>
    <v>45289</v>
    <v>45289</v>
    <v>0</v>
    <v>1</v>
    <v>638394048000000000,638410362036986471,0</v>
    <v>0</v>
    <v>a26gnm</v>
    <v>XNAS:ZION</v>
    <v>39</v>
  </rv>
  <rv s="17">
    <v>73</v>
    <v>a24b5r</v>
    <v>Daily</v>
    <v>45289</v>
    <v>45289</v>
    <v>0</v>
    <v>1</v>
    <v>638394048000000000,638410363086538282,0</v>
    <v>0</v>
    <v>a24b5r</v>
    <v>XNAS:TLT</v>
    <v>40</v>
  </rv>
  <rv s="17">
    <v>73</v>
    <v>a25obh</v>
    <v>Daily</v>
    <v>45289</v>
    <v>45289</v>
    <v>0</v>
    <v>1</v>
    <v>638394048000000000,638410358896103702,0</v>
    <v>0</v>
    <v>a25obh</v>
    <v>XNYS:VZ</v>
    <v>41</v>
  </rv>
  <rv s="17">
    <v>73</v>
    <v>a1s3w7</v>
    <v>Daily</v>
    <v>45289</v>
    <v>45289</v>
    <v>0</v>
    <v>1</v>
    <v>638394048000000000,638410362356015478,0</v>
    <v>0</v>
    <v>a1s3w7</v>
    <v>ARCX:EPU</v>
    <v>42</v>
  </rv>
  <rv s="17">
    <v>82</v>
    <v>avyspr</v>
    <v>Daily</v>
    <v>45289</v>
    <v>45289</v>
    <v>0</v>
    <v>1</v>
    <v>638394048000000000,638410363086554191,0</v>
    <v>0</v>
    <v>avyspr</v>
    <v>USDSGD</v>
    <v>43</v>
  </rv>
  <rv s="17">
    <v>73</v>
    <v>a21jqh</v>
    <v>Daily</v>
    <v>45289</v>
    <v>45289</v>
    <v>0</v>
    <v>1</v>
    <v>638394048000000000,638410362188242604,0</v>
    <v>0</v>
    <v>a21jqh</v>
    <v>XNAS:QAT</v>
    <v>44</v>
  </rv>
  <rv s="17">
    <v>73</v>
    <v>a251gh</v>
    <v>Daily</v>
    <v>45289</v>
    <v>45289</v>
    <v>0</v>
    <v>1</v>
    <v>638394048000000000,638410358900969329,0</v>
    <v>0</v>
    <v>a251gh</v>
    <v>XNYS:USB</v>
    <v>45</v>
  </rv>
  <rv s="17">
    <v>73</v>
    <v>a244ur</v>
    <v>Daily</v>
    <v>45289</v>
    <v>45289</v>
    <v>0</v>
    <v>1</v>
    <v>638394048000000000,638410358885193040,0</v>
    <v>0</v>
    <v>a244ur</v>
    <v>XNAS:TER</v>
    <v>46</v>
  </rv>
  <rv s="17">
    <v>73</v>
    <v>a1mvjc</v>
    <v>Daily</v>
    <v>45289</v>
    <v>45289</v>
    <v>0</v>
    <v>1</v>
    <v>638394048000000000,638410361320389167,0</v>
    <v>0</v>
    <v>a1mvjc</v>
    <v>XNAS:ADI</v>
    <v>47</v>
  </rv>
  <rv s="17">
    <v>73</v>
    <v>a1pzfr</v>
    <v>Daily</v>
    <v>45289</v>
    <v>45289</v>
    <v>0</v>
    <v>1</v>
    <v>638394048000000000,638410358891237048,0</v>
    <v>0</v>
    <v>a1pzfr</v>
    <v>XNYS:CNC</v>
    <v>48</v>
  </rv>
  <rv s="17">
    <v>73</v>
    <v>a1u68m</v>
    <v>Daily</v>
    <v>45289</v>
    <v>45289</v>
    <v>0</v>
    <v>1</v>
    <v>638394048000000000,638410362238746383,0</v>
    <v>0</v>
    <v>a1u68m</v>
    <v>ARCX:GREK</v>
    <v>49</v>
  </rv>
  <rv s="17">
    <v>73</v>
    <v>a1rtww</v>
    <v>Daily</v>
    <v>45289</v>
    <v>45289</v>
    <v>0</v>
    <v>1</v>
    <v>638394048000000000,638410362296563640,0</v>
    <v>0</v>
    <v>a1rtww</v>
    <v>ARCX:EIRL</v>
    <v>50</v>
  </rv>
  <rv s="17">
    <v>83</v>
    <v>avyq1h</v>
    <v>Daily</v>
    <v>45289</v>
    <v>45289</v>
    <v>0</v>
    <v>1</v>
    <v>638394048000000000,638410362456510879,0</v>
    <v>0</v>
    <v>avyq1h</v>
    <v>USDMYR</v>
    <v>51</v>
  </rv>
  <rv s="17">
    <v>73</v>
    <v>a1sfqh</v>
    <v>Daily</v>
    <v>45289</v>
    <v>45289</v>
    <v>0</v>
    <v>1</v>
    <v>638394048000000000,638410362137851996,0</v>
    <v>0</v>
    <v>a1sfqh</v>
    <v>ARCX:EWL</v>
    <v>52</v>
  </rv>
  <rv s="17">
    <v>73</v>
    <v>a1rmz2</v>
    <v>Daily</v>
    <v>45289</v>
    <v>45289</v>
    <v>0</v>
    <v>1</v>
    <v>638394048000000000,638410362188289890,0</v>
    <v>0</v>
    <v>a1rmz2</v>
    <v>BATS:EDEN</v>
    <v>53</v>
  </rv>
  <rv s="17">
    <v>73</v>
    <v>a1v9r7</v>
    <v>Daily</v>
    <v>45289</v>
    <v>45289</v>
    <v>0</v>
    <v>1</v>
    <v>638394048000000000,638410362610711119,0</v>
    <v>0</v>
    <v>a1v9r7</v>
    <v>ARCX:IDEV</v>
    <v>54</v>
  </rv>
  <rv s="17">
    <v>73</v>
    <v>a26fim</v>
    <v>Daily</v>
    <v>45289</v>
    <v>45289</v>
    <v>0</v>
    <v>1</v>
    <v>638394048000000000,638410361270017023,0</v>
    <v>0</v>
    <v>a26fim</v>
    <v>XNYS:ZBH</v>
    <v>55</v>
  </rv>
  <rv s="17">
    <v>73</v>
    <v>a25ya2</v>
    <v>Daily</v>
    <v>45289</v>
    <v>45289</v>
    <v>0</v>
    <v>1</v>
    <v>638394048000000000,638410359102081958,0</v>
    <v>0</v>
    <v>a25ya2</v>
    <v>XNYS:WMT</v>
    <v>56</v>
  </rv>
  <rv s="17">
    <v>84</v>
    <v>avytgh</v>
    <v>Daily</v>
    <v>45289</v>
    <v>45289</v>
    <v>0</v>
    <v>1</v>
    <v>638394048000000000,638410362985785958,0</v>
    <v>0</v>
    <v>avytgh</v>
    <v>USDTHB</v>
    <v>57</v>
  </rv>
  <rv s="17">
    <v>73</v>
    <v>a24qhw</v>
    <v>Daily</v>
    <v>45289</v>
    <v>45289</v>
    <v>0</v>
    <v>1</v>
    <v>638394048000000000,638410362296580383,0</v>
    <v>0</v>
    <v>a24qhw</v>
    <v>XNAS:UAE</v>
    <v>58</v>
  </rv>
  <rv s="17">
    <v>73</v>
    <v>a1pshw</v>
    <v>Daily</v>
    <v>45289</v>
    <v>45289</v>
    <v>0</v>
    <v>1</v>
    <v>638394048000000000,638410358893235925,0</v>
    <v>0</v>
    <v>a1pshw</v>
    <v>XNYS:CL</v>
    <v>59</v>
  </rv>
  <rv s="17">
    <v>73</v>
    <v>a1w8ec</v>
    <v>Daily</v>
    <v>45289</v>
    <v>45289</v>
    <v>0</v>
    <v>1</v>
    <v>638394048000000000,638410358896122705,0</v>
    <v>0</v>
    <v>a1w8ec</v>
    <v>XNYS:JNJ</v>
    <v>60</v>
  </rv>
  <rv s="17">
    <v>73</v>
    <v>a23tw7</v>
    <v>Daily</v>
    <v>45289</v>
    <v>45289</v>
    <v>0</v>
    <v>1</v>
    <v>638394048000000000,638410358947540638,0</v>
    <v>0</v>
    <v>a23tw7</v>
    <v>XNYS:SWK</v>
    <v>61</v>
  </rv>
  <rv s="17">
    <v>73</v>
    <v>a1uv7w</v>
    <v>Daily</v>
    <v>45289</v>
    <v>45289</v>
    <v>0</v>
    <v>1</v>
    <v>638394048000000000,638410358890602704,0</v>
    <v>0</v>
    <v>a1uv7w</v>
    <v>XNYS:HRL</v>
    <v>62</v>
  </rv>
  <rv s="17">
    <v>73</v>
    <v>a1sfnm</v>
    <v>Daily</v>
    <v>45289</v>
    <v>45289</v>
    <v>0</v>
    <v>1</v>
    <v>638394048000000000,638410362137868894,0</v>
    <v>0</v>
    <v>a1sfnm</v>
    <v>ARCX:EWK</v>
    <v>63</v>
  </rv>
  <rv s="17">
    <v>73</v>
    <v>a1s36h</v>
    <v>Daily</v>
    <v>45289</v>
    <v>45289</v>
    <v>0</v>
    <v>1</v>
    <v>638394048000000000,638410362985779529,0</v>
    <v>0</v>
    <v>a1s36h</v>
    <v>ARCX:EPOL</v>
    <v>64</v>
  </rv>
  <rv s="17">
    <v>85</v>
    <v>avyobh</v>
    <v>Daily</v>
    <v>45289</v>
    <v>45289</v>
    <v>0</v>
    <v>1</v>
    <v>638394048000000000,638410362406097480,0</v>
    <v>0</v>
    <v>avyobh</v>
    <v>USDIDR</v>
    <v>65</v>
  </rv>
  <rv s="17">
    <v>73</v>
    <v>a1sjf2</v>
    <v>Daily</v>
    <v>45289</v>
    <v>45289</v>
    <v>0</v>
    <v>1</v>
    <v>638394048000000000,638410362356009698,0</v>
    <v>0</v>
    <v>a1sjf2</v>
    <v>ARCX:EZA</v>
    <v>66</v>
  </rv>
  <rv s="17">
    <v>73</v>
    <v>a1wljc</v>
    <v>Daily</v>
    <v>45289</v>
    <v>45289</v>
    <v>0</v>
    <v>1</v>
    <v>638394048000000000,638410358885056107,0</v>
    <v>0</v>
    <v>a1wljc</v>
    <v>XNYS:KO</v>
    <v>67</v>
  </rv>
  <rv s="17">
    <v>86</v>
    <v>avyo8m</v>
    <v>Daily</v>
    <v>45289</v>
    <v>45289</v>
    <v>0</v>
    <v>1</v>
    <v>638394048000000000,638410362456507735,0</v>
    <v>0</v>
    <v>avyo8m</v>
    <v>USDINR</v>
    <v>68</v>
  </rv>
  <rv s="17">
    <v>73</v>
    <v>a1slm7</v>
    <v>Daily</v>
    <v>45289</v>
    <v>45289</v>
    <v>0</v>
    <v>1</v>
    <v>638394048000000000,638410358885167105,0</v>
    <v>0</v>
    <v>a1slm7</v>
    <v>XNAS:META</v>
    <v>69</v>
  </rv>
  <rv s="17">
    <v>73</v>
    <v>a1rec7</v>
    <v>Daily</v>
    <v>45289</v>
    <v>45289</v>
    <v>0</v>
    <v>1</v>
    <v>638394048000000000,638410361165976629,0</v>
    <v>0</v>
    <v>a1rec7</v>
    <v>XNYS:DVA</v>
    <v>70</v>
  </rv>
  <rv s="17">
    <v>87</v>
    <v>avylgh</v>
    <v>Daily</v>
    <v>45289</v>
    <v>45289</v>
    <v>0</v>
    <v>1</v>
    <v>638394048000000000,638410363137271421,0</v>
    <v>0</v>
    <v>avylgh</v>
    <v>USDBRL</v>
    <v>71</v>
  </rv>
  <rv s="17">
    <v>73</v>
    <v>a1yh6h</v>
    <v>Daily</v>
    <v>45289</v>
    <v>45289</v>
    <v>0</v>
    <v>1</v>
    <v>638394048000000000,638410362238776419,0</v>
    <v>0</v>
    <v>a1yh6h</v>
    <v>ARCX:NGE</v>
    <v>72</v>
  </rv>
  <rv s="17">
    <v>73</v>
    <v>a1wnz2</v>
    <v>Daily</v>
    <v>45289</v>
    <v>45289</v>
    <v>0</v>
    <v>1</v>
    <v>638394048000000000,638410362137865394,0</v>
    <v>0</v>
    <v>a1wnz2</v>
    <v>ARCX:KSA</v>
    <v>73</v>
  </rv>
  <rv s="17">
    <v>73</v>
    <v>a25xgh</v>
    <v>Daily</v>
    <v>45289</v>
    <v>45289</v>
    <v>0</v>
    <v>1</v>
    <v>638394048000000000,638410358896102459,0</v>
    <v>0</v>
    <v>a25xgh</v>
    <v>XNAS:WTW</v>
    <v>74</v>
  </rv>
  <rv s="17">
    <v>88</v>
    <v>avys2w</v>
    <v>Daily</v>
    <v>45289</v>
    <v>45289</v>
    <v>0</v>
    <v>1</v>
    <v>638394048000000000,638410362456500876,0</v>
    <v>0</v>
    <v>avys2w</v>
    <v>USDRUB</v>
    <v>75</v>
  </rv>
  <rv s="17">
    <v>73</v>
    <v>a218k2</v>
    <v>Daily</v>
    <v>45289</v>
    <v>45289</v>
    <v>0</v>
    <v>1</v>
    <v>638394048000000000,638410360738414950,0</v>
    <v>0</v>
    <v>a218k2</v>
    <v>XNYS:PRU</v>
    <v>76</v>
  </rv>
  <rv s="17">
    <v>89</v>
    <v>avyrc7</v>
    <v>Daily</v>
    <v>45289</v>
    <v>45289</v>
    <v>0</v>
    <v>1</v>
    <v>638394048000000000,638410362406083274,0</v>
    <v>0</v>
    <v>avyrc7</v>
    <v>USDPKR</v>
    <v>77</v>
  </rv>
  <rv s="17">
    <v>90</v>
    <v>avytp2</v>
    <v>Daily</v>
    <v>45289</v>
    <v>45289</v>
    <v>0</v>
    <v>1</v>
    <v>638394048000000000,638410362935505613,0</v>
    <v>0</v>
    <v>avytp2</v>
    <v>USDTRY</v>
    <v>78</v>
  </rv>
  <rv s="17">
    <v>73</v>
    <v>a1sfkr</v>
    <v>Daily</v>
    <v>45289</v>
    <v>45289</v>
    <v>0</v>
    <v>1</v>
    <v>638394048000000000,638410362238721074,0</v>
    <v>0</v>
    <v>a1sfkr</v>
    <v>ARCX:EWJ</v>
    <v>79</v>
  </rv>
  <rv s="17">
    <v>73</v>
    <v>av3wnm</v>
    <v>Daily</v>
    <v>45289</v>
    <v>45289</v>
    <v>0</v>
    <v>1</v>
    <v>638394048000000000,638410363086554262,0</v>
    <v>0</v>
    <v>av3wnm</v>
    <v>CADUSD</v>
    <v>80</v>
  </rv>
  <rv s="17">
    <v>73</v>
    <v>a1wpxm</v>
    <v>Daily</v>
    <v>45289</v>
    <v>45289</v>
    <v>0</v>
    <v>1</v>
    <v>638394048000000000,638410358885223018,0</v>
    <v>0</v>
    <v>a1wpxm</v>
    <v>XNYS:L</v>
    <v>81</v>
  </rv>
  <rv s="17">
    <v>73</v>
    <v>a1sftc</v>
    <v>Daily</v>
    <v>45289</v>
    <v>45289</v>
    <v>0</v>
    <v>1</v>
    <v>638394048000000000,638410362356003027,0</v>
    <v>0</v>
    <v>a1sftc</v>
    <v>ARCX:EWM</v>
    <v>82</v>
  </rv>
  <rv s="17">
    <v>73</v>
    <v>avmpm7</v>
    <v>Daily</v>
    <v>45289</v>
    <v>45289</v>
    <v>0</v>
    <v>1</v>
    <v>638394048000000000,638410363086538160,0</v>
    <v>0</v>
    <v>avmpm7</v>
    <v>NZDUSD</v>
    <v>83</v>
  </rv>
  <rv s="17">
    <v>73</v>
    <v>a1sf3m</v>
    <v>Daily</v>
    <v>45289</v>
    <v>45289</v>
    <v>0</v>
    <v>1</v>
    <v>638394048000000000,638410362188246366,0</v>
    <v>0</v>
    <v>a1sf3m</v>
    <v>ARCX:EWD</v>
    <v>84</v>
  </rv>
  <rv s="17">
    <v>73</v>
    <v>a1sg5r</v>
    <v>Daily</v>
    <v>45289</v>
    <v>45289</v>
    <v>0</v>
    <v>1</v>
    <v>638394048000000000,638410362137838515,0</v>
    <v>0</v>
    <v>a1sg5r</v>
    <v>ARCX:EWP</v>
    <v>85</v>
  </rv>
  <rv s="17">
    <v>73</v>
    <v>a1sff2</v>
    <v>Daily</v>
    <v>45289</v>
    <v>45289</v>
    <v>0</v>
    <v>1</v>
    <v>638394048000000000,638410362296574173,0</v>
    <v>0</v>
    <v>a1sff2</v>
    <v>ARCX:EWH</v>
    <v>86</v>
  </rv>
  <rv s="17">
    <v>73</v>
    <v>a24mz2</v>
    <v>Daily</v>
    <v>45289</v>
    <v>45289</v>
    <v>0</v>
    <v>1</v>
    <v>638394048000000000,638410362188266356,0</v>
    <v>0</v>
    <v>a24mz2</v>
    <v>XNAS:TUR</v>
    <v>87</v>
  </rv>
  <rv s="17">
    <v>73</v>
    <v>a1pctc</v>
    <v>Daily</v>
    <v>45289</v>
    <v>45289</v>
    <v>0</v>
    <v>1</v>
    <v>638394048000000000,638410358885313892,0</v>
    <v>0</v>
    <v>a1pctc</v>
    <v>XNYS:CCL</v>
    <v>88</v>
  </rv>
  <rv s="17">
    <v>73</v>
    <v>a1ypc7</v>
    <v>Daily</v>
    <v>45289</v>
    <v>45289</v>
    <v>0</v>
    <v>1</v>
    <v>638394048000000000,638410360687282442,0</v>
    <v>0</v>
    <v>a1ypc7</v>
    <v>XNYS:NRG</v>
    <v>89</v>
  </rv>
  <rv s="17">
    <v>73</v>
    <v>a1nfvh</v>
    <v>Daily</v>
    <v>45289</v>
    <v>45289</v>
    <v>0</v>
    <v>1</v>
    <v>638394048000000000,638410361680697156,0</v>
    <v>0</v>
    <v>a1nfvh</v>
    <v>XNYS:AMP</v>
    <v>90</v>
  </rv>
  <rv s="17">
    <v>73</v>
    <v>a1nplh</v>
    <v>Daily</v>
    <v>45289</v>
    <v>45289</v>
    <v>0</v>
    <v>1</v>
    <v>638394048000000000,638410362935470842,0</v>
    <v>0</v>
    <v>a1nplh</v>
    <v>ARCX:ARGT</v>
    <v>91</v>
  </rv>
  <rv s="17">
    <v>73</v>
    <v>a1zgar</v>
    <v>Daily</v>
    <v>45289</v>
    <v>45289</v>
    <v>0</v>
    <v>1</v>
    <v>638394048000000000,638410362296560514,0</v>
    <v>0</v>
    <v>a1zgar</v>
    <v>ARCX:PAK</v>
    <v>92</v>
  </rv>
  <rv s="17">
    <v>73</v>
    <v>a1sgvh</v>
    <v>Daily</v>
    <v>45289</v>
    <v>45289</v>
    <v>0</v>
    <v>1</v>
    <v>638394048000000000,638410362296554167,0</v>
    <v>0</v>
    <v>a1sgvh</v>
    <v>ARCX:EWW</v>
    <v>93</v>
  </rv>
  <rv s="17">
    <v>73</v>
    <v>a1wjz2</v>
    <v>Daily</v>
    <v>45289</v>
    <v>45289</v>
    <v>0</v>
    <v>1</v>
    <v>638394048000000000,638410359000803735,0</v>
    <v>0</v>
    <v>a1wjz2</v>
    <v>XNYS:KMB</v>
    <v>94</v>
  </rv>
  <rv s="17">
    <v>73</v>
    <v>a1sfz2</v>
    <v>Daily</v>
    <v>45289</v>
    <v>45289</v>
    <v>0</v>
    <v>1</v>
    <v>638394048000000000,638410362356011140,0</v>
    <v>0</v>
    <v>a1sfz2</v>
    <v>ARCX:EWN</v>
    <v>95</v>
  </rv>
  <rv s="17">
    <v>73</v>
    <v>a1oma2</v>
    <v>Daily</v>
    <v>45289</v>
    <v>45289</v>
    <v>0</v>
    <v>1</v>
    <v>638394048000000000,638410361216394158,0</v>
    <v>0</v>
    <v>a1oma2</v>
    <v>XNYS:BALL</v>
    <v>96</v>
  </rv>
  <rv s="17">
    <v>73</v>
    <v>a1sfhw</v>
    <v>Daily</v>
    <v>45289</v>
    <v>45289</v>
    <v>0</v>
    <v>1</v>
    <v>638394048000000000,638410362238766117,0</v>
    <v>0</v>
    <v>a1sfhw</v>
    <v>ARCX:EWI</v>
    <v>97</v>
  </rv>
  <rv s="17">
    <v>73</v>
    <v>a23a5r</v>
    <v>Daily</v>
    <v>45289</v>
    <v>45289</v>
    <v>0</v>
    <v>1</v>
    <v>638394048000000000,638410358887746636,0</v>
    <v>0</v>
    <v>a23a5r</v>
    <v>XNYS:SO</v>
    <v>98</v>
  </rv>
  <rv s="17">
    <v>73</v>
    <v>a1pw9c</v>
    <v>Daily</v>
    <v>45289</v>
    <v>45289</v>
    <v>0</v>
    <v>1</v>
    <v>638394048000000000,638410358891243558,0</v>
    <v>0</v>
    <v>a1pw9c</v>
    <v>XNYS:CMA</v>
    <v>99</v>
  </rv>
  <rv s="17">
    <v>73</v>
    <v>a1seu2</v>
    <v>Daily</v>
    <v>45289</v>
    <v>45289</v>
    <v>0</v>
    <v>1</v>
    <v>638394048000000000,638410362188269893,0</v>
    <v>0</v>
    <v>a1seu2</v>
    <v>ARCX:EWA</v>
    <v>100</v>
  </rv>
  <rv s="17">
    <v>73</v>
    <v>a1rtzr</v>
    <v>Daily</v>
    <v>45289</v>
    <v>45289</v>
    <v>0</v>
    <v>1</v>
    <v>638394048000000000,638410362356027820,0</v>
    <v>0</v>
    <v>a1rtzr</v>
    <v>ARCX:EIS</v>
    <v>101</v>
  </rv>
  <rv s="17">
    <v>73</v>
    <v>a1wrf2</v>
    <v>Daily</v>
    <v>45289</v>
    <v>45289</v>
    <v>0</v>
    <v>1</v>
    <v>638394048000000000,638410361370965516,0</v>
    <v>0</v>
    <v>a1wrf2</v>
    <v>XNYS:BBWI</v>
    <v>102</v>
  </rv>
  <rv s="17">
    <v>77</v>
    <v>ah3lu2</v>
    <v>Daily</v>
    <v>45289</v>
    <v>45289</v>
    <v>0</v>
    <v>1</v>
    <v>638394048000000000,638410357641893410,0</v>
    <v>0</v>
    <v>ah3lu2</v>
    <v>XHKG:2269</v>
    <v>103</v>
  </rv>
  <rv s="17">
    <v>73</v>
    <v>a1rloc</v>
    <v>Daily</v>
    <v>45289</v>
    <v>45289</v>
    <v>0</v>
    <v>1</v>
    <v>638394048000000000,638410362296553652,0</v>
    <v>0</v>
    <v>a1rloc</v>
    <v>BATS:ECH</v>
    <v>104</v>
  </rv>
  <rv s="17">
    <v>73</v>
    <v>a1rsp2</v>
    <v>Daily</v>
    <v>45289</v>
    <v>45289</v>
    <v>0</v>
    <v>1</v>
    <v>638394048000000000,638410362188262329,0</v>
    <v>0</v>
    <v>a1rsp2</v>
    <v>ARCX:EGPT</v>
    <v>105</v>
  </rv>
  <rv s="17">
    <v>73</v>
    <v>a1vjec</v>
    <v>Daily</v>
    <v>45289</v>
    <v>45289</v>
    <v>0</v>
    <v>1</v>
    <v>638394048000000000,638410362935475325,0</v>
    <v>0</v>
    <v>a1vjec</v>
    <v>BATS:INDA</v>
    <v>106</v>
  </rv>
  <rv s="17">
    <v>73</v>
    <v>a246z2</v>
    <v>Daily</v>
    <v>45289</v>
    <v>45289</v>
    <v>0</v>
    <v>1</v>
    <v>638394048000000000,638410361730294093,0</v>
    <v>0</v>
    <v>a246z2</v>
    <v>XNYS:TGT</v>
    <v>107</v>
  </rv>
  <rv s="17">
    <v>73</v>
    <v>a1sh27</v>
    <v>Daily</v>
    <v>45289</v>
    <v>45289</v>
    <v>0</v>
    <v>1</v>
    <v>638394048000000000,638410362296557342,0</v>
    <v>0</v>
    <v>a1sh27</v>
    <v>ARCX:EWY</v>
    <v>108</v>
  </rv>
  <rv s="17">
    <v>73</v>
    <v>a1zsm7</v>
    <v>Daily</v>
    <v>45289</v>
    <v>45289</v>
    <v>0</v>
    <v>1</v>
    <v>638394048000000000,638410362296560341,0</v>
    <v>0</v>
    <v>a1zsm7</v>
    <v>ARCX:PGAL</v>
    <v>109</v>
  </rv>
  <rv s="17">
    <v>73</v>
    <v>a1u1z2</v>
    <v>Daily</v>
    <v>45289</v>
    <v>45289</v>
    <v>0</v>
    <v>1</v>
    <v>638394048000000000,638410358890776611,0</v>
    <v>0</v>
    <v>a1u1z2</v>
    <v>XNYS:GNRC</v>
    <v>110</v>
  </rv>
  <rv s="17">
    <v>77</v>
    <v>ah4r3m</v>
    <v>Daily</v>
    <v>45289</v>
    <v>45289</v>
    <v>0</v>
    <v>1</v>
    <v>638394048000000000,638410357641731667,0</v>
    <v>0</v>
    <v>ah4r3m</v>
    <v>XHKG:3968</v>
    <v>111</v>
  </rv>
  <rv s="17">
    <v>73</v>
    <v>a1s1rw</v>
    <v>Daily</v>
    <v>45289</v>
    <v>45289</v>
    <v>0</v>
    <v>1</v>
    <v>638394048000000000,638410362356010722,0</v>
    <v>0</v>
    <v>a1s1rw</v>
    <v>XNAS:ENZL</v>
    <v>112</v>
  </rv>
  <rv s="17">
    <v>73</v>
    <v>a1njmw</v>
    <v>Daily</v>
    <v>45289</v>
    <v>45289</v>
    <v>0</v>
    <v>1</v>
    <v>638394048000000000,638410361783297922,0</v>
    <v>0</v>
    <v>a1njmw</v>
    <v>XNYS:ELV</v>
    <v>113</v>
  </rv>
  <rv s="17">
    <v>73</v>
    <v>a1vxa2</v>
    <v>Daily</v>
    <v>45289</v>
    <v>45289</v>
    <v>0</v>
    <v>1</v>
    <v>638394048000000000,638410362560399360,0</v>
    <v>0</v>
    <v>a1vxa2</v>
    <v>ARCX:IWF</v>
    <v>114</v>
  </rv>
  <rv s="17">
    <v>73</v>
    <v>a1x8z2</v>
    <v>Daily</v>
    <v>45289</v>
    <v>45289</v>
    <v>0</v>
    <v>1</v>
    <v>638394048000000000,638410359202432322,0</v>
    <v>0</v>
    <v>a1x8z2</v>
    <v>XNYS:MAA</v>
    <v>115</v>
  </rv>
  <rv s="17">
    <v>73</v>
    <v>a1uebh</v>
    <v>Daily</v>
    <v>45289</v>
    <v>45289</v>
    <v>0</v>
    <v>1</v>
    <v>638394048000000000,638410362238728664,0</v>
    <v>0</v>
    <v>a1uebh</v>
    <v>ARCX:GXG</v>
    <v>116</v>
  </rv>
  <rv s="17">
    <v>77</v>
    <v>ah29hw</v>
    <v>Daily</v>
    <v>45289</v>
    <v>45289</v>
    <v>0</v>
    <v>1</v>
    <v>638394048000000000,638410357641838929,0</v>
    <v>0</v>
    <v>ah29hw</v>
    <v>XHKG:1177</v>
    <v>117</v>
  </rv>
  <rv s="17">
    <v>73</v>
    <v>a1xdsm</v>
    <v>Daily</v>
    <v>45289</v>
    <v>45289</v>
    <v>0</v>
    <v>1</v>
    <v>638394048000000000,638410362188249654,0</v>
    <v>0</v>
    <v>a1xdsm</v>
    <v>XNAS:MCHI</v>
    <v>118</v>
  </rv>
  <rv s="17">
    <v>73</v>
    <v>a1wy1h</v>
    <v>Daily</v>
    <v>45289</v>
    <v>45289</v>
    <v>0</v>
    <v>1</v>
    <v>638394048000000000,638410358890948195,0</v>
    <v>0</v>
    <v>a1wy1h</v>
    <v>XNAS:LKQ</v>
    <v>119</v>
  </rv>
  <rv s="17">
    <v>73</v>
    <v>a1sf9c</v>
    <v>Daily</v>
    <v>45289</v>
    <v>45289</v>
    <v>0</v>
    <v>1</v>
    <v>638394048000000000,638410362296555876,0</v>
    <v>0</v>
    <v>a1sf9c</v>
    <v>ARCX:EWG</v>
    <v>120</v>
  </rv>
  <rv s="17">
    <v>73</v>
    <v>a1vn8m</v>
    <v>Daily</v>
    <v>45289</v>
    <v>45289</v>
    <v>0</v>
    <v>1</v>
    <v>638394048000000000,638410361370957262,0</v>
    <v>0</v>
    <v>a1vn8m</v>
    <v>XNYS:INVH</v>
    <v>121</v>
  </rv>
  <rv s="17">
    <v>73</v>
    <v>a1sgk2</v>
    <v>Daily</v>
    <v>45289</v>
    <v>45289</v>
    <v>0</v>
    <v>1</v>
    <v>638394048000000000,638410362238772026,0</v>
    <v>0</v>
    <v>a1sgk2</v>
    <v>ARCX:EWT</v>
    <v>122</v>
  </rv>
  <rv s="17">
    <v>73</v>
    <v>a25rnm</v>
    <v>Daily</v>
    <v>45289</v>
    <v>45289</v>
    <v>0</v>
    <v>1</v>
    <v>638394048000000000,638410358890978160,0</v>
    <v>0</v>
    <v>a25rnm</v>
    <v>XNAS:WDC</v>
    <v>123</v>
  </rv>
  <rv s="17">
    <v>73</v>
    <v>a1vv8m</v>
    <v>Daily</v>
    <v>45289</v>
    <v>45289</v>
    <v>0</v>
    <v>1</v>
    <v>638394048000000000,638410358885068445,0</v>
    <v>0</v>
    <v>a1vv8m</v>
    <v>XNYS:ITW</v>
    <v>124</v>
  </rv>
  <rv s="17">
    <v>73</v>
    <v>a2478m</v>
    <v>Daily</v>
    <v>45289</v>
    <v>45289</v>
    <v>0</v>
    <v>1</v>
    <v>638394048000000000,638410362238748984,0</v>
    <v>0</v>
    <v>a2478m</v>
    <v>ARCX:THD</v>
    <v>125</v>
  </rv>
  <rv s="17">
    <v>73</v>
    <v>a1vbbh</v>
    <v>Daily</v>
    <v>45289</v>
    <v>45289</v>
    <v>0</v>
    <v>1</v>
    <v>638394048000000000,638410363086561830,0</v>
    <v>0</v>
    <v>a1vbbh</v>
    <v>XNAS:IEF</v>
    <v>126</v>
  </rv>
  <rv s="17">
    <v>73</v>
    <v>a24war</v>
    <v>Daily</v>
    <v>45289</v>
    <v>45289</v>
    <v>0</v>
    <v>1</v>
    <v>638394048000000000,638410358885599835,0</v>
    <v>0</v>
    <v>a24war</v>
    <v>XNAS:ULTA</v>
    <v>127</v>
  </rv>
  <rv s="17">
    <v>73</v>
    <v>a1u477</v>
    <v>Daily</v>
    <v>45289</v>
    <v>45289</v>
    <v>0</v>
    <v>1</v>
    <v>638394048000000000,638410362985786694,0</v>
    <v>0</v>
    <v>a1u477</v>
    <v>BATS:GOVT</v>
    <v>128</v>
  </rv>
  <rv s="17">
    <v>73</v>
    <v>a1ug1h</v>
    <v>Daily</v>
    <v>45289</v>
    <v>45289</v>
    <v>0</v>
    <v>1</v>
    <v>638394048000000000,638410361833834343,0</v>
    <v>0</v>
    <v>a1ug1h</v>
    <v>XNAS:HAS</v>
    <v>129</v>
  </rv>
  <rv s="17">
    <v>73</v>
    <v>a1ugim</v>
    <v>Daily</v>
    <v>45289</v>
    <v>45289</v>
    <v>0</v>
    <v>1</v>
    <v>638394048000000000,638410361935845512,0</v>
    <v>0</v>
    <v>a1ugim</v>
    <v>XNAS:HBAN</v>
    <v>130</v>
  </rv>
  <rv s="17">
    <v>73</v>
    <v>a1n26h</v>
    <v>Daily</v>
    <v>45289</v>
    <v>45289</v>
    <v>0</v>
    <v>1</v>
    <v>638394048000000000,638410362985762787,0</v>
    <v>0</v>
    <v>a1n26h</v>
    <v>ARCX:AGG</v>
    <v>131</v>
  </rv>
  <rv s="17">
    <v>73</v>
    <v>a25m77</v>
    <v>Daily</v>
    <v>45289</v>
    <v>45289</v>
    <v>0</v>
    <v>1</v>
    <v>638394048000000000,638410361730295829,0</v>
    <v>0</v>
    <v>a25m77</v>
    <v>XNYS:VTR</v>
    <v>132</v>
  </rv>
  <rv s="17">
    <v>73</v>
    <v>a1r2z2</v>
    <v>Daily</v>
    <v>45289</v>
    <v>45289</v>
    <v>0</v>
    <v>1</v>
    <v>638394048000000000,638410358885018198,0</v>
    <v>0</v>
    <v>a1r2z2</v>
    <v>XNYS:DIS</v>
    <v>133</v>
  </rv>
  <rv s="17">
    <v>77</v>
    <v>ah24im</v>
    <v>Daily</v>
    <v>45289</v>
    <v>45289</v>
    <v>0</v>
    <v>1</v>
    <v>638394048000000000,638410357641839128,0</v>
    <v>0</v>
    <v>ah24im</v>
    <v>XHKG:1109</v>
    <v>134</v>
  </rv>
  <rv s="17">
    <v>73</v>
    <v>a1vbh7</v>
    <v>Daily</v>
    <v>45289</v>
    <v>45289</v>
    <v>0</v>
    <v>1</v>
    <v>638394048000000000,638410362560425171,0</v>
    <v>0</v>
    <v>a1vbh7</v>
    <v>XNAS:IEI</v>
    <v>135</v>
  </rv>
  <rv s="17">
    <v>73</v>
    <v>a24tfr</v>
    <v>Daily</v>
    <v>45289</v>
    <v>45289</v>
    <v>0</v>
    <v>1</v>
    <v>638394048000000000,638410361783300334,0</v>
    <v>0</v>
    <v>a24tfr</v>
    <v>XNYS:UDR</v>
    <v>136</v>
  </rv>
  <rv s="17">
    <v>73</v>
    <v>a1ryhw</v>
    <v>Daily</v>
    <v>45289</v>
    <v>45289</v>
    <v>0</v>
    <v>1</v>
    <v>638394048000000000,638410362610705643,0</v>
    <v>0</v>
    <v>a1ryhw</v>
    <v>XNAS:EMXC</v>
    <v>137</v>
  </rv>
  <rv s="17">
    <v>73</v>
    <v>a1ww5r</v>
    <v>Daily</v>
    <v>45289</v>
    <v>45289</v>
    <v>0</v>
    <v>1</v>
    <v>638394048000000000,638410358890961600,0</v>
    <v>0</v>
    <v>a1ww5r</v>
    <v>XNYS:LH</v>
    <v>138</v>
  </rv>
  <rv s="17">
    <v>73</v>
    <v>a1ut3m</v>
    <v>Daily</v>
    <v>45289</v>
    <v>45289</v>
    <v>0</v>
    <v>1</v>
    <v>638394048000000000,638410359000799165,0</v>
    <v>0</v>
    <v>a1ut3m</v>
    <v>XNAS:HON</v>
    <v>139</v>
  </rv>
  <rv s="17">
    <v>73</v>
    <v>a2573m</v>
    <v>Daily</v>
    <v>45289</v>
    <v>45289</v>
    <v>0</v>
    <v>1</v>
    <v>638394048000000000,638410362610693977,0</v>
    <v>0</v>
    <v>a2573m</v>
    <v>ARCX:VB</v>
    <v>140</v>
  </rv>
  <rv s="17">
    <v>73</v>
    <v>bqejrw</v>
    <v>Daily</v>
    <v>45289</v>
    <v>45289</v>
    <v>0</v>
    <v>1</v>
    <v>638394048000000000,638410358887726650,0</v>
    <v>0</v>
    <v>bqejrw</v>
    <v>XNYS:AMCR</v>
    <v>141</v>
  </rv>
  <rv s="17">
    <v>73</v>
    <v>a2319c</v>
    <v>Daily</v>
    <v>45289</v>
    <v>45289</v>
    <v>0</v>
    <v>1</v>
    <v>638394048000000000,638410361622818409,0</v>
    <v>0</v>
    <v>a2319c</v>
    <v>XNYS:SJM</v>
    <v>142</v>
  </rv>
  <rv s="17">
    <v>73</v>
    <v>a1vx77</v>
    <v>Daily</v>
    <v>45289</v>
    <v>45289</v>
    <v>0</v>
    <v>1</v>
    <v>638394048000000000,638410362610700826,0</v>
    <v>0</v>
    <v>a1vx77</v>
    <v>ARCX:IWD</v>
    <v>143</v>
  </rv>
  <rv s="17">
    <v>73</v>
    <v>a1s4yc</v>
    <v>Daily</v>
    <v>45289</v>
    <v>45289</v>
    <v>0</v>
    <v>1</v>
    <v>638394048000000000,638410359202414883,0</v>
    <v>0</v>
    <v>a1s4yc</v>
    <v>XNYS:EQR</v>
    <v>144</v>
  </rv>
  <rv s="17">
    <v>73</v>
    <v>a25hm7</v>
    <v>Daily</v>
    <v>45289</v>
    <v>45289</v>
    <v>0</v>
    <v>1</v>
    <v>638394048000000000,638410363137257017,0</v>
    <v>0</v>
    <v>a25hm7</v>
    <v>ARCX:VOO</v>
    <v>145</v>
  </rv>
  <rv s="17">
    <v>73</v>
    <v>a1wn3m</v>
    <v>Daily</v>
    <v>45289</v>
    <v>45289</v>
    <v>0</v>
    <v>1</v>
    <v>638394048000000000,638410362884724438,0</v>
    <v>0</v>
    <v>a1wn3m</v>
    <v>ARCX:KRE</v>
    <v>146</v>
  </rv>
  <rv s="17">
    <v>73</v>
    <v>a1vmtc</v>
    <v>Daily</v>
    <v>45289</v>
    <v>45289</v>
    <v>0</v>
    <v>1</v>
    <v>638394048000000000,638410358901060592,0</v>
    <v>0</v>
    <v>a1vmtc</v>
    <v>XNAS:INTU</v>
    <v>147</v>
  </rv>
  <rv s="17">
    <v>73</v>
    <v>a25nhw</v>
    <v>Daily</v>
    <v>45289</v>
    <v>45289</v>
    <v>0</v>
    <v>1</v>
    <v>638394048000000000,638410362560406610,0</v>
    <v>0</v>
    <v>a25nhw</v>
    <v>ARCX:VWO</v>
    <v>148</v>
  </rv>
  <rv s="17">
    <v>73</v>
    <v>a1rpu2</v>
    <v>Daily</v>
    <v>45289</v>
    <v>45289</v>
    <v>0</v>
    <v>1</v>
    <v>638394048000000000,638410362560408864,0</v>
    <v>0</v>
    <v>a1rpu2</v>
    <v>ARCX:EFA</v>
    <v>149</v>
  </rv>
  <rv s="17">
    <v>73</v>
    <v>a1nq6h</v>
    <v>Daily</v>
    <v>45289</v>
    <v>45289</v>
    <v>0</v>
    <v>1</v>
    <v>638394048000000000,638410362985772108,0</v>
    <v>0</v>
    <v>a1nq6h</v>
    <v>ARCX:ARKK</v>
    <v>123</v>
  </rv>
  <rv s="17">
    <v>77</v>
    <v>ah6tf2</v>
    <v>Daily</v>
    <v>45289</v>
    <v>45289</v>
    <v>0</v>
    <v>1</v>
    <v>638394048000000000,638410357641888901,0</v>
    <v>0</v>
    <v>ah6tf2</v>
    <v>XHKG:868</v>
    <v>150</v>
  </rv>
  <rv s="17">
    <v>73</v>
    <v>a1qe5r</v>
    <v>Daily</v>
    <v>45289</v>
    <v>45289</v>
    <v>0</v>
    <v>1</v>
    <v>638394048000000000,638410358886115071,0</v>
    <v>0</v>
    <v>a1qe5r</v>
    <v>XNAS:CSCO</v>
    <v>151</v>
  </rv>
  <rv s="17">
    <v>73</v>
    <v>a269ec</v>
    <v>Daily</v>
    <v>45289</v>
    <v>45289</v>
    <v>0</v>
    <v>1</v>
    <v>638394048000000000,638410358891739246,0</v>
    <v>0</v>
    <v>a269ec</v>
    <v>XNYS:XOM</v>
    <v>152</v>
  </rv>
  <rv s="17">
    <v>73</v>
    <v>a21rw7</v>
    <v>Daily</v>
    <v>45289</v>
    <v>45289</v>
    <v>0</v>
    <v>1</v>
    <v>638394048000000000,638410361986486529,0</v>
    <v>0</v>
    <v>a21rw7</v>
    <v>XNYS:RCL</v>
    <v>153</v>
  </rv>
  <rv s="17">
    <v>73</v>
    <v>a1x7oc</v>
    <v>Daily</v>
    <v>45289</v>
    <v>45289</v>
    <v>0</v>
    <v>1</v>
    <v>638394048000000000,638410361730306135,0</v>
    <v>0</v>
    <v>a1x7oc</v>
    <v>XNYS:LW</v>
    <v>154</v>
  </rv>
  <rv s="17">
    <v>73</v>
    <v>a1pj4c</v>
    <v>Daily</v>
    <v>45289</v>
    <v>45289</v>
    <v>0</v>
    <v>1</v>
    <v>638394048000000000,638410358891248018,0</v>
    <v>0</v>
    <v>a1pj4c</v>
    <v>XNYS:CFG</v>
    <v>155</v>
  </rv>
  <rv s="17">
    <v>73</v>
    <v>a1o8mw</v>
    <v>Daily</v>
    <v>45289</v>
    <v>45289</v>
    <v>0</v>
    <v>1</v>
    <v>638394048000000000,638410360632170138,0</v>
    <v>0</v>
    <v>a1o8mw</v>
    <v>XNYS:TFC</v>
    <v>156</v>
  </rv>
  <rv s="17">
    <v>73</v>
    <v>a242qh</v>
    <v>Daily</v>
    <v>45289</v>
    <v>45289</v>
    <v>0</v>
    <v>1</v>
    <v>638394048000000000,638410361471885905,0</v>
    <v>0</v>
    <v>a242qh</v>
    <v>XNYS:TDG</v>
    <v>157</v>
  </rv>
  <rv s="17">
    <v>73</v>
    <v>a1vcgh</v>
    <v>Daily</v>
    <v>45289</v>
    <v>45289</v>
    <v>0</v>
    <v>1</v>
    <v>638394048000000000,638410358891212260,0</v>
    <v>0</v>
    <v>a1vcgh</v>
    <v>XNYS:IFF</v>
    <v>158</v>
  </rv>
  <rv s="17">
    <v>73</v>
    <v>a1zbvh</v>
    <v>Daily</v>
    <v>45289</v>
    <v>45289</v>
    <v>0</v>
    <v>1</v>
    <v>638394048000000000,638410358893243698,0</v>
    <v>0</v>
    <v>a1zbvh</v>
    <v>XNAS:ORLY</v>
    <v>159</v>
  </rv>
  <rv s="17">
    <v>77</v>
    <v>ah6zm7</v>
    <v>Daily</v>
    <v>45289</v>
    <v>45289</v>
    <v>0</v>
    <v>1</v>
    <v>638394048000000000,638410357641715613,0</v>
    <v>0</v>
    <v>ah6zm7</v>
    <v>XHKG:939</v>
    <v>160</v>
  </rv>
  <rv s="17">
    <v>73</v>
    <v>a1pjfr</v>
    <v>Daily</v>
    <v>45289</v>
    <v>45289</v>
    <v>0</v>
    <v>1</v>
    <v>638394048000000000,638410362784275486,0</v>
    <v>0</v>
    <v>a1pjfr</v>
    <v>XNYS:CFR</v>
    <v>161</v>
  </rv>
  <rv s="17">
    <v>73</v>
    <v>a1uou2</v>
    <v>Daily</v>
    <v>45289</v>
    <v>45289</v>
    <v>0</v>
    <v>1</v>
    <v>638394048000000000,638410358896089393,0</v>
    <v>0</v>
    <v>a1uou2</v>
    <v>XNYS:HIG</v>
    <v>162</v>
  </rv>
  <rv s="17">
    <v>73</v>
    <v>a26hk2</v>
    <v>Daily</v>
    <v>45289</v>
    <v>45289</v>
    <v>0</v>
    <v>1</v>
    <v>638394048000000000,638410362560413815,0</v>
    <v>0</v>
    <v>a26hk2</v>
    <v>ARCX:ZROZ</v>
    <v>163</v>
  </rv>
  <rv s="17">
    <v>73</v>
    <v>a21wsm</v>
    <v>Daily</v>
    <v>45289</v>
    <v>45289</v>
    <v>0</v>
    <v>1</v>
    <v>638394048000000000,638410359051408729,0</v>
    <v>0</v>
    <v>a21wsm</v>
    <v>XNYS:RF</v>
    <v>164</v>
  </rv>
  <rv s="17">
    <v>73</v>
    <v>a1seww</v>
    <v>Daily</v>
    <v>45289</v>
    <v>45289</v>
    <v>0</v>
    <v>1</v>
    <v>638394048000000000,638410362784251310,0</v>
    <v>0</v>
    <v>a1seww</v>
    <v>XNAS:EWBC</v>
    <v>165</v>
  </rv>
  <rv s="17">
    <v>73</v>
    <v>a1sv6h</v>
    <v>Daily</v>
    <v>45289</v>
    <v>45289</v>
    <v>0</v>
    <v>1</v>
    <v>638394048000000000,638410362884758200,0</v>
    <v>0</v>
    <v>a1sv6h</v>
    <v>XNYS:FHN</v>
    <v>166</v>
  </rv>
  <rv s="17">
    <v>73</v>
    <v>a24zec</v>
    <v>Daily</v>
    <v>45289</v>
    <v>45289</v>
    <v>0</v>
    <v>1</v>
    <v>638394048000000000,638410359051418722,0</v>
    <v>0</v>
    <v>a24zec</v>
    <v>XNYS:URI</v>
    <v>167</v>
  </rv>
  <rv s="17">
    <v>73</v>
    <v>a1yw1h</v>
    <v>Daily</v>
    <v>45289</v>
    <v>45289</v>
    <v>0</v>
    <v>1</v>
    <v>638394048000000000,638410358890771937,0</v>
    <v>0</v>
    <v>a1yw1h</v>
    <v>XNYS:NVR</v>
    <v>168</v>
  </rv>
  <rv s="17">
    <v>73</v>
    <v>a1zkar</v>
    <v>Daily</v>
    <v>45289</v>
    <v>45289</v>
    <v>0</v>
    <v>1</v>
    <v>638394048000000000,638410361064934860,0</v>
    <v>0</v>
    <v>a1zkar</v>
    <v>XNYS:PCG</v>
    <v>169</v>
  </rv>
  <rv s="17">
    <v>73</v>
    <v>a1sx7w</v>
    <v>Daily</v>
    <v>45289</v>
    <v>45289</v>
    <v>0</v>
    <v>1</v>
    <v>638394048000000000,638410358884933846,0</v>
    <v>0</v>
    <v>a1sx7w</v>
    <v>XNAS:FITB</v>
    <v>170</v>
  </rv>
  <rv s="17">
    <v>73</v>
    <v>a1yymw</v>
    <v>Daily</v>
    <v>45289</v>
    <v>45289</v>
    <v>0</v>
    <v>1</v>
    <v>638394048000000000,638410362884732122,0</v>
    <v>0</v>
    <v>a1yymw</v>
    <v>XNYS:NYCB</v>
    <v>171</v>
  </rv>
  <rv s="17">
    <v>73</v>
    <v>a1svnm</v>
    <v>Daily</v>
    <v>45289</v>
    <v>45289</v>
    <v>0</v>
    <v>1</v>
    <v>638394048000000000,638410358890951415,0</v>
    <v>0</v>
    <v>a1svnm</v>
    <v>XNYS:FICO</v>
    <v>172</v>
  </rv>
  <rv s="17">
    <v>73</v>
    <v>a1opxm</v>
    <v>Daily</v>
    <v>45289</v>
    <v>45289</v>
    <v>0</v>
    <v>1</v>
    <v>638394048000000000,638410362784254263,0</v>
    <v>0</v>
    <v>a1opxm</v>
    <v>XNYS:BOH</v>
    <v>173</v>
  </rv>
  <rv s="17">
    <v>73</v>
    <v>a21tm7</v>
    <v>Daily</v>
    <v>45289</v>
    <v>45289</v>
    <v>0</v>
    <v>1</v>
    <v>638394048000000000,638410358884931556,0</v>
    <v>0</v>
    <v>a21tm7</v>
    <v>XNYS:EG</v>
    <v>174</v>
  </rv>
  <rv s="17">
    <v>77</v>
    <v>ah6zrw</v>
    <v>Daily</v>
    <v>45289</v>
    <v>45289</v>
    <v>0</v>
    <v>1</v>
    <v>638394048000000000,638410357642011519,0</v>
    <v>0</v>
    <v>ah6zrw</v>
    <v>XHKG:941</v>
    <v>175</v>
  </rv>
  <rv s="17">
    <v>73</v>
    <v>a1y7rw</v>
    <v>Daily</v>
    <v>45289</v>
    <v>45289</v>
    <v>0</v>
    <v>1</v>
    <v>638394048000000000,638410359484515090,0</v>
    <v>0</v>
    <v>a1y7rw</v>
    <v>XNAS:VTRS</v>
    <v>176</v>
  </rv>
  <rv s="17">
    <v>73</v>
    <v>a1rour</v>
    <v>Daily</v>
    <v>45289</v>
    <v>45289</v>
    <v>0</v>
    <v>1</v>
    <v>638394048000000000,638410363086554191,0</v>
    <v>0</v>
    <v>a1rour</v>
    <v>ARCX:EEM</v>
    <v>177</v>
  </rv>
  <rv s="17">
    <v>73</v>
    <v>a21mim</v>
    <v>Daily</v>
    <v>45289</v>
    <v>45289</v>
    <v>0</v>
    <v>1</v>
    <v>638394048000000000,638410363086544594,0</v>
    <v>0</v>
    <v>a21mim</v>
    <v>XNAS:QQQ</v>
    <v>178</v>
  </rv>
  <rv s="17">
    <v>73</v>
    <v>a1s2fr</v>
    <v>Daily</v>
    <v>45289</v>
    <v>45289</v>
    <v>0</v>
    <v>1</v>
    <v>638394048000000000,638410358887701629,0</v>
    <v>0</v>
    <v>a1s2fr</v>
    <v>XNYS:EPAM</v>
    <v>179</v>
  </rv>
  <rv s="17">
    <v>73</v>
    <v>a1sh52</v>
    <v>Daily</v>
    <v>45289</v>
    <v>45289</v>
    <v>0</v>
    <v>1</v>
    <v>638394048000000000,638410362137845402,0</v>
    <v>0</v>
    <v>a1sh52</v>
    <v>ARCX:EWZ</v>
    <v>180</v>
  </rv>
  <rv s="17">
    <v>73</v>
    <v>a1px2w</v>
    <v>Daily</v>
    <v>45289</v>
    <v>45289</v>
    <v>0</v>
    <v>1</v>
    <v>638394048000000000,638410358890585230,0</v>
    <v>0</v>
    <v>a1px2w</v>
    <v>XNAS:CME</v>
    <v>181</v>
  </rv>
  <rv s="17">
    <v>73</v>
    <v>a21ua2</v>
    <v>Daily</v>
    <v>45289</v>
    <v>45289</v>
    <v>0</v>
    <v>1</v>
    <v>638394048000000000,638410358885024571,0</v>
    <v>0</v>
    <v>a21ua2</v>
    <v>XNAS:REG</v>
    <v>182</v>
  </rv>
  <rv s="17">
    <v>73</v>
    <v>a1rcp2</v>
    <v>Daily</v>
    <v>45289</v>
    <v>45289</v>
    <v>0</v>
    <v>1</v>
    <v>638394048000000000,638410358896098664,0</v>
    <v>0</v>
    <v>a1rcp2</v>
    <v>XNYS:DTE</v>
    <v>183</v>
  </rv>
  <rv s="17">
    <v>73</v>
    <v>a1sg2w</v>
    <v>Daily</v>
    <v>45289</v>
    <v>45289</v>
    <v>0</v>
    <v>1</v>
    <v>638394048000000000,638410362137852456,0</v>
    <v>0</v>
    <v>a1sg2w</v>
    <v>ARCX:EWO</v>
    <v>184</v>
  </rv>
  <rv s="17">
    <v>73</v>
    <v>a261ec</v>
    <v>Daily</v>
    <v>45289</v>
    <v>45289</v>
    <v>0</v>
    <v>1</v>
    <v>638394048000000000,638410358900943123,0</v>
    <v>0</v>
    <v>a261ec</v>
    <v>XNYS:WRK</v>
    <v>185</v>
  </rv>
  <rv s="17">
    <v>73</v>
    <v>a1xth7</v>
    <v>Daily</v>
    <v>45289</v>
    <v>45289</v>
    <v>0</v>
    <v>1</v>
    <v>638394048000000000,638410361935860568,0</v>
    <v>0</v>
    <v>a1xth7</v>
    <v>XNAS:MNST</v>
    <v>186</v>
  </rv>
  <rv s="17">
    <v>73</v>
    <v>a1sezr</v>
    <v>Daily</v>
    <v>45289</v>
    <v>45289</v>
    <v>0</v>
    <v>1</v>
    <v>638394048000000000,638410362137861917,0</v>
    <v>0</v>
    <v>a1sezr</v>
    <v>ARCX:EWC</v>
    <v>187</v>
  </rv>
  <rv s="17">
    <v>73</v>
    <v>a21mzr</v>
    <v>Daily</v>
    <v>45289</v>
    <v>45289</v>
    <v>0</v>
    <v>1</v>
    <v>638394048000000000,638410361522171403,0</v>
    <v>0</v>
    <v>a21mzr</v>
    <v>XNAS:QRVO</v>
    <v>188</v>
  </rv>
  <rv s="17">
    <v>77</v>
    <v>bgqe1h</v>
    <v>Daily</v>
    <v>45289</v>
    <v>45289</v>
    <v>0</v>
    <v>1</v>
    <v>638394048000000000,638410357641795342,0</v>
    <v>0</v>
    <v>bgqe1h</v>
    <v>XHKG:6862</v>
    <v>189</v>
  </rv>
  <rv s="17">
    <v>73</v>
    <v>a1sgmw</v>
    <v>Daily</v>
    <v>45289</v>
    <v>45289</v>
    <v>0</v>
    <v>1</v>
    <v>638394048000000000,638410362137846009,0</v>
    <v>0</v>
    <v>a1sgmw</v>
    <v>ARCX:EWU</v>
    <v>190</v>
  </rv>
  <rv s="17">
    <v>73</v>
    <v>a1zbec</v>
    <v>Daily</v>
    <v>45289</v>
    <v>45289</v>
    <v>0</v>
    <v>1</v>
    <v>638394048000000000,638410358890782398,0</v>
    <v>0</v>
    <v>a1zbec</v>
    <v>XNYS:ORCL</v>
    <v>191</v>
  </rv>
  <rv s="17">
    <v>73</v>
    <v>a1sgec</v>
    <v>Daily</v>
    <v>45289</v>
    <v>45289</v>
    <v>0</v>
    <v>1</v>
    <v>638394048000000000,638410362137839185,0</v>
    <v>0</v>
    <v>a1sgec</v>
    <v>ARCX:EWS</v>
    <v>192</v>
  </rv>
  <rv s="17">
    <v>73</v>
    <v>a1ogsm</v>
    <v>Daily</v>
    <v>45289</v>
    <v>45289</v>
    <v>0</v>
    <v>1</v>
    <v>638394048000000000,638410361216384219,0</v>
    <v>0</v>
    <v>a1ogsm</v>
    <v>XNAS:BKR</v>
    <v>193</v>
  </rv>
  <rv s="17">
    <v>73</v>
    <v>a243ec</v>
    <v>Daily</v>
    <v>45289</v>
    <v>45289</v>
    <v>0</v>
    <v>1</v>
    <v>638394048000000000,638410361165985135,0</v>
    <v>0</v>
    <v>a243ec</v>
    <v>XNYS:TDY</v>
    <v>194</v>
  </rv>
  <rv s="17">
    <v>73</v>
    <v>a1rtcw</v>
    <v>Daily</v>
    <v>45289</v>
    <v>45289</v>
    <v>0</v>
    <v>1</v>
    <v>638394048000000000,638410362137859229,0</v>
    <v>0</v>
    <v>a1rtcw</v>
    <v>ARCX:EIDO</v>
    <v>195</v>
  </rv>
  <rv s="17">
    <v>73</v>
    <v>a1qyvh</v>
    <v>Daily</v>
    <v>45289</v>
    <v>45289</v>
    <v>0</v>
    <v>1</v>
    <v>638394048000000000,638410358887722749,0</v>
    <v>0</v>
    <v>a1qyvh</v>
    <v>XNYS:DG</v>
    <v>196</v>
  </rv>
  <rv s="17">
    <v>73</v>
    <v>bu3ew7</v>
    <v>Daily</v>
    <v>45289</v>
    <v>45289</v>
    <v>0</v>
    <v>1</v>
    <v>638394048000000000,638410361320375048,0</v>
    <v>0</v>
    <v>bu3ew7</v>
    <v>XNYS:CARR</v>
    <v>197</v>
  </rv>
  <rv s="17">
    <v>73</v>
    <v>a1ztzr</v>
    <v>Daily</v>
    <v>45289</v>
    <v>45289</v>
    <v>0</v>
    <v>1</v>
    <v>638394048000000000,638410361165970017,0</v>
    <v>0</v>
    <v>a1ztzr</v>
    <v>XNYS:PH</v>
    <v>198</v>
  </rv>
  <rv s="17">
    <v>73</v>
    <v>a1x6m7</v>
    <v>Daily</v>
    <v>45289</v>
    <v>45289</v>
    <v>0</v>
    <v>1</v>
    <v>638394048000000000,638410361986490568,0</v>
    <v>0</v>
    <v>a1x6m7</v>
    <v>XNAS:LULU</v>
    <v>199</v>
  </rv>
  <rv s="17">
    <v>73</v>
    <v>a1qvjc</v>
    <v>Daily</v>
    <v>45289</v>
    <v>45289</v>
    <v>0</v>
    <v>1</v>
    <v>638394048000000000,638410361572481439,0</v>
    <v>0</v>
    <v>a1qvjc</v>
    <v>XNYS:DE</v>
    <v>200</v>
  </rv>
  <rv s="17">
    <v>73</v>
    <v>a1u3rw</v>
    <v>Daily</v>
    <v>45289</v>
    <v>45289</v>
    <v>0</v>
    <v>1</v>
    <v>638394048000000000,638410358890777047,0</v>
    <v>0</v>
    <v>a1u3rw</v>
    <v>XNAS:GOOGL</v>
    <v>201</v>
  </rv>
  <rv s="17">
    <v>73</v>
    <v>a1p7zr</v>
    <v>Daily</v>
    <v>45289</v>
    <v>45289</v>
    <v>0</v>
    <v>1</v>
    <v>638394048000000000,638410361680612933,0</v>
    <v>0</v>
    <v>a1p7zr</v>
    <v>XNYS:CAT</v>
    <v>202</v>
  </rv>
  <rv s="17">
    <v>73</v>
    <v>a1wucw</v>
    <v>Daily</v>
    <v>45289</v>
    <v>45289</v>
    <v>0</v>
    <v>1</v>
    <v>638394048000000000,638410359303170608,0</v>
    <v>0</v>
    <v>a1wucw</v>
    <v>XNYS:LEN</v>
    <v>203</v>
  </rv>
  <rv s="17">
    <v>73</v>
    <v>a1rjec</v>
    <v>Daily</v>
    <v>45289</v>
    <v>45289</v>
    <v>0</v>
    <v>1</v>
    <v>638394048000000000,638410358885559527,0</v>
    <v>0</v>
    <v>a1rjec</v>
    <v>XNAS:EA</v>
    <v>204</v>
  </rv>
  <rv s="17">
    <v>73</v>
    <v>a1pxbh</v>
    <v>Daily</v>
    <v>45289</v>
    <v>45289</v>
    <v>0</v>
    <v>1</v>
    <v>638394048000000000,638410358890781747,0</v>
    <v>0</v>
    <v>a1pxbh</v>
    <v>XNYS:CMG</v>
    <v>205</v>
  </rv>
  <rv s="17">
    <v>73</v>
    <v>a1nz8m</v>
    <v>Daily</v>
    <v>45289</v>
    <v>45289</v>
    <v>0</v>
    <v>1</v>
    <v>638394048000000000,638410361986502992,0</v>
    <v>0</v>
    <v>a1nz8m</v>
    <v>XNAS:AVGO</v>
    <v>206</v>
  </rv>
  <rv s="17">
    <v>73</v>
    <v>a1sifr</v>
    <v>Daily</v>
    <v>45289</v>
    <v>45289</v>
    <v>0</v>
    <v>1</v>
    <v>638394048000000000,638410358885183311,0</v>
    <v>0</v>
    <v>a1sifr</v>
    <v>XNAS:EXPE</v>
    <v>207</v>
  </rv>
  <rv s="17">
    <v>73</v>
    <v>a1nhlh</v>
    <v>Daily</v>
    <v>45289</v>
    <v>45289</v>
    <v>0</v>
    <v>1</v>
    <v>638394048000000000,638410358890955716,0</v>
    <v>0</v>
    <v>a1nhlh</v>
    <v>XNAS:AMZN</v>
    <v>208</v>
  </rv>
  <rv s="17">
    <v>73</v>
    <v>a1x8nm</v>
    <v>Daily</v>
    <v>45289</v>
    <v>45289</v>
    <v>0</v>
    <v>1</v>
    <v>638394048000000000,638410360687267111,0</v>
    <v>0</v>
    <v>a1x8nm</v>
    <v>XNYS:LYV</v>
    <v>209</v>
  </rv>
  <rv s="17">
    <v>73</v>
    <v>a23rjc</v>
    <v>Daily</v>
    <v>45289</v>
    <v>45289</v>
    <v>0</v>
    <v>1</v>
    <v>638394048000000000,638410358890947221,0</v>
    <v>0</v>
    <v>a23rjc</v>
    <v>XNAS:STX</v>
    <v>210</v>
  </rv>
  <rv s="17">
    <v>73</v>
    <v>a1ygoc</v>
    <v>Daily</v>
    <v>45289</v>
    <v>45289</v>
    <v>0</v>
    <v>1</v>
    <v>638394048000000000,638410362087486148,0</v>
    <v>0</v>
    <v>a1ygoc</v>
    <v>XNAS:NFLX</v>
    <v>211</v>
  </rv>
  <rv s="17">
    <v>73</v>
    <v>a1vmf2</v>
    <v>Daily</v>
    <v>45289</v>
    <v>45289</v>
    <v>0</v>
    <v>1</v>
    <v>638394048000000000,638410362036980908,0</v>
    <v>0</v>
    <v>a1vmf2</v>
    <v>XNAS:INTC</v>
    <v>212</v>
  </rv>
  <rv s="17">
    <v>73</v>
    <v>a1u7xm</v>
    <v>Daily</v>
    <v>45289</v>
    <v>45289</v>
    <v>0</v>
    <v>1</v>
    <v>638394048000000000,638410358893215876,0</v>
    <v>0</v>
    <v>a1u7xm</v>
    <v>XNYS:GS</v>
    <v>213</v>
  </rv>
  <rv s="17">
    <v>73</v>
    <v>a1r1lh</v>
    <v>Daily</v>
    <v>45289</v>
    <v>45289</v>
    <v>0</v>
    <v>1</v>
    <v>638394048000000000,638410358885314399,0</v>
    <v>0</v>
    <v>a1r1lh</v>
    <v>XNYS:DHI</v>
    <v>214</v>
  </rv>
  <rv s="17">
    <v>73</v>
    <v>a1y4oc</v>
    <v>Daily</v>
    <v>45289</v>
    <v>45289</v>
    <v>0</v>
    <v>1</v>
    <v>638394048000000000,638410358884896455,0</v>
    <v>0</v>
    <v>a1y4oc</v>
    <v>XNAS:MU</v>
    <v>215</v>
  </rv>
  <rv s="17">
    <v>73</v>
    <v>a1nihw</v>
    <v>Daily</v>
    <v>45289</v>
    <v>45289</v>
    <v>0</v>
    <v>1</v>
    <v>638394048000000000,638410361165979736,0</v>
    <v>0</v>
    <v>a1nihw</v>
    <v>XNYS:ANET</v>
    <v>216</v>
  </rv>
  <rv s="17">
    <v>73</v>
    <v>a1qc1h</v>
    <v>Daily</v>
    <v>45289</v>
    <v>45289</v>
    <v>0</v>
    <v>1</v>
    <v>638394048000000000,638410359051408729,0</v>
    <v>0</v>
    <v>a1qc1h</v>
    <v>XNYS:CRM</v>
    <v>217</v>
  </rv>
  <rv s="17">
    <v>73</v>
    <v>a1ysr7</v>
    <v>Daily</v>
    <v>45289</v>
    <v>45289</v>
    <v>0</v>
    <v>1</v>
    <v>638394048000000000,638410358891724523,0</v>
    <v>0</v>
    <v>a1ysr7</v>
    <v>XNAS:NTRS</v>
    <v>218</v>
  </rv>
  <rv s="17">
    <v>73</v>
    <v>a1p2ar</v>
    <v>Daily</v>
    <v>45289</v>
    <v>45289</v>
    <v>0</v>
    <v>1</v>
    <v>638394048000000000,638410360632163967,0</v>
    <v>0</v>
    <v>a1p2ar</v>
    <v>XNYS:BX</v>
    <v>219</v>
  </rv>
  <rv s="17">
    <v>73</v>
    <v>a24qnm</v>
    <v>Daily</v>
    <v>45289</v>
    <v>45289</v>
    <v>0</v>
    <v>1</v>
    <v>638394048000000000,638410358890786807,0</v>
    <v>0</v>
    <v>a24qnm</v>
    <v>XNAS:UAL</v>
    <v>220</v>
  </rv>
  <rv s="17">
    <v>73</v>
    <v>bptw77</v>
    <v>Daily</v>
    <v>45289</v>
    <v>45289</v>
    <v>0</v>
    <v>1</v>
    <v>638394048000000000,638410360945497300,0</v>
    <v>0</v>
    <v>bptw77</v>
    <v>XNYS:UBER</v>
    <v>221</v>
  </rv>
  <rv s="17">
    <v>73</v>
    <v>a1v8ar</v>
    <v>Daily</v>
    <v>45289</v>
    <v>45289</v>
    <v>0</v>
    <v>1</v>
    <v>638394048000000000,638410358947526529,0</v>
    <v>0</v>
    <v>a1v8ar</v>
    <v>XNYS:ICE</v>
    <v>222</v>
  </rv>
  <rv s="17">
    <v>73</v>
    <v>a1xwnm</v>
    <v>Daily</v>
    <v>45289</v>
    <v>45289</v>
    <v>0</v>
    <v>1</v>
    <v>638394048000000000,638410358901056687,0</v>
    <v>0</v>
    <v>a1xwnm</v>
    <v>XNAS:MPWR</v>
    <v>223</v>
  </rv>
  <rv s="17">
    <v>73</v>
    <v>a1q44c</v>
    <v>Daily</v>
    <v>45289</v>
    <v>45289</v>
    <v>0</v>
    <v>1</v>
    <v>638394048000000000,638410360895140272,0</v>
    <v>0</v>
    <v>a1q44c</v>
    <v>XNYS:CTRA</v>
    <v>224</v>
  </rv>
  <rv s="17">
    <v>73</v>
    <v>a1q8r7</v>
    <v>Daily</v>
    <v>45289</v>
    <v>45289</v>
    <v>0</v>
    <v>1</v>
    <v>638394048000000000,638410358884876194,0</v>
    <v>0</v>
    <v>a1q8r7</v>
    <v>XNAS:CPRT</v>
    <v>225</v>
  </rv>
  <rv s="17">
    <v>73</v>
    <v>a22227</v>
    <v>Daily</v>
    <v>45289</v>
    <v>45289</v>
    <v>0</v>
    <v>1</v>
    <v>638394048000000000,638410358885559527,0</v>
    <v>0</v>
    <v>a22227</v>
    <v>XNYS:RJF</v>
    <v>226</v>
  </rv>
  <rv s="17">
    <v>73</v>
    <v>a1yoa2</v>
    <v>Daily</v>
    <v>45289</v>
    <v>45289</v>
    <v>0</v>
    <v>1</v>
    <v>638394048000000000,638410361986480357,0</v>
    <v>0</v>
    <v>a1yoa2</v>
    <v>XNYS:NOW</v>
    <v>227</v>
  </rv>
  <rv s="17">
    <v>73</v>
    <v>a1zha2</v>
    <v>Daily</v>
    <v>45289</v>
    <v>45289</v>
    <v>0</v>
    <v>1</v>
    <v>638394048000000000,638410361115261109,0</v>
    <v>0</v>
    <v>a1zha2</v>
    <v>XNYS:PAYC</v>
    <v>228</v>
  </rv>
  <rv s="17">
    <v>73</v>
    <v>a1yv52</v>
    <v>Daily</v>
    <v>45289</v>
    <v>45289</v>
    <v>0</v>
    <v>1</v>
    <v>638394048000000000,638410359252779967,0</v>
    <v>0</v>
    <v>a1yv52</v>
    <v>XNAS:NVDA</v>
    <v>229</v>
  </rv>
  <rv s="17">
    <v>73</v>
    <v>a1u3p2</v>
    <v>Daily</v>
    <v>45289</v>
    <v>45289</v>
    <v>0</v>
    <v>1</v>
    <v>638394048000000000,638410361986499313,0</v>
    <v>0</v>
    <v>a1u3p2</v>
    <v>XNAS:GOOG</v>
    <v>230</v>
  </rv>
  <rv s="17">
    <v>73</v>
    <v>bwvem7</v>
    <v>Daily</v>
    <v>45289</v>
    <v>45289</v>
    <v>0</v>
    <v>1</v>
    <v>638394048000000000,638410361935849442,0</v>
    <v>0</v>
    <v>bwvem7</v>
    <v>XNAS:ABNB</v>
    <v>231</v>
  </rv>
  <rv s="17">
    <v>73</v>
    <v>a1n977</v>
    <v>Daily</v>
    <v>45289</v>
    <v>45289</v>
    <v>0</v>
    <v>1</v>
    <v>638394048000000000,638410361115254648,0</v>
    <v>0</v>
    <v>a1n977</v>
    <v>XNYS:ALB</v>
    <v>232</v>
  </rv>
  <rv s="17">
    <v>73</v>
    <v>a1pejc</v>
    <v>Daily</v>
    <v>45289</v>
    <v>45289</v>
    <v>0</v>
    <v>1</v>
    <v>638394048000000000,638410358890595236,0</v>
    <v>0</v>
    <v>a1pejc</v>
    <v>XNAS:CDNS</v>
    <v>233</v>
  </rv>
  <rv s="17">
    <v>73</v>
    <v>a1w1ur</v>
    <v>Daily</v>
    <v>45289</v>
    <v>45289</v>
    <v>0</v>
    <v>1</v>
    <v>638394048000000000,638410361165966119,0</v>
    <v>0</v>
    <v>a1w1ur</v>
    <v>XNYS:JBL</v>
    <v>234</v>
  </rv>
  <rv s="17">
    <v>73</v>
    <v>a23xz2</v>
    <v>Daily</v>
    <v>45289</v>
    <v>45289</v>
    <v>0</v>
    <v>1</v>
    <v>638394048000000000,638410358885159902,0</v>
    <v>0</v>
    <v>a23xz2</v>
    <v>XNYS:TAP</v>
    <v>235</v>
  </rv>
  <rv s="17">
    <v>73</v>
    <v>a21icw</v>
    <v>Daily</v>
    <v>45289</v>
    <v>45289</v>
    <v>0</v>
    <v>1</v>
    <v>638394048000000000,638410358885290465,0</v>
    <v>0</v>
    <v>a21icw</v>
    <v>XNAS:PYPL</v>
    <v>236</v>
  </rv>
  <rv s="17">
    <v>73</v>
    <v>a1mthw</v>
    <v>Daily</v>
    <v>45289</v>
    <v>45289</v>
    <v>0</v>
    <v>1</v>
    <v>638394048000000000,638410361471899599,0</v>
    <v>0</v>
    <v>a1mthw</v>
    <v>XNYS:ACN</v>
    <v>237</v>
  </rv>
  <rv s="17">
    <v>73</v>
    <v>a262jc</v>
    <v>Daily</v>
    <v>45289</v>
    <v>45289</v>
    <v>0</v>
    <v>1</v>
    <v>638394048000000000,638410359051420470,0</v>
    <v>0</v>
    <v>a262jc</v>
    <v>XNYS:WST</v>
    <v>238</v>
  </rv>
  <rv s="17">
    <v>73</v>
    <v>a1vqnm</v>
    <v>Daily</v>
    <v>45289</v>
    <v>45289</v>
    <v>0</v>
    <v>1</v>
    <v>638394048000000000,638410361680595077,0</v>
    <v>0</v>
    <v>a1vqnm</v>
    <v>XNYS:TT</v>
    <v>239</v>
  </rv>
  <rv s="17">
    <v>73</v>
    <v>a24hfr</v>
    <v>Daily</v>
    <v>45289</v>
    <v>45289</v>
    <v>0</v>
    <v>1</v>
    <v>638394048000000000,638410361270024329,0</v>
    <v>0</v>
    <v>a24hfr</v>
    <v>XNAS:TRMB</v>
    <v>240</v>
  </rv>
  <rv s="17">
    <v>77</v>
    <v>c2yrvh</v>
    <v>Daily</v>
    <v>45289</v>
    <v>45289</v>
    <v>0</v>
    <v>1</v>
    <v>638394048000000000,638410357641731667,0</v>
    <v>0</v>
    <v>c2yrvh</v>
    <v>XHKG:2015</v>
    <v>241</v>
  </rv>
  <rv s="17">
    <v>73</v>
    <v>a1ndww</v>
    <v>Daily</v>
    <v>45289</v>
    <v>45289</v>
    <v>0</v>
    <v>1</v>
    <v>638394048000000000,638410361935845248,0</v>
    <v>0</v>
    <v>a1ndww</v>
    <v>XNAS:AMD</v>
    <v>242</v>
  </rv>
  <rv s="17">
    <v>73</v>
    <v>a1zy3m</v>
    <v>Daily</v>
    <v>45289</v>
    <v>45289</v>
    <v>0</v>
    <v>1</v>
    <v>638394048000000000,638410358947530088,0</v>
    <v>0</v>
    <v>a1zy3m</v>
    <v>XNYS:PLD</v>
    <v>243</v>
  </rv>
  <rv s="17">
    <v>73</v>
    <v>a24xww</v>
    <v>Daily</v>
    <v>45289</v>
    <v>45289</v>
    <v>0</v>
    <v>1</v>
    <v>638394048000000000,638410359000787951,0</v>
    <v>0</v>
    <v>a24xww</v>
    <v>XNYS:UNP</v>
    <v>244</v>
  </rv>
  <rv s="17">
    <v>73</v>
    <v>a1zutc</v>
    <v>Daily</v>
    <v>45289</v>
    <v>45289</v>
    <v>0</v>
    <v>1</v>
    <v>638394048000000000,638410362037003239,0</v>
    <v>0</v>
    <v>a1zutc</v>
    <v>XNYS:PHM</v>
    <v>245</v>
  </rv>
  <rv s="17">
    <v>73</v>
    <v>a1z7mw</v>
    <v>Daily</v>
    <v>45289</v>
    <v>45289</v>
    <v>0</v>
    <v>1</v>
    <v>638394048000000000,638410360738409750,0</v>
    <v>0</v>
    <v>a1z7mw</v>
    <v>XNYS:OMC</v>
    <v>246</v>
  </rv>
  <rv s="17">
    <v>73</v>
    <v>az6g8m</v>
    <v>Daily</v>
    <v>45289</v>
    <v>45289</v>
    <v>0</v>
    <v>1</v>
    <v>638394048000000000,638410361471875938,0</v>
    <v>0</v>
    <v>az6g8m</v>
    <v>XNAS:BKNG</v>
    <v>247</v>
  </rv>
  <rv s="17">
    <v>73</v>
    <v>a1mv7w</v>
    <v>Daily</v>
    <v>45289</v>
    <v>45289</v>
    <v>0</v>
    <v>1</v>
    <v>638394048000000000,638410362036997792,0</v>
    <v>0</v>
    <v>a1mv7w</v>
    <v>XNAS:ADBE</v>
    <v>248</v>
  </rv>
  <rv s="17">
    <v>73</v>
    <v>a1tyrw</v>
    <v>Daily</v>
    <v>45289</v>
    <v>45289</v>
    <v>0</v>
    <v>1</v>
    <v>638394048000000000,638410358947526529,0</v>
    <v>0</v>
    <v>a1tyrw</v>
    <v>XNYS:GM</v>
    <v>249</v>
  </rv>
  <rv s="17">
    <v>73</v>
    <v>a1pvu2</v>
    <v>Daily</v>
    <v>45289</v>
    <v>45289</v>
    <v>0</v>
    <v>1</v>
    <v>638394048000000000,638410361370945531,0</v>
    <v>0</v>
    <v>a1pvu2</v>
    <v>XNYS:CLX</v>
    <v>250</v>
  </rv>
  <rv s="17">
    <v>73</v>
    <v>axxudm</v>
    <v>Daily</v>
    <v>45289</v>
    <v>45289</v>
    <v>0</v>
    <v>1</v>
    <v>638394048000000000,638410360945518123,0</v>
    <v>0</v>
    <v>axxudm</v>
    <v>XNYS:NCLH</v>
    <v>251</v>
  </rv>
  <rv s="17">
    <v>73</v>
    <v>a24j8m</v>
    <v>Daily</v>
    <v>45289</v>
    <v>45289</v>
    <v>0</v>
    <v>1</v>
    <v>638394048000000000,638410358887707808,0</v>
    <v>0</v>
    <v>a24j8m</v>
    <v>XNYS:TRV</v>
    <v>252</v>
  </rv>
  <rv s="17">
    <v>73</v>
    <v>a239hw</v>
    <v>Daily</v>
    <v>45289</v>
    <v>45289</v>
    <v>0</v>
    <v>1</v>
    <v>638394048000000000,638410361680593834,0</v>
    <v>0</v>
    <v>a239hw</v>
    <v>XNAS:SNPS</v>
    <v>253</v>
  </rv>
  <rv s="17">
    <v>73</v>
    <v>a1qga2</v>
    <v>Daily</v>
    <v>45289</v>
    <v>45289</v>
    <v>0</v>
    <v>1</v>
    <v>638394048000000000,638410358886125084,0</v>
    <v>0</v>
    <v>a1qga2</v>
    <v>XNAS:CSX</v>
    <v>254</v>
  </rv>
  <rv s="17">
    <v>73</v>
    <v>a1nda2</v>
    <v>Daily</v>
    <v>45289</v>
    <v>45289</v>
    <v>0</v>
    <v>1</v>
    <v>638394048000000000,638410358884888303,0</v>
    <v>0</v>
    <v>a1nda2</v>
    <v>XNAS:AMAT</v>
    <v>255</v>
  </rv>
  <rv s="17">
    <v>73</v>
    <v>a1ossm</v>
    <v>Daily</v>
    <v>45289</v>
    <v>45289</v>
    <v>0</v>
    <v>1</v>
    <v>638394048000000000,638410361115245686,0</v>
    <v>0</v>
    <v>a1ossm</v>
    <v>XNYS:BR</v>
    <v>256</v>
  </rv>
  <rv s="17">
    <v>73</v>
    <v>a24kar</v>
    <v>Daily</v>
    <v>45289</v>
    <v>45289</v>
    <v>0</v>
    <v>1</v>
    <v>638394048000000000,638410358901055631,0</v>
    <v>0</v>
    <v>a24kar</v>
    <v>XNAS:TSLA</v>
    <v>257</v>
  </rv>
  <rv s="17">
    <v>73</v>
    <v>a1olgh</v>
    <v>Daily</v>
    <v>45289</v>
    <v>45289</v>
    <v>0</v>
    <v>1</v>
    <v>638394048000000000,638410358890592711,0</v>
    <v>0</v>
    <v>a1olgh</v>
    <v>XNYS:BLDR</v>
    <v>258</v>
  </rv>
  <rv s="17">
    <v>73</v>
    <v>a1x4f2</v>
    <v>Daily</v>
    <v>45289</v>
    <v>45289</v>
    <v>0</v>
    <v>1</v>
    <v>638394048000000000,638410361833831662,0</v>
    <v>0</v>
    <v>a1x4f2</v>
    <v>XNAS:LRCX</v>
    <v>259</v>
  </rv>
  <rv s="17">
    <v>77</v>
    <v>buqubh</v>
    <v>Daily</v>
    <v>45289</v>
    <v>45289</v>
    <v>0</v>
    <v>1</v>
    <v>638394048000000000,638410357641841610,0</v>
    <v>0</v>
    <v>buqubh</v>
    <v>XHKG:9999</v>
    <v>260</v>
  </rv>
  <rv s="17">
    <v>73</v>
    <v>a1zgm7</v>
    <v>Daily</v>
    <v>45289</v>
    <v>45289</v>
    <v>0</v>
    <v>1</v>
    <v>638394048000000000,638410358890968171,0</v>
    <v>0</v>
    <v>a1zgm7</v>
    <v>XNAS:PANW</v>
    <v>261</v>
  </rv>
  <rv s="17">
    <v>73</v>
    <v>a21d27</v>
    <v>Daily</v>
    <v>45289</v>
    <v>45289</v>
    <v>0</v>
    <v>1</v>
    <v>638394048000000000,638410358885031500,0</v>
    <v>0</v>
    <v>a21d27</v>
    <v>XNYS:PSX</v>
    <v>262</v>
  </rv>
  <rv s="17">
    <v>77</v>
    <v>ah23jc</v>
    <v>Daily</v>
    <v>45289</v>
    <v>45289</v>
    <v>0</v>
    <v>1</v>
    <v>638394048000000000,638410357641885918,0</v>
    <v>0</v>
    <v>ah23jc</v>
    <v>XHKG:1099</v>
    <v>263</v>
  </rv>
  <rv s="17">
    <v>73</v>
    <v>a1pffr</v>
    <v>Daily</v>
    <v>45289</v>
    <v>45289</v>
    <v>0</v>
    <v>1</v>
    <v>638394048000000000,638410361270016033,0</v>
    <v>0</v>
    <v>a1pffr</v>
    <v>XNYS:CE</v>
    <v>264</v>
  </rv>
  <rv s="17">
    <v>73</v>
    <v>a1r5fr</v>
    <v>Daily</v>
    <v>45289</v>
    <v>45289</v>
    <v>0</v>
    <v>1</v>
    <v>638394048000000000,638410358891298614,0</v>
    <v>0</v>
    <v>a1r5fr</v>
    <v>XNYS:DLR</v>
    <v>265</v>
  </rv>
  <rv s="17">
    <v>73</v>
    <v>a1sqcw</v>
    <v>Daily</v>
    <v>45289</v>
    <v>45289</v>
    <v>0</v>
    <v>1</v>
    <v>638394048000000000,638410358885035526,0</v>
    <v>0</v>
    <v>a1sqcw</v>
    <v>XNYS:FDS</v>
    <v>266</v>
  </rv>
  <rv s="17">
    <v>73</v>
    <v>a24mnm</v>
    <v>Daily</v>
    <v>45289</v>
    <v>45289</v>
    <v>0</v>
    <v>1</v>
    <v>638394048000000000,638410358890574874,0</v>
    <v>0</v>
    <v>a24mnm</v>
    <v>XNAS:TTWO</v>
    <v>267</v>
  </rv>
  <rv s="17">
    <v>73</v>
    <v>a1moa2</v>
    <v>Daily</v>
    <v>45289</v>
    <v>45289</v>
    <v>0</v>
    <v>1</v>
    <v>638394048000000000,638410358890945165,0</v>
    <v>0</v>
    <v>a1moa2</v>
    <v>XNAS:AAL</v>
    <v>268</v>
  </rv>
  <rv s="17">
    <v>73</v>
    <v>a1p18m</v>
    <v>Daily</v>
    <v>45289</v>
    <v>45289</v>
    <v>0</v>
    <v>1</v>
    <v>638394048000000000,638410361572517047,0</v>
    <v>0</v>
    <v>a1p18m</v>
    <v>XNYS:BWA</v>
    <v>269</v>
  </rv>
  <rv s="17">
    <v>73</v>
    <v>a1mpc7</v>
    <v>Daily</v>
    <v>45289</v>
    <v>45289</v>
    <v>0</v>
    <v>1</v>
    <v>638394048000000000,638410358885305469,0</v>
    <v>0</v>
    <v>a1mpc7</v>
    <v>XNAS:AXON</v>
    <v>270</v>
  </rv>
  <rv s="17">
    <v>73</v>
    <v>a23ocw</v>
    <v>Daily</v>
    <v>45289</v>
    <v>45289</v>
    <v>0</v>
    <v>1</v>
    <v>638394048000000000,638410361320379679,0</v>
    <v>0</v>
    <v>a23ocw</v>
    <v>XNYS:STE</v>
    <v>271</v>
  </rv>
  <rv s="17">
    <v>73</v>
    <v>a1zo52</v>
    <v>Daily</v>
    <v>45289</v>
    <v>45289</v>
    <v>0</v>
    <v>1</v>
    <v>638394048000000000,638410361730288818,0</v>
    <v>0</v>
    <v>a1zo52</v>
    <v>XNYS:PEG</v>
    <v>272</v>
  </rv>
  <rv s="17">
    <v>73</v>
    <v>a1wyu2</v>
    <v>Daily</v>
    <v>45289</v>
    <v>45289</v>
    <v>0</v>
    <v>1</v>
    <v>638394048000000000,638410361935840577,0</v>
    <v>0</v>
    <v>a1wyu2</v>
    <v>XNYS:LLY</v>
    <v>273</v>
  </rv>
  <rv s="17">
    <v>73</v>
    <v>a1tpyc</v>
    <v>Daily</v>
    <v>45289</v>
    <v>45289</v>
    <v>0</v>
    <v>1</v>
    <v>638394048000000000,638410359051438297,0</v>
    <v>0</v>
    <v>a1tpyc</v>
    <v>XNYS:IR</v>
    <v>274</v>
  </rv>
  <rv s="17">
    <v>73</v>
    <v>a1nkm7</v>
    <v>Daily</v>
    <v>45289</v>
    <v>45289</v>
    <v>0</v>
    <v>1</v>
    <v>638394048000000000,638410360945515096,0</v>
    <v>0</v>
    <v>a1nkm7</v>
    <v>XNYS:AOS</v>
    <v>275</v>
  </rv>
  <rv s="17">
    <v>73</v>
    <v>a1u6sm</v>
    <v>Daily</v>
    <v>45289</v>
    <v>45289</v>
    <v>0</v>
    <v>1</v>
    <v>638394048000000000,638410361166006761,0</v>
    <v>0</v>
    <v>a1u6sm</v>
    <v>XNYS:GRMN</v>
    <v>276</v>
  </rv>
  <rv s="17">
    <v>73</v>
    <v>a1s57w</v>
    <v>Daily</v>
    <v>45289</v>
    <v>45289</v>
    <v>0</v>
    <v>1</v>
    <v>638394048000000000,638410358890792398,0</v>
    <v>0</v>
    <v>a1s57w</v>
    <v>XNYS:EQT</v>
    <v>277</v>
  </rv>
  <rv s="17">
    <v>73</v>
    <v>c8bc4c</v>
    <v>Daily</v>
    <v>45289</v>
    <v>45289</v>
    <v>0</v>
    <v>1</v>
    <v>638394048000000000,638410361320359843,0</v>
    <v>0</v>
    <v>c8bc4c</v>
    <v>XNAS:GEHC</v>
    <v>278</v>
  </rv>
  <rv s="17">
    <v>73</v>
    <v>a1o4ec</v>
    <v>Daily</v>
    <v>45289</v>
    <v>45289</v>
    <v>0</v>
    <v>1</v>
    <v>638394048000000000,638410361935841644,0</v>
    <v>0</v>
    <v>a1o4ec</v>
    <v>XNYS:BA</v>
    <v>279</v>
  </rv>
  <rv s="17">
    <v>73</v>
    <v>a237gh</v>
    <v>Daily</v>
    <v>45289</v>
    <v>45289</v>
    <v>0</v>
    <v>1</v>
    <v>638394048000000000,638410361216379665,0</v>
    <v>0</v>
    <v>a237gh</v>
    <v>XNYS:SNA</v>
    <v>280</v>
  </rv>
  <rv s="17">
    <v>73</v>
    <v>a1z3h7</v>
    <v>Daily</v>
    <v>45289</v>
    <v>45289</v>
    <v>0</v>
    <v>1</v>
    <v>638394048000000000,638410361680592948,0</v>
    <v>0</v>
    <v>a1z3h7</v>
    <v>XNAS:ODFL</v>
    <v>281</v>
  </rv>
  <rv s="17">
    <v>73</v>
    <v>a1wkbh</v>
    <v>Daily</v>
    <v>45289</v>
    <v>45289</v>
    <v>0</v>
    <v>1</v>
    <v>638394048000000000,638410359252773010,0</v>
    <v>0</v>
    <v>a1wkbh</v>
    <v>XNYS:KMI</v>
    <v>282</v>
  </rv>
  <rv s="17">
    <v>73</v>
    <v>a24c52</v>
    <v>Daily</v>
    <v>45289</v>
    <v>45289</v>
    <v>0</v>
    <v>1</v>
    <v>638394048000000000,638410358900949345,0</v>
    <v>0</v>
    <v>a24c52</v>
    <v>XNAS:TMUS</v>
    <v>283</v>
  </rv>
  <rv s="17">
    <v>73</v>
    <v>a1q3jc</v>
    <v>Daily</v>
    <v>45289</v>
    <v>45289</v>
    <v>0</v>
    <v>1</v>
    <v>638394048000000000,638410361833868562,0</v>
    <v>0</v>
    <v>a1q3jc</v>
    <v>XNYS:COF</v>
    <v>284</v>
  </rv>
  <rv s="17">
    <v>73</v>
    <v>a1vp4c</v>
    <v>Daily</v>
    <v>45289</v>
    <v>45289</v>
    <v>0</v>
    <v>1</v>
    <v>638394048000000000,638410358891740950,0</v>
    <v>0</v>
    <v>a1vp4c</v>
    <v>XNYS:IPG</v>
    <v>285</v>
  </rv>
  <rv s="17">
    <v>73</v>
    <v>a1vrec</v>
    <v>Daily</v>
    <v>45289</v>
    <v>45289</v>
    <v>0</v>
    <v>1</v>
    <v>638394048000000000,638410358885300470,0</v>
    <v>0</v>
    <v>a1vrec</v>
    <v>XNYS:IRM</v>
    <v>286</v>
  </rv>
  <rv s="17">
    <v>73</v>
    <v>a1vtoc</v>
    <v>Daily</v>
    <v>45289</v>
    <v>45289</v>
    <v>0</v>
    <v>1</v>
    <v>638394048000000000,638410358885163725,0</v>
    <v>0</v>
    <v>a1vtoc</v>
    <v>XNYS:IT</v>
    <v>287</v>
  </rv>
  <rv s="17">
    <v>73</v>
    <v>bo5fpr</v>
    <v>Daily</v>
    <v>45289</v>
    <v>45289</v>
    <v>0</v>
    <v>1</v>
    <v>638394048000000000,638410360895120282,0</v>
    <v>0</v>
    <v>bo5fpr</v>
    <v>XNAS:MRNA</v>
    <v>288</v>
  </rv>
  <rv s="17">
    <v>73</v>
    <v>a25k5r</v>
    <v>Daily</v>
    <v>45289</v>
    <v>45289</v>
    <v>0</v>
    <v>1</v>
    <v>638394048000000000,638410358901073868,0</v>
    <v>0</v>
    <v>a25k5r</v>
    <v>XNAS:VRTX</v>
    <v>289</v>
  </rv>
  <rv s="17">
    <v>73</v>
    <v>a1sl52</v>
    <v>Daily</v>
    <v>45289</v>
    <v>45289</v>
    <v>0</v>
    <v>1</v>
    <v>638394048000000000,638410360687283627,0</v>
    <v>0</v>
    <v>a1sl52</v>
    <v>XNAS:FAST</v>
    <v>290</v>
  </rv>
  <rv s="17">
    <v>73</v>
    <v>a1sqr7</v>
    <v>Daily</v>
    <v>45289</v>
    <v>45289</v>
    <v>0</v>
    <v>1</v>
    <v>638394048000000000,638410358901056684,0</v>
    <v>0</v>
    <v>a1sqr7</v>
    <v>XNYS:FDX</v>
    <v>291</v>
  </rv>
  <rv s="17">
    <v>73</v>
    <v>a1safr</v>
    <v>Daily</v>
    <v>45289</v>
    <v>45289</v>
    <v>0</v>
    <v>1</v>
    <v>638394048000000000,638410360844646524,0</v>
    <v>0</v>
    <v>a1safr</v>
    <v>XNYS:ETN</v>
    <v>292</v>
  </rv>
  <rv s="17">
    <v>73</v>
    <v>a1wifr</v>
    <v>Daily</v>
    <v>45289</v>
    <v>45289</v>
    <v>0</v>
    <v>1</v>
    <v>638394048000000000,638410361730336066,0</v>
    <v>0</v>
    <v>a1wifr</v>
    <v>XNYS:KIM</v>
    <v>293</v>
  </rv>
  <rv s="17">
    <v>73</v>
    <v>a1vb5r</v>
    <v>Daily</v>
    <v>45289</v>
    <v>45289</v>
    <v>0</v>
    <v>1</v>
    <v>638394048000000000,638410359051408352,0</v>
    <v>0</v>
    <v>a1vb5r</v>
    <v>XNAS:IDXX</v>
    <v>294</v>
  </rv>
  <rv s="17">
    <v>73</v>
    <v>a1yrar</v>
    <v>Daily</v>
    <v>45289</v>
    <v>45289</v>
    <v>0</v>
    <v>1</v>
    <v>638394048000000000,638410361680647163,0</v>
    <v>0</v>
    <v>a1yrar</v>
    <v>XNAS:NTAP</v>
    <v>295</v>
  </rv>
  <rv s="17">
    <v>73</v>
    <v>a1xam7</v>
    <v>Daily</v>
    <v>45289</v>
    <v>45289</v>
    <v>0</v>
    <v>1</v>
    <v>638394048000000000,638410361833830485,0</v>
    <v>0</v>
    <v>a1xam7</v>
    <v>XNYS:MAS</v>
    <v>296</v>
  </rv>
  <rv s="17">
    <v>73</v>
    <v>a24v8m</v>
    <v>Daily</v>
    <v>45289</v>
    <v>45289</v>
    <v>0</v>
    <v>1</v>
    <v>638394048000000000,638410359202397771,0</v>
    <v>0</v>
    <v>a24v8m</v>
    <v>XNYS:UHS</v>
    <v>297</v>
  </rv>
  <rv s="17">
    <v>73</v>
    <v>a1xear</v>
    <v>Daily</v>
    <v>45289</v>
    <v>45289</v>
    <v>0</v>
    <v>1</v>
    <v>638394048000000000,638410358884880049,0</v>
    <v>0</v>
    <v>a1xear</v>
    <v>XNYS:MCO</v>
    <v>298</v>
  </rv>
  <rv s="17">
    <v>73</v>
    <v>a1mwoc</v>
    <v>Daily</v>
    <v>45289</v>
    <v>45289</v>
    <v>0</v>
    <v>1</v>
    <v>638394048000000000,638410361833858619,0</v>
    <v>0</v>
    <v>a1mwoc</v>
    <v>XNAS:ADSK</v>
    <v>299</v>
  </rv>
  <rv s="17">
    <v>73</v>
    <v>a1wjkr</v>
    <v>Daily</v>
    <v>45289</v>
    <v>45289</v>
    <v>0</v>
    <v>1</v>
    <v>638394048000000000,638410358885177096,0</v>
    <v>0</v>
    <v>a1wjkr</v>
    <v>XNAS:KLAC</v>
    <v>300</v>
  </rv>
  <rv s="17">
    <v>73</v>
    <v>a1uyk2</v>
    <v>Daily</v>
    <v>45289</v>
    <v>45289</v>
    <v>0</v>
    <v>1</v>
    <v>638394048000000000,638410358885038187,0</v>
    <v>0</v>
    <v>a1uyk2</v>
    <v>XNYS:HUBB</v>
    <v>301</v>
  </rv>
  <rv s="17">
    <v>73</v>
    <v>a1mou2</v>
    <v>Daily</v>
    <v>45289</v>
    <v>45289</v>
    <v>0</v>
    <v>1</v>
    <v>638394048000000000,638410358890988155,0</v>
    <v>0</v>
    <v>a1mou2</v>
    <v>XNAS:AAPL</v>
    <v>302</v>
  </rv>
  <rv s="17">
    <v>73</v>
    <v>a244dm</v>
    <v>Daily</v>
    <v>45289</v>
    <v>45289</v>
    <v>0</v>
    <v>1</v>
    <v>638394048000000000,638410360945498074,0</v>
    <v>0</v>
    <v>a244dm</v>
    <v>XNYS:TEL</v>
    <v>303</v>
  </rv>
  <rv s="17">
    <v>77</v>
    <v>ah5jfr</v>
    <v>Daily</v>
    <v>45289</v>
    <v>45289</v>
    <v>0</v>
    <v>1</v>
    <v>638394048000000000,638410357641808492,0</v>
    <v>0</v>
    <v>ah5jfr</v>
    <v>XHKG:688</v>
    <v>304</v>
  </rv>
  <rv s="17">
    <v>73</v>
    <v>a1ruc7</v>
    <v>Daily</v>
    <v>45289</v>
    <v>45289</v>
    <v>0</v>
    <v>1</v>
    <v>638394048000000000,638410359051421193,0</v>
    <v>0</v>
    <v>a1ruc7</v>
    <v>XNYS:EL</v>
    <v>305</v>
  </rv>
  <rv s="17">
    <v>73</v>
    <v>a1njh7</v>
    <v>Daily</v>
    <v>45289</v>
    <v>45289</v>
    <v>0</v>
    <v>1</v>
    <v>638394048000000000,638410358901069027,0</v>
    <v>0</v>
    <v>a1njh7</v>
    <v>XNAS:ANSS</v>
    <v>306</v>
  </rv>
  <rv s="17">
    <v>73</v>
    <v>a1zk27</v>
    <v>Daily</v>
    <v>45289</v>
    <v>45289</v>
    <v>0</v>
    <v>1</v>
    <v>638394048000000000,638410360687272065,0</v>
    <v>0</v>
    <v>a1zk27</v>
    <v>XNAS:PCAR</v>
    <v>307</v>
  </rv>
  <rv s="17">
    <v>73</v>
    <v>a1x1mw</v>
    <v>Daily</v>
    <v>45289</v>
    <v>45289</v>
    <v>0</v>
    <v>1</v>
    <v>638394048000000000,638410358884925475,0</v>
    <v>0</v>
    <v>a1x1mw</v>
    <v>XNAS:LNT</v>
    <v>308</v>
  </rv>
  <rv s="17">
    <v>73</v>
    <v>a1sp52</v>
    <v>Daily</v>
    <v>45289</v>
    <v>45289</v>
    <v>0</v>
    <v>1</v>
    <v>638394048000000000,638410361115255684,0</v>
    <v>0</v>
    <v>a1sp52</v>
    <v>XNYS:FCX</v>
    <v>309</v>
  </rv>
  <rv s="17">
    <v>73</v>
    <v>a1xp2w</v>
    <v>Daily</v>
    <v>45289</v>
    <v>45289</v>
    <v>0</v>
    <v>1</v>
    <v>638394048000000000,638410361165973996,0</v>
    <v>0</v>
    <v>a1xp2w</v>
    <v>XNYS:MLM</v>
    <v>310</v>
  </rv>
  <rv s="17">
    <v>73</v>
    <v>a226jc</v>
    <v>Daily</v>
    <v>45289</v>
    <v>45289</v>
    <v>0</v>
    <v>1</v>
    <v>638394048000000000,638410361007463748,0</v>
    <v>0</v>
    <v>a226jc</v>
    <v>XNYS:ROK</v>
    <v>311</v>
  </rv>
  <rv s="17">
    <v>73</v>
    <v>a1p58m</v>
    <v>Daily</v>
    <v>45289</v>
    <v>45289</v>
    <v>0</v>
    <v>1</v>
    <v>638394048000000000,638410361471884245,0</v>
    <v>0</v>
    <v>a1p58m</v>
    <v>XNYS:CAH</v>
    <v>312</v>
  </rv>
  <rv s="17">
    <v>73</v>
    <v>a1vt77</v>
    <v>Daily</v>
    <v>45289</v>
    <v>45289</v>
    <v>0</v>
    <v>1</v>
    <v>638394048000000000,638410358885324938,0</v>
    <v>0</v>
    <v>a1vt77</v>
    <v>XNAS:ISRG</v>
    <v>313</v>
  </rv>
  <rv s="17">
    <v>73</v>
    <v>a1n7mw</v>
    <v>Daily</v>
    <v>45289</v>
    <v>45289</v>
    <v>0</v>
    <v>1</v>
    <v>638394048000000000,638410361833850386,0</v>
    <v>0</v>
    <v>a1n7mw</v>
    <v>XNYS:AIZ</v>
    <v>314</v>
  </rv>
  <rv s="17">
    <v>73</v>
    <v>a1sx27</v>
    <v>Daily</v>
    <v>45289</v>
    <v>45289</v>
    <v>0</v>
    <v>1</v>
    <v>638394048000000000,638410358884881877,0</v>
    <v>0</v>
    <v>a1sx27</v>
    <v>XNYS:FI</v>
    <v>315</v>
  </rv>
  <rv s="17">
    <v>73</v>
    <v>a1xkhw</v>
    <v>Daily</v>
    <v>45289</v>
    <v>45289</v>
    <v>0</v>
    <v>1</v>
    <v>638394048000000000,638410358885160217,0</v>
    <v>0</v>
    <v>a1xkhw</v>
    <v>XNYS:MGM</v>
    <v>316</v>
  </rv>
  <rv s="17">
    <v>73</v>
    <v>a1vjbh</v>
    <v>Daily</v>
    <v>45289</v>
    <v>45289</v>
    <v>0</v>
    <v>1</v>
    <v>638394048000000000,638410361572489819,0</v>
    <v>0</v>
    <v>a1vjbh</v>
    <v>XNAS:INCY</v>
    <v>317</v>
  </rv>
  <rv s="17">
    <v>73</v>
    <v>a1swsm</v>
    <v>Daily</v>
    <v>45289</v>
    <v>45289</v>
    <v>0</v>
    <v>1</v>
    <v>638394048000000000,638410358884951543,0</v>
    <v>0</v>
    <v>a1swsm</v>
    <v>XNYS:FIS</v>
    <v>318</v>
  </rv>
  <rv s="17">
    <v>73</v>
    <v>a23d9c</v>
    <v>Daily</v>
    <v>45289</v>
    <v>45289</v>
    <v>0</v>
    <v>1</v>
    <v>638394048000000000,638410358901056687,0</v>
    <v>0</v>
    <v>a23d9c</v>
    <v>XNYS:SPGI</v>
    <v>319</v>
  </rv>
  <rv s="17">
    <v>73</v>
    <v>a1otrw</v>
    <v>Daily</v>
    <v>45289</v>
    <v>45289</v>
    <v>0</v>
    <v>1</v>
    <v>638394048000000000,638410361622852509,0</v>
    <v>0</v>
    <v>a1otrw</v>
    <v>XNYS:BRK.B</v>
    <v>320</v>
  </rv>
  <rv s="17">
    <v>73</v>
    <v>a1udz2</v>
    <v>Daily</v>
    <v>45289</v>
    <v>45289</v>
    <v>0</v>
    <v>1</v>
    <v>638394048000000000,638410360844642158,0</v>
    <v>0</v>
    <v>a1udz2</v>
    <v>XNYS:GWW</v>
    <v>321</v>
  </rv>
  <rv s="17">
    <v>73</v>
    <v>a1qgcw</v>
    <v>Daily</v>
    <v>45289</v>
    <v>45289</v>
    <v>0</v>
    <v>1</v>
    <v>638394048000000000,638410358885165202,0</v>
    <v>0</v>
    <v>a1qgcw</v>
    <v>XNAS:CTAS</v>
    <v>322</v>
  </rv>
  <rv s="17">
    <v>73</v>
    <v>a1pap2</v>
    <v>Daily</v>
    <v>45289</v>
    <v>45289</v>
    <v>0</v>
    <v>1</v>
    <v>638394048000000000,638410359051428059,0</v>
    <v>0</v>
    <v>a1pap2</v>
    <v>BATS:CBOE</v>
    <v>323</v>
  </rv>
  <rv s="17">
    <v>77</v>
    <v>ah4ar7</v>
    <v>Daily</v>
    <v>45289</v>
    <v>45289</v>
    <v>0</v>
    <v>1</v>
    <v>638394048000000000,638410357641875557,0</v>
    <v>0</v>
    <v>ah4ar7</v>
    <v>XHKG:316</v>
    <v>324</v>
  </rv>
  <rv s="17">
    <v>73</v>
    <v>a1xaar</v>
    <v>Daily</v>
    <v>45289</v>
    <v>45289</v>
    <v>0</v>
    <v>1</v>
    <v>638394048000000000,638410360945504185,0</v>
    <v>0</v>
    <v>a1xaar</v>
    <v>XNAS:MAR</v>
    <v>325</v>
  </rv>
  <rv s="17">
    <v>73</v>
    <v>a1rlu2</v>
    <v>Daily</v>
    <v>45289</v>
    <v>45289</v>
    <v>0</v>
    <v>1</v>
    <v>638394048000000000,638410361320394775,0</v>
    <v>0</v>
    <v>a1rlu2</v>
    <v>XNYS:ECL</v>
    <v>326</v>
  </rv>
  <rv s="17">
    <v>73</v>
    <v>a1yx6h</v>
    <v>Daily</v>
    <v>45289</v>
    <v>45289</v>
    <v>0</v>
    <v>1</v>
    <v>638394048000000000,638410362036983764,0</v>
    <v>0</v>
    <v>a1yx6h</v>
    <v>XNAS:NWS</v>
    <v>327</v>
  </rv>
  <rv s="17">
    <v>73</v>
    <v>bnmq52</v>
    <v>Daily</v>
    <v>45289</v>
    <v>45289</v>
    <v>0</v>
    <v>1</v>
    <v>638394048000000000,638410358947541881,0</v>
    <v>0</v>
    <v>bnmq52</v>
    <v>XNAS:LIN</v>
    <v>328</v>
  </rv>
  <rv s="17">
    <v>73</v>
    <v>a25omw</v>
    <v>Daily</v>
    <v>45289</v>
    <v>45289</v>
    <v>0</v>
    <v>1</v>
    <v>638394048000000000,638410361680717071,0</v>
    <v>0</v>
    <v>a25omw</v>
    <v>XNYS:WAB</v>
    <v>329</v>
  </rv>
  <rv s="17">
    <v>73</v>
    <v>a1mw4c</v>
    <v>Daily</v>
    <v>45289</v>
    <v>45289</v>
    <v>0</v>
    <v>1</v>
    <v>638394048000000000,638410359000803090,0</v>
    <v>0</v>
    <v>a1mw4c</v>
    <v>XNAS:ADP</v>
    <v>330</v>
  </rv>
  <rv s="17">
    <v>73</v>
    <v>a229ec</v>
    <v>Daily</v>
    <v>45289</v>
    <v>45289</v>
    <v>0</v>
    <v>1</v>
    <v>638394048000000000,638410361833848586,0</v>
    <v>0</v>
    <v>a229ec</v>
    <v>XNYS:RSG</v>
    <v>331</v>
  </rv>
  <rv s="17">
    <v>73</v>
    <v>a1n7yc</v>
    <v>Daily</v>
    <v>45289</v>
    <v>45289</v>
    <v>0</v>
    <v>1</v>
    <v>638394048000000000,638410358884903555,0</v>
    <v>0</v>
    <v>a1n7yc</v>
    <v>XNAS:AKAM</v>
    <v>332</v>
  </rv>
  <rv s="17">
    <v>73</v>
    <v>a22777</v>
    <v>Daily</v>
    <v>45289</v>
    <v>45289</v>
    <v>0</v>
    <v>1</v>
    <v>638394048000000000,638410358885093358,0</v>
    <v>0</v>
    <v>a22777</v>
    <v>XNAS:ROP</v>
    <v>333</v>
  </rv>
  <rv s="17">
    <v>73</v>
    <v>a25jnm</v>
    <v>Daily</v>
    <v>45289</v>
    <v>45289</v>
    <v>0</v>
    <v>1</v>
    <v>638394048000000000,638410358885030367,0</v>
    <v>0</v>
    <v>a25jnm</v>
    <v>XNAS:VRSK</v>
    <v>334</v>
  </rv>
  <rv s="17">
    <v>73</v>
    <v>a1zxcw</v>
    <v>Daily</v>
    <v>45289</v>
    <v>45289</v>
    <v>0</v>
    <v>1</v>
    <v>638394048000000000,638410361115264647,0</v>
    <v>0</v>
    <v>a1zxcw</v>
    <v>XNYS:RVTY</v>
    <v>335</v>
  </rv>
  <rv s="17">
    <v>73</v>
    <v>a21gh7</v>
    <v>Daily</v>
    <v>45289</v>
    <v>45289</v>
    <v>0</v>
    <v>1</v>
    <v>638394048000000000,638410358890943000,0</v>
    <v>0</v>
    <v>a21gh7</v>
    <v>XNYS:PWR</v>
    <v>336</v>
  </rv>
  <rv s="17">
    <v>73</v>
    <v>a1yx9c</v>
    <v>Daily</v>
    <v>45289</v>
    <v>45289</v>
    <v>0</v>
    <v>1</v>
    <v>638394048000000000,638410361986480357,0</v>
    <v>0</v>
    <v>a1yx9c</v>
    <v>XNAS:NWSA</v>
    <v>337</v>
  </rv>
  <rv s="17">
    <v>73</v>
    <v>a1wksm</v>
    <v>Daily</v>
    <v>45289</v>
    <v>45289</v>
    <v>0</v>
    <v>1</v>
    <v>638394048000000000,638410358885303906,0</v>
    <v>0</v>
    <v>a1wksm</v>
    <v>XNYS:KMX</v>
    <v>338</v>
  </rv>
  <rv s="17">
    <v>73</v>
    <v>a1nllh</v>
    <v>Daily</v>
    <v>45289</v>
    <v>45289</v>
    <v>0</v>
    <v>1</v>
    <v>638394048000000000,638410360687250964,0</v>
    <v>0</v>
    <v>a1nllh</v>
    <v>XNYS:APH</v>
    <v>339</v>
  </rv>
  <rv s="17">
    <v>73</v>
    <v>a1uqpr</v>
    <v>Daily</v>
    <v>45289</v>
    <v>45289</v>
    <v>0</v>
    <v>1</v>
    <v>638394048000000000,638410358884886179,0</v>
    <v>0</v>
    <v>a1uqpr</v>
    <v>XNYS:HLT</v>
    <v>340</v>
  </rv>
  <rv s="17">
    <v>73</v>
    <v>a1rew7</v>
    <v>Daily</v>
    <v>45289</v>
    <v>45289</v>
    <v>0</v>
    <v>1</v>
    <v>638394048000000000,638410358891248195,0</v>
    <v>0</v>
    <v>a1rew7</v>
    <v>XNYS:DVN</v>
    <v>341</v>
  </rv>
  <rv s="17">
    <v>73</v>
    <v>c4xjc7</v>
    <v>Daily</v>
    <v>45289</v>
    <v>45289</v>
    <v>0</v>
    <v>1</v>
    <v>638394048000000000,638410360844626039,0</v>
    <v>0</v>
    <v>c4xjc7</v>
    <v>XNAS:CEG</v>
    <v>342</v>
  </rv>
  <rv s="17">
    <v>73</v>
    <v>a26adm</v>
    <v>Daily</v>
    <v>45289</v>
    <v>45289</v>
    <v>0</v>
    <v>1</v>
    <v>638394048000000000,638410361370965042,0</v>
    <v>0</v>
    <v>a26adm</v>
    <v>XNAS:XRAY</v>
    <v>343</v>
  </rv>
  <rv s="17">
    <v>73</v>
    <v>a1qqbh</v>
    <v>Daily</v>
    <v>45289</v>
    <v>45289</v>
    <v>0</v>
    <v>1</v>
    <v>638394048000000000,638410359102087148,0</v>
    <v>0</v>
    <v>a1qqbh</v>
    <v>XNYS:DAL</v>
    <v>344</v>
  </rv>
  <rv s="17">
    <v>73</v>
    <v>a1nqw7</v>
    <v>Daily</v>
    <v>45289</v>
    <v>45289</v>
    <v>0</v>
    <v>1</v>
    <v>638394048000000000,638410361166016748,0</v>
    <v>0</v>
    <v>a1nqw7</v>
    <v>XNYS:HWM</v>
    <v>345</v>
  </rv>
  <rv s="17">
    <v>73</v>
    <v>a1q6k2</v>
    <v>Daily</v>
    <v>45289</v>
    <v>45289</v>
    <v>0</v>
    <v>1</v>
    <v>638394048000000000,638410362036982989,0</v>
    <v>0</v>
    <v>a1q6k2</v>
    <v>XNAS:COST</v>
    <v>346</v>
  </rv>
  <rv s="17">
    <v>77</v>
    <v>ah2ih7</v>
    <v>Daily</v>
    <v>45289</v>
    <v>45289</v>
    <v>0</v>
    <v>1</v>
    <v>638394048000000000,638410357641721670,0</v>
    <v>0</v>
    <v>ah2ih7</v>
    <v>XHKG:1299</v>
    <v>347</v>
  </rv>
  <rv s="17">
    <v>73</v>
    <v>a1u4zr</v>
    <v>Daily</v>
    <v>45289</v>
    <v>45289</v>
    <v>0</v>
    <v>1</v>
    <v>638394048000000000,638410361622811431,0</v>
    <v>0</v>
    <v>a1u4zr</v>
    <v>XNYS:GPN</v>
    <v>348</v>
  </rv>
  <rv s="17">
    <v>73</v>
    <v>a1pf4c</v>
    <v>Daily</v>
    <v>45289</v>
    <v>45289</v>
    <v>0</v>
    <v>1</v>
    <v>638394048000000000,638410361680608047,0</v>
    <v>0</v>
    <v>a1pf4c</v>
    <v>XNAS:CDW</v>
    <v>349</v>
  </rv>
  <rv s="17">
    <v>73</v>
    <v>a1stjc</v>
    <v>Daily</v>
    <v>45289</v>
    <v>45289</v>
    <v>0</v>
    <v>1</v>
    <v>638394048000000000,638410361833849499,0</v>
    <v>0</v>
    <v>a1stjc</v>
    <v>XNAS:FFIV</v>
    <v>350</v>
  </rv>
  <rv s="17">
    <v>73</v>
    <v>a1ythw</v>
    <v>Daily</v>
    <v>45289</v>
    <v>45289</v>
    <v>0</v>
    <v>1</v>
    <v>638394048000000000,638410358884900049,0</v>
    <v>0</v>
    <v>a1ythw</v>
    <v>XNYS:NUE</v>
    <v>351</v>
  </rv>
  <rv s="17">
    <v>73</v>
    <v>a1xz1h</v>
    <v>Daily</v>
    <v>45289</v>
    <v>45289</v>
    <v>0</v>
    <v>1</v>
    <v>638394048000000000,638410358885058187,0</v>
    <v>0</v>
    <v>a1xz1h</v>
    <v>XNYS:MSCI</v>
    <v>352</v>
  </rv>
  <rv s="17">
    <v>73</v>
    <v>a1s4mw</v>
    <v>Daily</v>
    <v>45289</v>
    <v>45289</v>
    <v>0</v>
    <v>1</v>
    <v>638394048000000000,638410358900955528,0</v>
    <v>0</v>
    <v>a1s4mw</v>
    <v>XNAS:EQIX</v>
    <v>353</v>
  </rv>
  <rv s="17">
    <v>73</v>
    <v>a1oxur</v>
    <v>Daily</v>
    <v>45289</v>
    <v>45289</v>
    <v>0</v>
    <v>1</v>
    <v>638394048000000000,638410358901066751,0</v>
    <v>0</v>
    <v>a1oxur</v>
    <v>XNYS:BSX</v>
    <v>354</v>
  </rv>
  <rv s="17">
    <v>73</v>
    <v>a21zf2</v>
    <v>Daily</v>
    <v>45289</v>
    <v>45289</v>
    <v>0</v>
    <v>1</v>
    <v>638394048000000000,638410360687313593,0</v>
    <v>0</v>
    <v>a21zf2</v>
    <v>XNYS:RHI</v>
    <v>355</v>
  </rv>
  <rv s="17">
    <v>73</v>
    <v>a1qhz2</v>
    <v>Daily</v>
    <v>45289</v>
    <v>45289</v>
    <v>0</v>
    <v>1</v>
    <v>638394048000000000,638410358947532137,0</v>
    <v>0</v>
    <v>a1qhz2</v>
    <v>XNAS:CTSH</v>
    <v>356</v>
  </rv>
  <rv s="17">
    <v>73</v>
    <v>a23p6h</v>
    <v>Daily</v>
    <v>45289</v>
    <v>45289</v>
    <v>0</v>
    <v>1</v>
    <v>638394048000000000,638410359102076450,0</v>
    <v>0</v>
    <v>a23p6h</v>
    <v>XNAS:STLD</v>
    <v>357</v>
  </rv>
  <rv s="17">
    <v>73</v>
    <v>a256cw</v>
    <v>Daily</v>
    <v>45289</v>
    <v>45289</v>
    <v>0</v>
    <v>1</v>
    <v>638394048000000000,638410361007457711,0</v>
    <v>0</v>
    <v>a256cw</v>
    <v>XNYS:V</v>
    <v>358</v>
  </rv>
  <rv s="17">
    <v>73</v>
    <v>a1pokr</v>
    <v>Daily</v>
    <v>45289</v>
    <v>45289</v>
    <v>0</v>
    <v>1</v>
    <v>638394048000000000,638410361935861624,0</v>
    <v>0</v>
    <v>a1pokr</v>
    <v>XNAS:CHTR</v>
    <v>359</v>
  </rv>
  <rv s="17">
    <v>73</v>
    <v>a1s6ww</v>
    <v>Daily</v>
    <v>45289</v>
    <v>45289</v>
    <v>0</v>
    <v>1</v>
    <v>638394048000000000,638410358891288610,0</v>
    <v>0</v>
    <v>a1s6ww</v>
    <v>XNYS:ES</v>
    <v>360</v>
  </rv>
  <rv s="17">
    <v>73</v>
    <v>a1x8w7</v>
    <v>Daily</v>
    <v>45289</v>
    <v>45289</v>
    <v>0</v>
    <v>1</v>
    <v>638394048000000000,638410359541813679,0</v>
    <v>0</v>
    <v>a1x8w7</v>
    <v>XNYS:MA</v>
    <v>361</v>
  </rv>
  <rv s="17">
    <v>73</v>
    <v>a1mscw</v>
    <v>Daily</v>
    <v>45289</v>
    <v>45289</v>
    <v>0</v>
    <v>1</v>
    <v>638394048000000000,638410361833834059,0</v>
    <v>0</v>
    <v>a1mscw</v>
    <v>XNAS:ACGL</v>
    <v>362</v>
  </rv>
  <rv s="17">
    <v>73</v>
    <v>a1tg3m</v>
    <v>Daily</v>
    <v>45289</v>
    <v>45289</v>
    <v>0</v>
    <v>1</v>
    <v>638394048000000000,638410358890776863,0</v>
    <v>0</v>
    <v>a1tg3m</v>
    <v>XNAS:FTNT</v>
    <v>363</v>
  </rv>
  <rv s="17">
    <v>73</v>
    <v>a23wlh</v>
    <v>Daily</v>
    <v>45289</v>
    <v>45289</v>
    <v>0</v>
    <v>1</v>
    <v>638394048000000000,638410361986522979,0</v>
    <v>0</v>
    <v>a23wlh</v>
    <v>XNYS:SYY</v>
    <v>364</v>
  </rv>
  <rv s="17">
    <v>73</v>
    <v>a26hyc</v>
    <v>Daily</v>
    <v>45289</v>
    <v>45289</v>
    <v>0</v>
    <v>1</v>
    <v>638394048000000000,638410358885050104,0</v>
    <v>0</v>
    <v>a26hyc</v>
    <v>XNYS:ZTS</v>
    <v>365</v>
  </rv>
  <rv s="17">
    <v>73</v>
    <v>a24bsm</v>
    <v>Daily</v>
    <v>45289</v>
    <v>45289</v>
    <v>0</v>
    <v>1</v>
    <v>638394048000000000,638410361270051583,0</v>
    <v>0</v>
    <v>a24bsm</v>
    <v>XNYS:TMO</v>
    <v>366</v>
  </rv>
  <rv s="17">
    <v>77</v>
    <v>ah3b8m</v>
    <v>Daily</v>
    <v>45289</v>
    <v>45289</v>
    <v>0</v>
    <v>1</v>
    <v>638394048000000000,638410357642365032,0</v>
    <v>0</v>
    <v>ah3b8m</v>
    <v>XHKG:1929</v>
    <v>367</v>
  </rv>
  <rv s="17">
    <v>73</v>
    <v>a1saoc</v>
    <v>Daily</v>
    <v>45289</v>
    <v>45289</v>
    <v>0</v>
    <v>1</v>
    <v>638394048000000000,638410358891273522,0</v>
    <v>0</v>
    <v>a1saoc</v>
    <v>XNYS:ETR</v>
    <v>368</v>
  </rv>
  <rv s="17">
    <v>73</v>
    <v>a1r32w</v>
    <v>Daily</v>
    <v>45289</v>
    <v>45289</v>
    <v>0</v>
    <v>1</v>
    <v>638394048000000000,638410358900965539,0</v>
    <v>0</v>
    <v>a1r32w</v>
    <v>XNAS:WBD</v>
    <v>369</v>
  </rv>
  <rv s="17">
    <v>73</v>
    <v>a1w1rw</v>
    <v>Daily</v>
    <v>45289</v>
    <v>45289</v>
    <v>0</v>
    <v>1</v>
    <v>638394048000000000,638410358893224092,0</v>
    <v>0</v>
    <v>a1w1rw</v>
    <v>XNAS:JBHT</v>
    <v>370</v>
  </rv>
  <rv s="17">
    <v>73</v>
    <v>a1tr1h</v>
    <v>Daily</v>
    <v>45289</v>
    <v>45289</v>
    <v>0</v>
    <v>1</v>
    <v>638394048000000000,638410360687274845,0</v>
    <v>0</v>
    <v>a1tr1h</v>
    <v>XNYS:GE</v>
    <v>371</v>
  </rv>
  <rv s="17">
    <v>73</v>
    <v>a1na6h</v>
    <v>Daily</v>
    <v>45289</v>
    <v>45289</v>
    <v>0</v>
    <v>1</v>
    <v>638394048000000000,638410359102075710,0</v>
    <v>0</v>
    <v>a1na6h</v>
    <v>XNAS:ALGN</v>
    <v>372</v>
  </rv>
  <rv s="17">
    <v>73</v>
    <v>a249r7</v>
    <v>Daily</v>
    <v>45289</v>
    <v>45289</v>
    <v>0</v>
    <v>1</v>
    <v>638394048000000000,638410361522191413,0</v>
    <v>0</v>
    <v>a249r7</v>
    <v>XNYS:TJX</v>
    <v>373</v>
  </rv>
  <rv s="17">
    <v>73</v>
    <v>a1mrar</v>
    <v>Daily</v>
    <v>45289</v>
    <v>45289</v>
    <v>0</v>
    <v>1</v>
    <v>638394048000000000,638410358891221524,0</v>
    <v>0</v>
    <v>a1mrar</v>
    <v>XNYS:ABT</v>
    <v>374</v>
  </rv>
  <rv s="17">
    <v>73</v>
    <v>a1pl8m</v>
    <v>Daily</v>
    <v>45289</v>
    <v>45289</v>
    <v>0</v>
    <v>1</v>
    <v>638394048000000000,638410360895091763,0</v>
    <v>0</v>
    <v>a1pl8m</v>
    <v>XNYS:CHD</v>
    <v>375</v>
  </rv>
  <rv s="17">
    <v>73</v>
    <v>a21k2w</v>
    <v>Daily</v>
    <v>45289</v>
    <v>45289</v>
    <v>0</v>
    <v>1</v>
    <v>638394048000000000,638410362036991779,0</v>
    <v>0</v>
    <v>a21k2w</v>
    <v>XNAS:QCOM</v>
    <v>376</v>
  </rv>
  <rv s="17">
    <v>73</v>
    <v>a1xvzr</v>
    <v>Daily</v>
    <v>45289</v>
    <v>45289</v>
    <v>0</v>
    <v>1</v>
    <v>638394048000000000,638410358884896455,0</v>
    <v>0</v>
    <v>a1xvzr</v>
    <v>XNYS:MPC</v>
    <v>377</v>
  </rv>
  <rv s="17">
    <v>73</v>
    <v>a1ra3m</v>
    <v>Daily</v>
    <v>45289</v>
    <v>45289</v>
    <v>0</v>
    <v>1</v>
    <v>638394048000000000,638410358893234340,0</v>
    <v>0</v>
    <v>a1ra3m</v>
    <v>XNYS:DRI</v>
    <v>378</v>
  </rv>
  <rv s="17">
    <v>73</v>
    <v>a1p2p2</v>
    <v>Daily</v>
    <v>45289</v>
    <v>45289</v>
    <v>0</v>
    <v>1</v>
    <v>638394048000000000,638410361370954619,0</v>
    <v>0</v>
    <v>a1p2p2</v>
    <v>XNYS:BXP</v>
    <v>379</v>
  </rv>
  <rv s="17">
    <v>73</v>
    <v>a1tdvh</v>
    <v>Daily</v>
    <v>45289</v>
    <v>45289</v>
    <v>0</v>
    <v>1</v>
    <v>638394048000000000,638410361935846294,0</v>
    <v>0</v>
    <v>a1tdvh</v>
    <v>XNAS:FSLR</v>
    <v>380</v>
  </rv>
  <rv s="17">
    <v>73</v>
    <v>a1uwoc</v>
    <v>Daily</v>
    <v>45289</v>
    <v>45289</v>
    <v>0</v>
    <v>1</v>
    <v>638394048000000000,638410359102082908,0</v>
    <v>0</v>
    <v>a1uwoc</v>
    <v>XNAS:HST</v>
    <v>381</v>
  </rv>
  <rv s="17">
    <v>73</v>
    <v>a1naqh</v>
    <v>Daily</v>
    <v>45289</v>
    <v>45289</v>
    <v>0</v>
    <v>1</v>
    <v>638394048000000000,638410361007476927,0</v>
    <v>0</v>
    <v>a1naqh</v>
    <v>XNYS:ALLE</v>
    <v>382</v>
  </rv>
  <rv s="17">
    <v>73</v>
    <v>a1r8ur</v>
    <v>Daily</v>
    <v>45289</v>
    <v>45289</v>
    <v>0</v>
    <v>1</v>
    <v>638394048000000000,638410358893230763,0</v>
    <v>0</v>
    <v>a1r8ur</v>
    <v>XNYS:DOV</v>
    <v>383</v>
  </rv>
  <rv s="17">
    <v>73</v>
    <v>a1ngur</v>
    <v>Daily</v>
    <v>45289</v>
    <v>45289</v>
    <v>0</v>
    <v>1</v>
    <v>638394048000000000,638410361270015849,0</v>
    <v>0</v>
    <v>a1ngur</v>
    <v>XNYS:AMT</v>
    <v>384</v>
  </rv>
  <rv s="17">
    <v>73</v>
    <v>a1pwqh</v>
    <v>Daily</v>
    <v>45289</v>
    <v>45289</v>
    <v>0</v>
    <v>1</v>
    <v>638394048000000000,638410362036992987,0</v>
    <v>0</v>
    <v>a1pwqh</v>
    <v>XNAS:CMCSA</v>
    <v>385</v>
  </rv>
  <rv s="17">
    <v>73</v>
    <v>a1r9lh</v>
    <v>Daily</v>
    <v>45289</v>
    <v>45289</v>
    <v>0</v>
    <v>1</v>
    <v>638394048000000000,638410358901046682,0</v>
    <v>0</v>
    <v>a1r9lh</v>
    <v>XNYS:DPZ</v>
    <v>386</v>
  </rv>
  <rv s="17">
    <v>77</v>
    <v>bwwe5r</v>
    <v>Daily</v>
    <v>45289</v>
    <v>45289</v>
    <v>0</v>
    <v>1</v>
    <v>638394048000000000,638410357642038346,0</v>
    <v>0</v>
    <v>bwwe5r</v>
    <v>XHKG:1209</v>
    <v>387</v>
  </rv>
  <rv s="17">
    <v>73</v>
    <v>a1ne3m</v>
    <v>Daily</v>
    <v>45289</v>
    <v>45289</v>
    <v>0</v>
    <v>1</v>
    <v>638394048000000000,638410358884913194,0</v>
    <v>0</v>
    <v>a1ne3m</v>
    <v>XNYS:AME</v>
    <v>388</v>
  </rv>
  <rv s="17">
    <v>73</v>
    <v>a1tgqh</v>
    <v>Daily</v>
    <v>45289</v>
    <v>45289</v>
    <v>0</v>
    <v>1</v>
    <v>638394048000000000,638410358885034899,0</v>
    <v>0</v>
    <v>a1tgqh</v>
    <v>XNYS:FTV</v>
    <v>389</v>
  </rv>
  <rv s="17">
    <v>73</v>
    <v>a1mzjc</v>
    <v>Daily</v>
    <v>45289</v>
    <v>45289</v>
    <v>0</v>
    <v>1</v>
    <v>638394048000000000,638410358885213030,0</v>
    <v>0</v>
    <v>a1mzjc</v>
    <v>XNYS:AFL</v>
    <v>390</v>
  </rv>
  <rv s="17">
    <v>73</v>
    <v>a1nec7</v>
    <v>Daily</v>
    <v>45289</v>
    <v>45289</v>
    <v>0</v>
    <v>1</v>
    <v>638394048000000000,638410358893254505,0</v>
    <v>0</v>
    <v>a1nec7</v>
    <v>XNAS:AMGN</v>
    <v>391</v>
  </rv>
  <rv s="17">
    <v>73</v>
    <v>a1yy2w</v>
    <v>Daily</v>
    <v>45289</v>
    <v>45289</v>
    <v>0</v>
    <v>1</v>
    <v>638394048000000000,638410358890792168,0</v>
    <v>0</v>
    <v>a1yy2w</v>
    <v>XNAS:NXPI</v>
    <v>392</v>
  </rv>
  <rv s="17">
    <v>73</v>
    <v>a24xlh</v>
    <v>Daily</v>
    <v>45289</v>
    <v>45289</v>
    <v>0</v>
    <v>1</v>
    <v>638394048000000000,638410358885028348,0</v>
    <v>0</v>
    <v>a24xlh</v>
    <v>XNYS:UNH</v>
    <v>393</v>
  </rv>
  <rv s="17">
    <v>73</v>
    <v>a1z8jc</v>
    <v>Daily</v>
    <v>45289</v>
    <v>45289</v>
    <v>0</v>
    <v>1</v>
    <v>638394048000000000,638410358900940309,0</v>
    <v>0</v>
    <v>a1z8jc</v>
    <v>XNAS:ON</v>
    <v>394</v>
  </rv>
  <rv s="17">
    <v>73</v>
    <v>a1wh7w</v>
    <v>Daily</v>
    <v>45289</v>
    <v>45289</v>
    <v>0</v>
    <v>1</v>
    <v>638394048000000000,638410361270063166,0</v>
    <v>0</v>
    <v>a1wh7w</v>
    <v>XNYS:KEYS</v>
    <v>395</v>
  </rv>
  <rv s="17">
    <v>73</v>
    <v>a1rrh7</v>
    <v>Daily</v>
    <v>45289</v>
    <v>45289</v>
    <v>0</v>
    <v>1</v>
    <v>638394048000000000,638410359102079122,0</v>
    <v>0</v>
    <v>a1rrh7</v>
    <v>XNYS:EFX</v>
    <v>396</v>
  </rv>
  <rv s="17">
    <v>73</v>
    <v>a1zhcw</v>
    <v>Daily</v>
    <v>45289</v>
    <v>45289</v>
    <v>0</v>
    <v>1</v>
    <v>638394048000000000,638410358885304402,0</v>
    <v>0</v>
    <v>a1zhcw</v>
    <v>XNAS:PAYX</v>
    <v>397</v>
  </rv>
  <rv s="17">
    <v>73</v>
    <v>a1xe52</v>
    <v>Daily</v>
    <v>45289</v>
    <v>45289</v>
    <v>0</v>
    <v>1</v>
    <v>638394048000000000,638410361007464427,0</v>
    <v>0</v>
    <v>a1xe52</v>
    <v>XNYS:MCK</v>
    <v>398</v>
  </rv>
  <rv s="17">
    <v>73</v>
    <v>a1n7pr</v>
    <v>Daily</v>
    <v>45289</v>
    <v>45289</v>
    <v>0</v>
    <v>1</v>
    <v>638394048000000000,638410361216382810,0</v>
    <v>0</v>
    <v>a1n7pr</v>
    <v>XNYS:AJG</v>
    <v>399</v>
  </rv>
  <rv s="17">
    <v>73</v>
    <v>a1pqur</v>
    <v>Daily</v>
    <v>45289</v>
    <v>45289</v>
    <v>0</v>
    <v>1</v>
    <v>638394048000000000,638410358891735526,0</v>
    <v>0</v>
    <v>a1pqur</v>
    <v>XNAS:CINF</v>
    <v>400</v>
  </rv>
  <rv s="17">
    <v>73</v>
    <v>a1x6rw</v>
    <v>Daily</v>
    <v>45289</v>
    <v>45289</v>
    <v>0</v>
    <v>1</v>
    <v>638394048000000000,638410359202423030,0</v>
    <v>0</v>
    <v>a1x6rw</v>
    <v>XNYS:LUV</v>
    <v>401</v>
  </rv>
  <rv s="17">
    <v>73</v>
    <v>a1o2lh</v>
    <v>Daily</v>
    <v>45289</v>
    <v>45289</v>
    <v>0</v>
    <v>1</v>
    <v>638394048000000000,638410361986492259,0</v>
    <v>0</v>
    <v>a1o2lh</v>
    <v>XNYS:AXP</v>
    <v>402</v>
  </rv>
  <rv s="17">
    <v>73</v>
    <v>a1rxu2</v>
    <v>Daily</v>
    <v>45289</v>
    <v>45289</v>
    <v>0</v>
    <v>1</v>
    <v>638394048000000000,638410358900964070,0</v>
    <v>0</v>
    <v>a1rxu2</v>
    <v>XNYS:EMN</v>
    <v>403</v>
  </rv>
  <rv s="17">
    <v>73</v>
    <v>azetdm</v>
    <v>Daily</v>
    <v>45289</v>
    <v>45289</v>
    <v>0</v>
    <v>1</v>
    <v>638394048000000000,638410361522210384,0</v>
    <v>0</v>
    <v>azetdm</v>
    <v>XNYS:CBRE</v>
    <v>404</v>
  </rv>
  <rv s="17">
    <v>73</v>
    <v>bu3f2w</v>
    <v>Daily</v>
    <v>45289</v>
    <v>45289</v>
    <v>0</v>
    <v>1</v>
    <v>638394048000000000,638410358891220223,0</v>
    <v>0</v>
    <v>bu3f2w</v>
    <v>XNYS:OTIS</v>
    <v>405</v>
  </rv>
  <rv s="17">
    <v>73</v>
    <v>a1nyw7</v>
    <v>Daily</v>
    <v>45289</v>
    <v>45289</v>
    <v>0</v>
    <v>1</v>
    <v>638394048000000000,638410358886114301,0</v>
    <v>0</v>
    <v>a1nyw7</v>
    <v>XNYS:AVB</v>
    <v>406</v>
  </rv>
  <rv s="17">
    <v>77</v>
    <v>ah3452</v>
    <v>Daily</v>
    <v>45289</v>
    <v>45289</v>
    <v>0</v>
    <v>1</v>
    <v>638394048000000000,638410357641872524,0</v>
    <v>0</v>
    <v>ah3452</v>
    <v>XHKG:17</v>
    <v>407</v>
  </rv>
  <rv s="17">
    <v>73</v>
    <v>a1uhnm</v>
    <v>Daily</v>
    <v>45289</v>
    <v>45289</v>
    <v>0</v>
    <v>1</v>
    <v>638394048000000000,638410358885035414,0</v>
    <v>0</v>
    <v>a1uhnm</v>
    <v>XNYS:HCA</v>
    <v>408</v>
  </rv>
  <rv s="17">
    <v>73</v>
    <v>a24p77</v>
    <v>Daily</v>
    <v>45289</v>
    <v>45289</v>
    <v>0</v>
    <v>1</v>
    <v>638394048000000000,638410358900943952,0</v>
    <v>0</v>
    <v>a24p77</v>
    <v>XNYS:TXT</v>
    <v>409</v>
  </rv>
  <rv s="17">
    <v>73</v>
    <v>a1xfoc</v>
    <v>Daily</v>
    <v>45289</v>
    <v>45289</v>
    <v>0</v>
    <v>1</v>
    <v>638394048000000000,638410358947523585,0</v>
    <v>0</v>
    <v>a1xfoc</v>
    <v>XNAS:MDLZ</v>
    <v>410</v>
  </rv>
  <rv s="17">
    <v>77</v>
    <v>bsrlk2</v>
    <v>Daily</v>
    <v>45289</v>
    <v>45289</v>
    <v>0</v>
    <v>1</v>
    <v>638394048000000000,638410357641992400,0</v>
    <v>0</v>
    <v>bsrlk2</v>
    <v>XHKG:9988</v>
    <v>411</v>
  </rv>
  <rv s="17">
    <v>73</v>
    <v>a1ztlh</v>
    <v>Daily</v>
    <v>45289</v>
    <v>45289</v>
    <v>0</v>
    <v>1</v>
    <v>638394048000000000,638410359102071968,0</v>
    <v>0</v>
    <v>a1ztlh</v>
    <v>XNYS:PGR</v>
    <v>412</v>
  </rv>
  <rv s="17">
    <v>73</v>
    <v>a1skmw</v>
    <v>Daily</v>
    <v>45289</v>
    <v>45289</v>
    <v>0</v>
    <v>1</v>
    <v>638394048000000000,638410358885040361,0</v>
    <v>0</v>
    <v>a1skmw</v>
    <v>XNAS:FANG</v>
    <v>413</v>
  </rv>
  <rv s="17">
    <v>73</v>
    <v>a2139c</v>
    <v>Daily</v>
    <v>45289</v>
    <v>45289</v>
    <v>0</v>
    <v>1</v>
    <v>638394048000000000,638410358896099078,0</v>
    <v>0</v>
    <v>a2139c</v>
    <v>XNYS:PNW</v>
    <v>414</v>
  </rv>
  <rv s="17">
    <v>73</v>
    <v>a24gur</v>
    <v>Daily</v>
    <v>45289</v>
    <v>45289</v>
    <v>0</v>
    <v>1</v>
    <v>638394048000000000,638410361216391849,0</v>
    <v>0</v>
    <v>a24gur</v>
    <v>XNYS:TRGP</v>
    <v>415</v>
  </rv>
  <rv s="17">
    <v>73</v>
    <v>a1yjxm</v>
    <v>Daily</v>
    <v>45289</v>
    <v>45289</v>
    <v>0</v>
    <v>1</v>
    <v>638394048000000000,638410358896093506,0</v>
    <v>0</v>
    <v>a1yjxm</v>
    <v>XNYS:NKE</v>
    <v>416</v>
  </rv>
  <rv s="17">
    <v>77</v>
    <v>ah3rk2</v>
    <v>Daily</v>
    <v>45289</v>
    <v>45289</v>
    <v>0</v>
    <v>1</v>
    <v>638394048000000000,638410357641815258,0</v>
    <v>0</v>
    <v>ah3rk2</v>
    <v>XHKG:2382</v>
    <v>417</v>
  </rv>
  <rv s="17">
    <v>77</v>
    <v>ah1yjc</v>
    <v>Daily</v>
    <v>45289</v>
    <v>45289</v>
    <v>0</v>
    <v>1</v>
    <v>638394048000000000,638410357641802860,0</v>
    <v>0</v>
    <v>ah1yjc</v>
    <v>XHKG:1044</v>
    <v>418</v>
  </rv>
  <rv s="17">
    <v>73</v>
    <v>a1s9dm</v>
    <v>Daily</v>
    <v>45289</v>
    <v>45289</v>
    <v>0</v>
    <v>1</v>
    <v>638394048000000000,638410361370962475,0</v>
    <v>0</v>
    <v>a1s9dm</v>
    <v>XNYS:ESS</v>
    <v>419</v>
  </rv>
  <rv s="17">
    <v>73</v>
    <v>a267lh</v>
    <v>Daily</v>
    <v>45289</v>
    <v>45289</v>
    <v>0</v>
    <v>1</v>
    <v>638394048000000000,638410362834358646,0</v>
    <v>0</v>
    <v>a267lh</v>
    <v>ARCX:XLB</v>
    <v>420</v>
  </rv>
  <rv s="17">
    <v>73</v>
    <v>a1x2ur</v>
    <v>Daily</v>
    <v>45289</v>
    <v>45289</v>
    <v>0</v>
    <v>1</v>
    <v>638394048000000000,638410361522201109,0</v>
    <v>0</v>
    <v>a1x2ur</v>
    <v>XNYS:LOW</v>
    <v>421</v>
  </rv>
  <rv s="17">
    <v>73</v>
    <v>a23vdm</v>
    <v>Daily</v>
    <v>45289</v>
    <v>45289</v>
    <v>0</v>
    <v>1</v>
    <v>638394048000000000,638410358886107624,0</v>
    <v>0</v>
    <v>a23vdm</v>
    <v>XNYS:SYK</v>
    <v>422</v>
  </rv>
  <rv s="17">
    <v>73</v>
    <v>a1v6nm</v>
    <v>Daily</v>
    <v>45289</v>
    <v>45289</v>
    <v>0</v>
    <v>1</v>
    <v>638394048000000000,638410358885574580,0</v>
    <v>0</v>
    <v>a1v6nm</v>
    <v>XNYS:IBM</v>
    <v>423</v>
  </rv>
  <rv s="17">
    <v>73</v>
    <v>bpifbh</v>
    <v>Daily</v>
    <v>45289</v>
    <v>45289</v>
    <v>0</v>
    <v>1</v>
    <v>638394048000000000,638410358893230112,0</v>
    <v>0</v>
    <v>bpifbh</v>
    <v>XNYS:DOW</v>
    <v>424</v>
  </rv>
  <rv s="17">
    <v>73</v>
    <v>a23v7w</v>
    <v>Daily</v>
    <v>45289</v>
    <v>45289</v>
    <v>0</v>
    <v>1</v>
    <v>638394048000000000,638410360687260813,0</v>
    <v>0</v>
    <v>a23v7w</v>
    <v>XNYS:SYF</v>
    <v>425</v>
  </rv>
  <rv s="17">
    <v>73</v>
    <v>a214h7</v>
    <v>Daily</v>
    <v>45289</v>
    <v>45289</v>
    <v>0</v>
    <v>1</v>
    <v>638394048000000000,638410358891252334,0</v>
    <v>0</v>
    <v>a214h7</v>
    <v>XNYS:PPG</v>
    <v>426</v>
  </rv>
  <rv s="17">
    <v>73</v>
    <v>a1qeh7</v>
    <v>Daily</v>
    <v>45289</v>
    <v>45289</v>
    <v>0</v>
    <v>1</v>
    <v>638394048000000000,638410358947534162,0</v>
    <v>0</v>
    <v>a1qeh7</v>
    <v>XNAS:CSGP</v>
    <v>427</v>
  </rv>
  <rv s="17">
    <v>73</v>
    <v>a1xugh</v>
    <v>Daily</v>
    <v>45289</v>
    <v>45289</v>
    <v>0</v>
    <v>1</v>
    <v>638394048000000000,638410359102067838,0</v>
    <v>0</v>
    <v>a1xugh</v>
    <v>XNYS:MOH</v>
    <v>428</v>
  </rv>
  <rv s="17">
    <v>73</v>
    <v>a1om4c</v>
    <v>Daily</v>
    <v>45289</v>
    <v>45289</v>
    <v>0</v>
    <v>1</v>
    <v>638394048000000000,638410361216387276,0</v>
    <v>0</v>
    <v>a1om4c</v>
    <v>XNYS:BLK</v>
    <v>429</v>
  </rv>
  <rv s="17">
    <v>73</v>
    <v>a1tppr</v>
    <v>Daily</v>
    <v>45289</v>
    <v>45289</v>
    <v>0</v>
    <v>1</v>
    <v>638394048000000000,638410358886108397,0</v>
    <v>0</v>
    <v>a1tppr</v>
    <v>XNYS:GD</v>
    <v>430</v>
  </rv>
  <rv s="17">
    <v>73</v>
    <v>a25sk2</v>
    <v>Daily</v>
    <v>45289</v>
    <v>45289</v>
    <v>0</v>
    <v>1</v>
    <v>638394048000000000,638410360788255452,0</v>
    <v>0</v>
    <v>a25sk2</v>
    <v>XNYS:WEC</v>
    <v>431</v>
  </rv>
  <rv s="17">
    <v>77</v>
    <v>ah3vsm</v>
    <v>Daily</v>
    <v>45289</v>
    <v>45289</v>
    <v>0</v>
    <v>1</v>
    <v>638394048000000000,638410357641838929,0</v>
    <v>0</v>
    <v>ah3vsm</v>
    <v>XHKG:267</v>
    <v>432</v>
  </rv>
  <rv s="17">
    <v>73</v>
    <v>a213kr</v>
    <v>Daily</v>
    <v>45289</v>
    <v>45289</v>
    <v>0</v>
    <v>1</v>
    <v>638394048000000000,638410361007473643,0</v>
    <v>0</v>
    <v>a213kr</v>
    <v>XNAS:POOL</v>
    <v>433</v>
  </rv>
  <rv s="17">
    <v>73</v>
    <v>a1zxa2</v>
    <v>Daily</v>
    <v>45289</v>
    <v>45289</v>
    <v>0</v>
    <v>1</v>
    <v>638394048000000000,638410361216387598,0</v>
    <v>0</v>
    <v>a1zxa2</v>
    <v>XNYS:PKG</v>
    <v>434</v>
  </rv>
  <rv s="17">
    <v>73</v>
    <v>a1wt7w</v>
    <v>Daily</v>
    <v>45289</v>
    <v>45289</v>
    <v>0</v>
    <v>1</v>
    <v>638394048000000000,638410360738434357,0</v>
    <v>0</v>
    <v>a1wt7w</v>
    <v>XNYS:LDOS</v>
    <v>435</v>
  </rv>
  <rv s="17">
    <v>73</v>
    <v>a1uysm</v>
    <v>Daily</v>
    <v>45289</v>
    <v>45289</v>
    <v>0</v>
    <v>1</v>
    <v>638394048000000000,638410359000843037,0</v>
    <v>0</v>
    <v>a1uysm</v>
    <v>XNYS:HUM</v>
    <v>436</v>
  </rv>
  <rv s="17">
    <v>73</v>
    <v>a25par</v>
    <v>Daily</v>
    <v>45289</v>
    <v>45289</v>
    <v>0</v>
    <v>1</v>
    <v>638394048000000000,638410358891731031,0</v>
    <v>0</v>
    <v>a25par</v>
    <v>XNYS:WAT</v>
    <v>437</v>
  </rv>
  <rv s="17">
    <v>73</v>
    <v>a1xr1h</v>
    <v>Daily</v>
    <v>45289</v>
    <v>45289</v>
    <v>0</v>
    <v>1</v>
    <v>638394048000000000,638410361522166230,0</v>
    <v>0</v>
    <v>a1xr1h</v>
    <v>XNYS:MMC</v>
    <v>438</v>
  </rv>
  <rv s="17">
    <v>73</v>
    <v>a1sioc</v>
    <v>Daily</v>
    <v>45289</v>
    <v>45289</v>
    <v>0</v>
    <v>1</v>
    <v>638394048000000000,638410358885039037,0</v>
    <v>0</v>
    <v>a1sioc</v>
    <v>XNYS:EXR</v>
    <v>283</v>
  </rv>
  <rv s="17">
    <v>73</v>
    <v>a1xdec</v>
    <v>Daily</v>
    <v>45289</v>
    <v>45289</v>
    <v>0</v>
    <v>1</v>
    <v>638394048000000000,638410362037012977,0</v>
    <v>0</v>
    <v>a1xdec</v>
    <v>XNYS:MCD</v>
    <v>439</v>
  </rv>
  <rv s="17">
    <v>73</v>
    <v>a1qyk2</v>
    <v>Daily</v>
    <v>45289</v>
    <v>45289</v>
    <v>0</v>
    <v>1</v>
    <v>638394048000000000,638410360738424367,0</v>
    <v>0</v>
    <v>a1qyk2</v>
    <v>XNYS:DFS</v>
    <v>440</v>
  </rv>
  <rv s="17">
    <v>73</v>
    <v>a1rfsm</v>
    <v>Daily</v>
    <v>45289</v>
    <v>45289</v>
    <v>0</v>
    <v>1</v>
    <v>638394048000000000,638410358890932178,0</v>
    <v>0</v>
    <v>a1rfsm</v>
    <v>XNYS:DD</v>
    <v>441</v>
  </rv>
  <rv s="17">
    <v>73</v>
    <v>a222gh</v>
    <v>Daily</v>
    <v>45289</v>
    <v>45289</v>
    <v>0</v>
    <v>1</v>
    <v>638394048000000000,638410359102086444,0</v>
    <v>0</v>
    <v>a222gh</v>
    <v>XNYS:RL</v>
    <v>442</v>
  </rv>
  <rv s="17">
    <v>73</v>
    <v>a1ou77</v>
    <v>Daily</v>
    <v>45289</v>
    <v>45289</v>
    <v>0</v>
    <v>1</v>
    <v>638394048000000000,638410361007482213,0</v>
    <v>0</v>
    <v>a1ou77</v>
    <v>XNYS:BRO</v>
    <v>443</v>
  </rv>
  <rv s="17">
    <v>77</v>
    <v>ah74ar</v>
    <v>Daily</v>
    <v>45289</v>
    <v>45289</v>
    <v>0</v>
    <v>1</v>
    <v>638394048000000000,638410357641795342,0</v>
    <v>0</v>
    <v>ah74ar</v>
    <v>XHKG:992</v>
    <v>444</v>
  </rv>
  <rv s="17">
    <v>73</v>
    <v>a25xm7</v>
    <v>Daily</v>
    <v>45289</v>
    <v>45289</v>
    <v>0</v>
    <v>1</v>
    <v>638394048000000000,638410361370952814,0</v>
    <v>0</v>
    <v>a25xm7</v>
    <v>XNYS:WMB</v>
    <v>445</v>
  </rv>
  <rv s="17">
    <v>73</v>
    <v>a1waa2</v>
    <v>Daily</v>
    <v>45289</v>
    <v>45289</v>
    <v>0</v>
    <v>1</v>
    <v>638394048000000000,638410361522211360,0</v>
    <v>0</v>
    <v>a1waa2</v>
    <v>XNYS:JPM</v>
    <v>446</v>
  </rv>
  <rv s="17">
    <v>73</v>
    <v>a1odgh</v>
    <v>Daily</v>
    <v>45289</v>
    <v>45289</v>
    <v>0</v>
    <v>1</v>
    <v>638394048000000000,638410361370962785,0</v>
    <v>0</v>
    <v>a1odgh</v>
    <v>XNYS:BEN</v>
    <v>447</v>
  </rv>
  <rv s="17">
    <v>73</v>
    <v>a1s5xm</v>
    <v>Daily</v>
    <v>45289</v>
    <v>45289</v>
    <v>0</v>
    <v>1</v>
    <v>638394048000000000,638410361730296802,0</v>
    <v>0</v>
    <v>a1s5xm</v>
    <v>XNAS:CZR</v>
    <v>448</v>
  </rv>
  <rv s="17">
    <v>73</v>
    <v>a1uj52</v>
    <v>Daily</v>
    <v>45289</v>
    <v>45289</v>
    <v>0</v>
    <v>1</v>
    <v>638394048000000000,638410362087482552,0</v>
    <v>0</v>
    <v>a1uj52</v>
    <v>XNYS:HD</v>
    <v>449</v>
  </rv>
  <rv s="17">
    <v>73</v>
    <v>a22xk2</v>
    <v>Daily</v>
    <v>45289</v>
    <v>45289</v>
    <v>0</v>
    <v>1</v>
    <v>638394048000000000,638410358886110016,0</v>
    <v>0</v>
    <v>a22xk2</v>
    <v>XNYS:SHW</v>
    <v>450</v>
  </rv>
  <rv s="17">
    <v>73</v>
    <v>a25f6h</v>
    <v>Daily</v>
    <v>45289</v>
    <v>45289</v>
    <v>0</v>
    <v>1</v>
    <v>638394048000000000,638410358885041494,0</v>
    <v>0</v>
    <v>a25f6h</v>
    <v>XNYS:VMC</v>
    <v>451</v>
  </rv>
  <rv s="17">
    <v>73</v>
    <v>a23tz2</v>
    <v>Daily</v>
    <v>45289</v>
    <v>45289</v>
    <v>0</v>
    <v>1</v>
    <v>638394048000000000,638410358885569838,0</v>
    <v>0</v>
    <v>a23tz2</v>
    <v>XNAS:SWKS</v>
    <v>452</v>
  </rv>
  <rv s="17">
    <v>73</v>
    <v>a1z6nm</v>
    <v>Daily</v>
    <v>45289</v>
    <v>45289</v>
    <v>0</v>
    <v>1</v>
    <v>638394048000000000,638410359000793155,0</v>
    <v>0</v>
    <v>a1z6nm</v>
    <v>XNYS:OKE</v>
    <v>453</v>
  </rv>
  <rv s="17">
    <v>73</v>
    <v>a1xzr7</v>
    <v>Daily</v>
    <v>45289</v>
    <v>45289</v>
    <v>0</v>
    <v>1</v>
    <v>638394048000000000,638410358890951582,0</v>
    <v>0</v>
    <v>a1xzr7</v>
    <v>XNYS:MSI</v>
    <v>454</v>
  </rv>
  <rv s="17">
    <v>73</v>
    <v>a1yeec</v>
    <v>Daily</v>
    <v>45289</v>
    <v>45289</v>
    <v>0</v>
    <v>1</v>
    <v>638394048000000000,638410358885016410,0</v>
    <v>0</v>
    <v>a1yeec</v>
    <v>XNYS:NEM</v>
    <v>455</v>
  </rv>
  <rv s="17">
    <v>73</v>
    <v>a1ojc7</v>
    <v>Daily</v>
    <v>45289</v>
    <v>45289</v>
    <v>0</v>
    <v>1</v>
    <v>638394048000000000,638410358900965683,0</v>
    <v>0</v>
    <v>a1ojc7</v>
    <v>XNYS:BK</v>
    <v>456</v>
  </rv>
  <rv s="17">
    <v>73</v>
    <v>a21277</v>
    <v>Daily</v>
    <v>45289</v>
    <v>45289</v>
    <v>0</v>
    <v>1</v>
    <v>638394048000000000,638410359202406248,0</v>
    <v>0</v>
    <v>a21277</v>
    <v>XNYS:PNC</v>
    <v>457</v>
  </rv>
  <rv s="17">
    <v>73</v>
    <v>b1hbp2</v>
    <v>Daily</v>
    <v>45289</v>
    <v>45289</v>
    <v>0</v>
    <v>1</v>
    <v>638394048000000000,638410362834345465,0</v>
    <v>0</v>
    <v>b1hbp2</v>
    <v>ARCX:XLC</v>
    <v>458</v>
  </rv>
  <rv s="17">
    <v>73</v>
    <v>aw2c52</v>
    <v>Daily</v>
    <v>45289</v>
    <v>45289</v>
    <v>0</v>
    <v>1</v>
    <v>638394048000000000,638410360738432665,0</v>
    <v>0</v>
    <v>aw2c52</v>
    <v>XNYS:IQV</v>
    <v>459</v>
  </rv>
  <rv s="17">
    <v>73</v>
    <v>a1ock2</v>
    <v>Daily</v>
    <v>45289</v>
    <v>45289</v>
    <v>0</v>
    <v>1</v>
    <v>638394048000000000,638410358901064535,0</v>
    <v>0</v>
    <v>a1ock2</v>
    <v>XNYS:BDX</v>
    <v>460</v>
  </rv>
  <rv s="17">
    <v>73</v>
    <v>a1mptc</v>
    <v>Daily</v>
    <v>45289</v>
    <v>45289</v>
    <v>0</v>
    <v>1</v>
    <v>638394048000000000,638410359102082533,0</v>
    <v>0</v>
    <v>a1mptc</v>
    <v>XNYS:COR</v>
    <v>461</v>
  </rv>
  <rv s="17">
    <v>73</v>
    <v>a1qbxm</v>
    <v>Daily</v>
    <v>45289</v>
    <v>45289</v>
    <v>0</v>
    <v>1</v>
    <v>638394048000000000,638410358900985513,0</v>
    <v>0</v>
    <v>a1qbxm</v>
    <v>XNYS:CRL</v>
    <v>462</v>
  </rv>
  <rv s="17">
    <v>73</v>
    <v>a227lh</v>
    <v>Daily</v>
    <v>45289</v>
    <v>45289</v>
    <v>0</v>
    <v>1</v>
    <v>638394048000000000,638410361007458051,0</v>
    <v>0</v>
    <v>a227lh</v>
    <v>XNAS:ROST</v>
    <v>463</v>
  </rv>
  <rv s="17">
    <v>73</v>
    <v>bp8fzr</v>
    <v>Daily</v>
    <v>45289</v>
    <v>45289</v>
    <v>0</v>
    <v>1</v>
    <v>638394048000000000,638410358885038187,0</v>
    <v>0</v>
    <v>bp8fzr</v>
    <v>XNAS:FOX</v>
    <v>464</v>
  </rv>
  <rv s="17">
    <v>73</v>
    <v>a25tgh</v>
    <v>Daily</v>
    <v>45289</v>
    <v>45289</v>
    <v>0</v>
    <v>1</v>
    <v>638394048000000000,638410361522230336,0</v>
    <v>0</v>
    <v>a25tgh</v>
    <v>XNYS:WFC</v>
    <v>465</v>
  </rv>
  <rv s="17">
    <v>73</v>
    <v>a1x8c7</v>
    <v>Daily</v>
    <v>45289</v>
    <v>45289</v>
    <v>0</v>
    <v>1</v>
    <v>638394048000000000,638410360632162871,0</v>
    <v>0</v>
    <v>a1x8c7</v>
    <v>XNYS:LYB</v>
    <v>466</v>
  </rv>
  <rv s="17">
    <v>73</v>
    <v>a24poc</v>
    <v>Daily</v>
    <v>45289</v>
    <v>45289</v>
    <v>0</v>
    <v>1</v>
    <v>638394048000000000,638410361730326084,0</v>
    <v>0</v>
    <v>a24poc</v>
    <v>XNYS:TYL</v>
    <v>467</v>
  </rv>
  <rv s="17">
    <v>73</v>
    <v>a226rw</v>
    <v>Daily</v>
    <v>45289</v>
    <v>45289</v>
    <v>0</v>
    <v>1</v>
    <v>638394048000000000,638410358886129977,0</v>
    <v>0</v>
    <v>a226rw</v>
    <v>XNYS:ROL</v>
    <v>468</v>
  </rv>
  <rv s="17">
    <v>73</v>
    <v>a1p3ww</v>
    <v>Daily</v>
    <v>45289</v>
    <v>45289</v>
    <v>0</v>
    <v>1</v>
    <v>638394048000000000,638410358885557931,0</v>
    <v>0</v>
    <v>a1p3ww</v>
    <v>XNYS:C</v>
    <v>469</v>
  </rv>
  <rv s="17">
    <v>73</v>
    <v>a1yism</v>
    <v>Daily</v>
    <v>45289</v>
    <v>45289</v>
    <v>0</v>
    <v>1</v>
    <v>638394048000000000,638410361783308961,0</v>
    <v>0</v>
    <v>a1yism</v>
    <v>XNYS:NI</v>
    <v>470</v>
  </rv>
  <rv s="17">
    <v>73</v>
    <v>a1o1ar</v>
    <v>Daily</v>
    <v>45289</v>
    <v>45289</v>
    <v>0</v>
    <v>1</v>
    <v>638394048000000000,638410358947519371,0</v>
    <v>0</v>
    <v>a1o1ar</v>
    <v>XNYS:AVY</v>
    <v>471</v>
  </rv>
  <rv s="17">
    <v>73</v>
    <v>a1w36h</v>
    <v>Daily</v>
    <v>45289</v>
    <v>45289</v>
    <v>0</v>
    <v>1</v>
    <v>638394048000000000,638410361007467697,0</v>
    <v>0</v>
    <v>a1w36h</v>
    <v>XNYS:J</v>
    <v>472</v>
  </rv>
  <rv s="17">
    <v>73</v>
    <v>bp8fww</v>
    <v>Daily</v>
    <v>45289</v>
    <v>45289</v>
    <v>0</v>
    <v>1</v>
    <v>638394048000000000,638410361935859380,0</v>
    <v>0</v>
    <v>bp8fww</v>
    <v>XNAS:FOXA</v>
    <v>473</v>
  </rv>
  <rv s="17">
    <v>73</v>
    <v>a25jqh</v>
    <v>Daily</v>
    <v>45289</v>
    <v>45289</v>
    <v>0</v>
    <v>1</v>
    <v>638394048000000000,638410361216397277,0</v>
    <v>0</v>
    <v>a25jqh</v>
    <v>XNAS:VRSN</v>
    <v>474</v>
  </rv>
  <rv s="17">
    <v>73</v>
    <v>a1oi1h</v>
    <v>Daily</v>
    <v>45289</v>
    <v>45289</v>
    <v>0</v>
    <v>1</v>
    <v>638394048000000000,638410358890589018,0</v>
    <v>0</v>
    <v>a1oi1h</v>
    <v>XNYS:BIO</v>
    <v>475</v>
  </rv>
  <rv s="17">
    <v>73</v>
    <v>a1vo7w</v>
    <v>Daily</v>
    <v>45289</v>
    <v>45289</v>
    <v>0</v>
    <v>1</v>
    <v>638394048000000000,638410361522166870,0</v>
    <v>0</v>
    <v>a1vo7w</v>
    <v>XNYS:IP</v>
    <v>476</v>
  </rv>
  <rv s="17">
    <v>73</v>
    <v>a26fww</v>
    <v>Daily</v>
    <v>45289</v>
    <v>45289</v>
    <v>0</v>
    <v>1</v>
    <v>638394048000000000,638410360895098594,0</v>
    <v>0</v>
    <v>a26fww</v>
    <v>XNAS:ZBRA</v>
    <v>477</v>
  </rv>
  <rv s="17">
    <v>73</v>
    <v>a24p1h</v>
    <v>Daily</v>
    <v>45289</v>
    <v>45289</v>
    <v>0</v>
    <v>1</v>
    <v>638394048000000000,638410360632166070,0</v>
    <v>0</v>
    <v>a24p1h</v>
    <v>XNAS:TXN</v>
    <v>478</v>
  </rv>
  <rv s="17">
    <v>73</v>
    <v>a1ultc</v>
    <v>Daily</v>
    <v>45289</v>
    <v>45289</v>
    <v>0</v>
    <v>1</v>
    <v>638394048000000000,638410358885554978,0</v>
    <v>0</v>
    <v>a1ultc</v>
    <v>XNYS:HES</v>
    <v>479</v>
  </rv>
  <rv s="17">
    <v>73</v>
    <v>b17tur</v>
    <v>Daily</v>
    <v>45289</v>
    <v>45289</v>
    <v>0</v>
    <v>1</v>
    <v>638394048000000000,638410361421582894,0</v>
    <v>0</v>
    <v>b17tur</v>
    <v>XNAS:EVRG</v>
    <v>480</v>
  </rv>
  <rv s="17">
    <v>73</v>
    <v>a1r63m</v>
    <v>Daily</v>
    <v>45289</v>
    <v>45289</v>
    <v>0</v>
    <v>1</v>
    <v>638394048000000000,638410358891258630,0</v>
    <v>0</v>
    <v>a1r63m</v>
    <v>XNAS:DLTR</v>
    <v>481</v>
  </rv>
  <rv s="17">
    <v>73</v>
    <v>a245u2</v>
    <v>Daily</v>
    <v>45289</v>
    <v>45289</v>
    <v>0</v>
    <v>1</v>
    <v>638394048000000000,638410358890952993,0</v>
    <v>0</v>
    <v>a245u2</v>
    <v>XNYS:TFX</v>
    <v>482</v>
  </rv>
  <rv s="17">
    <v>73</v>
    <v>a1nkgh</v>
    <v>Daily</v>
    <v>45289</v>
    <v>45289</v>
    <v>0</v>
    <v>1</v>
    <v>638394048000000000,638410358884968234,0</v>
    <v>0</v>
    <v>a1nkgh</v>
    <v>XNYS:AON</v>
    <v>483</v>
  </rv>
  <rv s="17">
    <v>73</v>
    <v>a1xyjc</v>
    <v>Daily</v>
    <v>45289</v>
    <v>45289</v>
    <v>0</v>
    <v>1</v>
    <v>638394048000000000,638410358947529622,0</v>
    <v>0</v>
    <v>a1xyjc</v>
    <v>XNYS:MS</v>
    <v>484</v>
  </rv>
  <rv s="17">
    <v>73</v>
    <v>a1rgxm</v>
    <v>Daily</v>
    <v>45289</v>
    <v>45289</v>
    <v>0</v>
    <v>1</v>
    <v>638394048000000000,638410361216384868,0</v>
    <v>0</v>
    <v>a1rgxm</v>
    <v>XNAS:DXCM</v>
    <v>485</v>
  </rv>
  <rv s="17">
    <v>73</v>
    <v>azqpjc</v>
    <v>Daily</v>
    <v>45289</v>
    <v>45289</v>
    <v>0</v>
    <v>1</v>
    <v>638394048000000000,638410361572487066,0</v>
    <v>0</v>
    <v>azqpjc</v>
    <v>XNYS:CDAY</v>
    <v>486</v>
  </rv>
  <rv s="17">
    <v>73</v>
    <v>a26em7</v>
    <v>Daily</v>
    <v>45289</v>
    <v>45289</v>
    <v>0</v>
    <v>1</v>
    <v>638394048000000000,638410361730293303,0</v>
    <v>0</v>
    <v>a26em7</v>
    <v>XNYS:YUM</v>
    <v>487</v>
  </rv>
  <rv s="17">
    <v>73</v>
    <v>a22i27</v>
    <v>Daily</v>
    <v>45289</v>
    <v>45289</v>
    <v>0</v>
    <v>1</v>
    <v>638394048000000000,638410361115249024,0</v>
    <v>0</v>
    <v>a22i27</v>
    <v>XNAS:SBAC</v>
    <v>488</v>
  </rv>
  <rv s="17">
    <v>73</v>
    <v>a26c9c</v>
    <v>Daily</v>
    <v>45289</v>
    <v>45289</v>
    <v>0</v>
    <v>1</v>
    <v>638394048000000000,638410360738442660,0</v>
    <v>0</v>
    <v>a26c9c</v>
    <v>XNYS:XYL</v>
    <v>489</v>
  </rv>
  <rv s="17">
    <v>73</v>
    <v>a23vm7</v>
    <v>Daily</v>
    <v>45289</v>
    <v>45289</v>
    <v>0</v>
    <v>1</v>
    <v>638394048000000000,638410361471886678,0</v>
    <v>0</v>
    <v>a23vm7</v>
    <v>XNAS:GEN</v>
    <v>490</v>
  </rv>
  <rv s="17">
    <v>73</v>
    <v>a1u4fr</v>
    <v>Daily</v>
    <v>45289</v>
    <v>45289</v>
    <v>0</v>
    <v>1</v>
    <v>638394048000000000,638410358885064647,0</v>
    <v>0</v>
    <v>a1u4fr</v>
    <v>XNYS:GPC</v>
    <v>491</v>
  </rv>
  <rv s="17">
    <v>73</v>
    <v>a1utqh</v>
    <v>Daily</v>
    <v>45289</v>
    <v>45289</v>
    <v>0</v>
    <v>1</v>
    <v>638394048000000000,638410358886108465,0</v>
    <v>0</v>
    <v>a1utqh</v>
    <v>XNYS:HPE</v>
    <v>492</v>
  </rv>
  <rv s="17">
    <v>73</v>
    <v>a1p8tc</v>
    <v>Daily</v>
    <v>45289</v>
    <v>45289</v>
    <v>0</v>
    <v>1</v>
    <v>638394048000000000,638410358891258002,0</v>
    <v>0</v>
    <v>a1p8tc</v>
    <v>XNYS:CB</v>
    <v>493</v>
  </rv>
  <rv s="17">
    <v>73</v>
    <v>a1oeww</v>
    <v>Daily</v>
    <v>45289</v>
    <v>45289</v>
    <v>0</v>
    <v>1</v>
    <v>638394048000000000,638410358885579850,0</v>
    <v>0</v>
    <v>a1oeww</v>
    <v>XNYS:BG</v>
    <v>494</v>
  </rv>
  <rv s="17">
    <v>73</v>
    <v>a1ru6h</v>
    <v>Daily</v>
    <v>45289</v>
    <v>45289</v>
    <v>0</v>
    <v>1</v>
    <v>638394048000000000,638410358890948354,0</v>
    <v>0</v>
    <v>a1ru6h</v>
    <v>XNYS:EIX</v>
    <v>495</v>
  </rv>
  <rv s="17">
    <v>73</v>
    <v>a1o3tc</v>
    <v>Daily</v>
    <v>45289</v>
    <v>45289</v>
    <v>0</v>
    <v>1</v>
    <v>638394048000000000,638410358891724523,0</v>
    <v>0</v>
    <v>a1o3tc</v>
    <v>XNYS:AZO</v>
    <v>496</v>
  </rv>
  <rv s="17">
    <v>73</v>
    <v>a1q9c7</v>
    <v>Daily</v>
    <v>45289</v>
    <v>45289</v>
    <v>0</v>
    <v>1</v>
    <v>638394048000000000,638410358884912118,0</v>
    <v>0</v>
    <v>a1q9c7</v>
    <v>XNYS:CPT</v>
    <v>497</v>
  </rv>
  <rv s="17">
    <v>73</v>
    <v>a25xjc</v>
    <v>Daily</v>
    <v>45289</v>
    <v>45289</v>
    <v>0</v>
    <v>1</v>
    <v>638394048000000000,638410358893240732,0</v>
    <v>0</v>
    <v>a25xjc</v>
    <v>XNYS:WM</v>
    <v>498</v>
  </rv>
  <rv s="17">
    <v>73</v>
    <v>a264qh</v>
    <v>Daily</v>
    <v>45289</v>
    <v>45289</v>
    <v>0</v>
    <v>1</v>
    <v>638394048000000000,638410359202408723,0</v>
    <v>0</v>
    <v>a264qh</v>
    <v>XNYS:WY</v>
    <v>499</v>
  </rv>
  <rv s="17">
    <v>73</v>
    <v>a2655r</v>
    <v>Daily</v>
    <v>45289</v>
    <v>45289</v>
    <v>0</v>
    <v>1</v>
    <v>638394048000000000,638410361064929634,0</v>
    <v>0</v>
    <v>a2655r</v>
    <v>XNAS:WYNN</v>
    <v>500</v>
  </rv>
  <rv s="17">
    <v>73</v>
    <v>a1mnrw</v>
    <v>Daily</v>
    <v>45289</v>
    <v>45289</v>
    <v>0</v>
    <v>1</v>
    <v>638394048000000000,638410359202411986,0</v>
    <v>0</v>
    <v>a1mnrw</v>
    <v>XNYS:A</v>
    <v>501</v>
  </rv>
  <rv s="17">
    <v>73</v>
    <v>axxc6h</v>
    <v>Daily</v>
    <v>45289</v>
    <v>45289</v>
    <v>0</v>
    <v>1</v>
    <v>638394048000000000,638410360788232748,0</v>
    <v>0</v>
    <v>axxc6h</v>
    <v>XNAS:PFG</v>
    <v>502</v>
  </rv>
  <rv s="17">
    <v>73</v>
    <v>a1xonm</v>
    <v>Daily</v>
    <v>45289</v>
    <v>45289</v>
    <v>0</v>
    <v>1</v>
    <v>638394048000000000,638410361216399896,0</v>
    <v>0</v>
    <v>a1xonm</v>
    <v>XNAS:MKTX</v>
    <v>503</v>
  </rv>
  <rv s="17">
    <v>73</v>
    <v>a23d6h</v>
    <v>Daily</v>
    <v>45289</v>
    <v>45289</v>
    <v>0</v>
    <v>1</v>
    <v>638394048000000000,638410361572471445,0</v>
    <v>0</v>
    <v>a23d6h</v>
    <v>XNYS:SPG</v>
    <v>504</v>
  </rv>
  <rv s="17">
    <v>73</v>
    <v>a218mw</v>
    <v>Daily</v>
    <v>45289</v>
    <v>45289</v>
    <v>0</v>
    <v>1</v>
    <v>638394048000000000,638410358890581625,0</v>
    <v>0</v>
    <v>a218mw</v>
    <v>XNYS:PSA</v>
    <v>505</v>
  </rv>
  <rv s="17">
    <v>73</v>
    <v>a1uu5r</v>
    <v>Daily</v>
    <v>45289</v>
    <v>45289</v>
    <v>0</v>
    <v>1</v>
    <v>638394048000000000,638410358890961119,0</v>
    <v>0</v>
    <v>a1uu5r</v>
    <v>XNYS:HPQ</v>
    <v>506</v>
  </rv>
  <rv s="17">
    <v>73</v>
    <v>a214vh</v>
    <v>Daily</v>
    <v>45289</v>
    <v>45289</v>
    <v>0</v>
    <v>1</v>
    <v>638394048000000000,638410361421609770,0</v>
    <v>0</v>
    <v>a214vh</v>
    <v>XNYS:PPL</v>
    <v>507</v>
  </rv>
  <rv s="17">
    <v>73</v>
    <v>a1rk52</v>
    <v>Daily</v>
    <v>45289</v>
    <v>45289</v>
    <v>0</v>
    <v>1</v>
    <v>638394048000000000,638410358886128449,0</v>
    <v>0</v>
    <v>a1rk52</v>
    <v>XNAS:EBAY</v>
    <v>508</v>
  </rv>
  <rv s="17">
    <v>73</v>
    <v>a1wzw7</v>
    <v>Daily</v>
    <v>45289</v>
    <v>45289</v>
    <v>0</v>
    <v>1</v>
    <v>638394048000000000,638410360945504041,0</v>
    <v>0</v>
    <v>a1wzw7</v>
    <v>XNYS:LMT</v>
    <v>509</v>
  </rv>
  <rv s="17">
    <v>73</v>
    <v>a22k9c</v>
    <v>Daily</v>
    <v>45289</v>
    <v>45289</v>
    <v>0</v>
    <v>1</v>
    <v>638394048000000000,638410358891263638,0</v>
    <v>0</v>
    <v>a22k9c</v>
    <v>XNAS:SBUX</v>
    <v>510</v>
  </rv>
  <rv s="17">
    <v>73</v>
    <v>a1ydqh</v>
    <v>Daily</v>
    <v>45289</v>
    <v>45289</v>
    <v>0</v>
    <v>1</v>
    <v>638394048000000000,638410358890936786,0</v>
    <v>0</v>
    <v>a1ydqh</v>
    <v>XNAS:NDSN</v>
    <v>511</v>
  </rv>
  <rv s="17">
    <v>73</v>
    <v>a1uozr</v>
    <v>Daily</v>
    <v>45289</v>
    <v>45289</v>
    <v>0</v>
    <v>1</v>
    <v>638394048000000000,638410358891730967,0</v>
    <v>0</v>
    <v>a1uozr</v>
    <v>XNYS:HII</v>
    <v>512</v>
  </rv>
  <rv s="17">
    <v>73</v>
    <v>a1w8mw</v>
    <v>Daily</v>
    <v>45289</v>
    <v>45289</v>
    <v>0</v>
    <v>1</v>
    <v>638394048000000000,638410360738432066,0</v>
    <v>0</v>
    <v>a1w8mw</v>
    <v>XNYS:JNPR</v>
    <v>513</v>
  </rv>
  <rv s="17">
    <v>73</v>
    <v>a1tctc</v>
    <v>Daily</v>
    <v>45289</v>
    <v>45289</v>
    <v>0</v>
    <v>1</v>
    <v>638394048000000000,638410361064931300,0</v>
    <v>0</v>
    <v>a1tctc</v>
    <v>XNYS:FRT</v>
    <v>514</v>
  </rv>
  <rv s="17">
    <v>73</v>
    <v>a1q5hw</v>
    <v>Daily</v>
    <v>45289</v>
    <v>45289</v>
    <v>0</v>
    <v>1</v>
    <v>638394048000000000,638410361370955438,0</v>
    <v>0</v>
    <v>a1q5hw</v>
    <v>XNAS:COO</v>
    <v>515</v>
  </rv>
  <rv s="17">
    <v>73</v>
    <v>a1uvar</v>
    <v>Daily</v>
    <v>45289</v>
    <v>45289</v>
    <v>0</v>
    <v>1</v>
    <v>638394048000000000,638410361572494493,0</v>
    <v>0</v>
    <v>a1uvar</v>
    <v>XNYS:LHX</v>
    <v>516</v>
  </rv>
  <rv s="17">
    <v>73</v>
    <v>a1shjc</v>
    <v>Daily</v>
    <v>45289</v>
    <v>45289</v>
    <v>0</v>
    <v>1</v>
    <v>638394048000000000,638410361421619737,0</v>
    <v>0</v>
    <v>a1shjc</v>
    <v>XNAS:EXC</v>
    <v>517</v>
  </rv>
  <rv s="17">
    <v>73</v>
    <v>a1xlk2</v>
    <v>Daily</v>
    <v>45289</v>
    <v>45289</v>
    <v>0</v>
    <v>1</v>
    <v>638394048000000000,638410361115251871,0</v>
    <v>0</v>
    <v>a1xlk2</v>
    <v>XNYS:MHK</v>
    <v>518</v>
  </rv>
  <rv s="17">
    <v>73</v>
    <v>a1nwgh</v>
    <v>Daily</v>
    <v>45289</v>
    <v>45289</v>
    <v>0</v>
    <v>1</v>
    <v>638394048000000000,638410361884464230,0</v>
    <v>0</v>
    <v>a1nwgh</v>
    <v>XNYS:ATO</v>
    <v>519</v>
  </rv>
  <rv s="17">
    <v>73</v>
    <v>a1x7im</v>
    <v>Daily</v>
    <v>45289</v>
    <v>45289</v>
    <v>0</v>
    <v>1</v>
    <v>638394048000000000,638410358885028647,0</v>
    <v>0</v>
    <v>a1x7im</v>
    <v>XNYS:LVS</v>
    <v>520</v>
  </rv>
  <rv s="17">
    <v>73</v>
    <v>a1o4sm</v>
    <v>Daily</v>
    <v>45289</v>
    <v>45289</v>
    <v>0</v>
    <v>1</v>
    <v>638394048000000000,638410358885570316,0</v>
    <v>0</v>
    <v>a1o4sm</v>
    <v>XNYS:BAC</v>
    <v>521</v>
  </rv>
  <rv s="17">
    <v>73</v>
    <v>a1q5nm</v>
    <v>Daily</v>
    <v>45289</v>
    <v>45289</v>
    <v>0</v>
    <v>1</v>
    <v>638394048000000000,638410358890945015,0</v>
    <v>0</v>
    <v>a1q5nm</v>
    <v>XNYS:COP</v>
    <v>522</v>
  </rv>
  <rv s="17">
    <v>73</v>
    <v>c8ki6h</v>
    <v>Daily</v>
    <v>45289</v>
    <v>45289</v>
    <v>0</v>
    <v>1</v>
    <v>638394048000000000,638410358885133075,0</v>
    <v>0</v>
    <v>c8ki6h</v>
    <v>XNYS:KVUE</v>
    <v>523</v>
  </rv>
  <rv s="17">
    <v>73</v>
    <v>a1q1tc</v>
    <v>Daily</v>
    <v>45289</v>
    <v>45289</v>
    <v>0</v>
    <v>1</v>
    <v>638394048000000000,638410361064948215,0</v>
    <v>0</v>
    <v>a1q1tc</v>
    <v>XNYS:CNP</v>
    <v>524</v>
  </rv>
  <rv s="17">
    <v>77</v>
    <v>ah2xtc</v>
    <v>Daily</v>
    <v>45289</v>
    <v>45289</v>
    <v>0</v>
    <v>1</v>
    <v>638394048000000000,638410357641801637,0</v>
    <v>0</v>
    <v>ah2xtc</v>
    <v>XHKG:16</v>
    <v>525</v>
  </rv>
  <rv s="17">
    <v>73</v>
    <v>a1r9cw</v>
    <v>Daily</v>
    <v>45289</v>
    <v>45289</v>
    <v>0</v>
    <v>1</v>
    <v>638394048000000000,638410361270031558,0</v>
    <v>0</v>
    <v>a1r9cw</v>
    <v>XNAS:KDP</v>
    <v>526</v>
  </rv>
  <rv s="17">
    <v>73</v>
    <v>a1ook2</v>
    <v>Daily</v>
    <v>45289</v>
    <v>45289</v>
    <v>0</v>
    <v>1</v>
    <v>638394048000000000,638410360788245453,0</v>
    <v>0</v>
    <v>a1ook2</v>
    <v>XNYS:BMY</v>
    <v>527</v>
  </rv>
  <rv s="17">
    <v>73</v>
    <v>a1xg3m</v>
    <v>Daily</v>
    <v>45289</v>
    <v>45289</v>
    <v>0</v>
    <v>1</v>
    <v>638394048000000000,638410361986486036,0</v>
    <v>0</v>
    <v>a1xg3m</v>
    <v>XNYS:MDT</v>
    <v>528</v>
  </rv>
  <rv s="17">
    <v>73</v>
    <v>a1wmu2</v>
    <v>Daily</v>
    <v>45289</v>
    <v>45289</v>
    <v>0</v>
    <v>1</v>
    <v>638394048000000000,638410361572485635,0</v>
    <v>0</v>
    <v>a1wmu2</v>
    <v>XNYS:KR</v>
    <v>529</v>
  </rv>
  <rv s="17">
    <v>73</v>
    <v>a24i3m</v>
    <v>Daily</v>
    <v>45289</v>
    <v>45289</v>
    <v>0</v>
    <v>1</v>
    <v>638394048000000000,638410358890582972,0</v>
    <v>0</v>
    <v>a24i3m</v>
    <v>XNAS:TROW</v>
    <v>530</v>
  </rv>
  <rv s="17">
    <v>73</v>
    <v>a23www</v>
    <v>Daily</v>
    <v>45289</v>
    <v>45289</v>
    <v>0</v>
    <v>1</v>
    <v>638394048000000000,638410362036983764,0</v>
    <v>0</v>
    <v>a23www</v>
    <v>XNYS:T</v>
    <v>531</v>
  </rv>
  <rv s="17">
    <v>73</v>
    <v>a1vwxm</v>
    <v>Daily</v>
    <v>45289</v>
    <v>45289</v>
    <v>0</v>
    <v>1</v>
    <v>638394048000000000,638410358886128391,0</v>
    <v>0</v>
    <v>a1vwxm</v>
    <v>XNYS:IVZ</v>
    <v>532</v>
  </rv>
  <rv s="17">
    <v>73</v>
    <v>a23r27</v>
    <v>Daily</v>
    <v>45289</v>
    <v>45289</v>
    <v>0</v>
    <v>1</v>
    <v>638394048000000000,638410358890933733,0</v>
    <v>0</v>
    <v>a23r27</v>
    <v>XNYS:STT</v>
    <v>533</v>
  </rv>
  <rv s="17">
    <v>73</v>
    <v>a1n6f2</v>
    <v>Daily</v>
    <v>45289</v>
    <v>45289</v>
    <v>0</v>
    <v>1</v>
    <v>638394048000000000,638410358896102063,0</v>
    <v>0</v>
    <v>a1n6f2</v>
    <v>XNYS:AIG</v>
    <v>534</v>
  </rv>
  <rv s="17">
    <v>73</v>
    <v>a1nanm</v>
    <v>Daily</v>
    <v>45289</v>
    <v>45289</v>
    <v>0</v>
    <v>1</v>
    <v>638394048000000000,638410360738474341,0</v>
    <v>0</v>
    <v>a1nanm</v>
    <v>XNYS:ALL</v>
    <v>535</v>
  </rv>
  <rv s="17">
    <v>73</v>
    <v>a23rm7</v>
    <v>Daily</v>
    <v>45289</v>
    <v>45289</v>
    <v>0</v>
    <v>1</v>
    <v>638394048000000000,638410359000788092,0</v>
    <v>0</v>
    <v>a23rm7</v>
    <v>XNYS:STZ</v>
    <v>536</v>
  </rv>
  <rv s="17">
    <v>73</v>
    <v>a212zr</v>
    <v>Daily</v>
    <v>45289</v>
    <v>45289</v>
    <v>0</v>
    <v>1</v>
    <v>638394048000000000,638410358885103084,0</v>
    <v>0</v>
    <v>a212zr</v>
    <v>XNYS:PNR</v>
    <v>537</v>
  </rv>
  <rv s="17">
    <v>73</v>
    <v>a232mw</v>
    <v>Daily</v>
    <v>45289</v>
    <v>45289</v>
    <v>0</v>
    <v>1</v>
    <v>638394048000000000,638410361064943717,0</v>
    <v>0</v>
    <v>a232mw</v>
    <v>XNYS:SLB</v>
    <v>538</v>
  </rv>
  <rv s="17">
    <v>77</v>
    <v>bzzzjc</v>
    <v>Daily</v>
    <v>45289</v>
    <v>45289</v>
    <v>0</v>
    <v>1</v>
    <v>638394048000000000,638410357642075808,0</v>
    <v>0</v>
    <v>bzzzjc</v>
    <v>XHKG:9888</v>
    <v>539</v>
  </rv>
  <rv s="17">
    <v>73</v>
    <v>a1rdzr</v>
    <v>Daily</v>
    <v>45289</v>
    <v>45289</v>
    <v>0</v>
    <v>1</v>
    <v>638394048000000000,638410361572507303,0</v>
    <v>0</v>
    <v>a1rdzr</v>
    <v>XNYS:DUK</v>
    <v>540</v>
  </rv>
  <rv s="17">
    <v>73</v>
    <v>a1ry3m</v>
    <v>Daily</v>
    <v>45289</v>
    <v>45289</v>
    <v>0</v>
    <v>1</v>
    <v>638394048000000000,638410361622821418,0</v>
    <v>0</v>
    <v>a1ry3m</v>
    <v>XNYS:EMR</v>
    <v>541</v>
  </rv>
  <rv s="17">
    <v>73</v>
    <v>a1pxec</v>
    <v>Daily</v>
    <v>45289</v>
    <v>45289</v>
    <v>0</v>
    <v>1</v>
    <v>638394048000000000,638410361783298943,0</v>
    <v>0</v>
    <v>a1pxec</v>
    <v>XNYS:CMI</v>
    <v>542</v>
  </rv>
  <rv s="17">
    <v>73</v>
    <v>a1xxmw</v>
    <v>Daily</v>
    <v>45289</v>
    <v>45289</v>
    <v>0</v>
    <v>1</v>
    <v>638394048000000000,638410358891745265,0</v>
    <v>0</v>
    <v>a1xxmw</v>
    <v>XNYS:MRK</v>
    <v>543</v>
  </rv>
  <rv s="17">
    <v>73</v>
    <v>awagjc</v>
    <v>Daily</v>
    <v>45289</v>
    <v>45289</v>
    <v>0</v>
    <v>1</v>
    <v>638394048000000000,638410358885619824,0</v>
    <v>0</v>
    <v>awagjc</v>
    <v>XNYS:APTV</v>
    <v>544</v>
  </rv>
  <rv s="17">
    <v>73</v>
    <v>a1yngh</v>
    <v>Daily</v>
    <v>45289</v>
    <v>45289</v>
    <v>0</v>
    <v>1</v>
    <v>638394048000000000,638410358885048635,0</v>
    <v>0</v>
    <v>a1yngh</v>
    <v>XNYS:NOC</v>
    <v>545</v>
  </rv>
  <rv s="17">
    <v>73</v>
    <v>a268f2</v>
    <v>Daily</v>
    <v>45289</v>
    <v>45289</v>
    <v>0</v>
    <v>1</v>
    <v>638394048000000000,638410362834354906,0</v>
    <v>0</v>
    <v>a268f2</v>
    <v>ARCX:XLU</v>
    <v>546</v>
  </rv>
  <rv s="17">
    <v>73</v>
    <v>a243pr</v>
    <v>Daily</v>
    <v>45289</v>
    <v>45289</v>
    <v>0</v>
    <v>1</v>
    <v>638394048000000000,638410358891711302,0</v>
    <v>0</v>
    <v>a243pr</v>
    <v>XNAS:TECH</v>
    <v>547</v>
  </rv>
  <rv s="17">
    <v>73</v>
    <v>a1zzmw</v>
    <v>Daily</v>
    <v>45289</v>
    <v>45289</v>
    <v>0</v>
    <v>1</v>
    <v>638394048000000000,638410358896132696,0</v>
    <v>0</v>
    <v>a1zzmw</v>
    <v>XNYS:PM</v>
    <v>548</v>
  </rv>
  <rv s="17">
    <v>73</v>
    <v>a1tym7</v>
    <v>Daily</v>
    <v>45289</v>
    <v>45289</v>
    <v>0</v>
    <v>1</v>
    <v>638394048000000000,638410361064949938,0</v>
    <v>0</v>
    <v>a1tym7</v>
    <v>XNYS:GLW</v>
    <v>549</v>
  </rv>
  <rv s="17">
    <v>73</v>
    <v>a1qh3m</v>
    <v>Daily</v>
    <v>45289</v>
    <v>45289</v>
    <v>0</v>
    <v>1</v>
    <v>638394048000000000,638410358891220968,0</v>
    <v>0</v>
    <v>a1qh3m</v>
    <v>XNYS:CTLT</v>
    <v>550</v>
  </rv>
  <rv s="17">
    <v>73</v>
    <v>a1zsjc</v>
    <v>Daily</v>
    <v>45289</v>
    <v>45289</v>
    <v>0</v>
    <v>1</v>
    <v>638394048000000000,638410359202416209,0</v>
    <v>0</v>
    <v>a1zsjc</v>
    <v>XNYS:PG</v>
    <v>551</v>
  </rv>
  <rv s="17">
    <v>73</v>
    <v>a25zz2</v>
    <v>Daily</v>
    <v>45289</v>
    <v>45289</v>
    <v>0</v>
    <v>1</v>
    <v>638394048000000000,638410361064939891,0</v>
    <v>0</v>
    <v>a25zz2</v>
    <v>XNYS:WRB</v>
    <v>552</v>
  </rv>
  <rv s="17">
    <v>73</v>
    <v>a1pnu2</v>
    <v>Daily</v>
    <v>45289</v>
    <v>45289</v>
    <v>0</v>
    <v>1</v>
    <v>638394048000000000,638410361421579756,0</v>
    <v>0</v>
    <v>a1pnu2</v>
    <v>XNAS:CHRW</v>
    <v>553</v>
  </rv>
  <rv s="17">
    <v>73</v>
    <v>a1uw77</v>
    <v>Daily</v>
    <v>45289</v>
    <v>45289</v>
    <v>0</v>
    <v>1</v>
    <v>638394048000000000,638410361572495629,0</v>
    <v>0</v>
    <v>a1uw77</v>
    <v>XNAS:HSIC</v>
    <v>554</v>
  </rv>
  <rv s="17">
    <v>77</v>
    <v>ah2352</v>
    <v>Daily</v>
    <v>45289</v>
    <v>45289</v>
    <v>0</v>
    <v>1</v>
    <v>638394048000000000,638410357641725559,0</v>
    <v>0</v>
    <v>ah2352</v>
    <v>XHKG:1093</v>
    <v>555</v>
  </rv>
  <rv s="17">
    <v>73</v>
    <v>a1vc52</v>
    <v>Daily</v>
    <v>45289</v>
    <v>45289</v>
    <v>0</v>
    <v>1</v>
    <v>638394048000000000,638410361421576051,0</v>
    <v>0</v>
    <v>a1vc52</v>
    <v>XNYS:IEX</v>
    <v>556</v>
  </rv>
  <rv s="17">
    <v>73</v>
    <v>a1yq5r</v>
    <v>Daily</v>
    <v>45289</v>
    <v>45289</v>
    <v>0</v>
    <v>1</v>
    <v>638394048000000000,638410358885058187,0</v>
    <v>0</v>
    <v>a1yq5r</v>
    <v>XNYS:NSC</v>
    <v>557</v>
  </rv>
  <rv s="17">
    <v>73</v>
    <v>a1sar7</v>
    <v>Daily</v>
    <v>45289</v>
    <v>45289</v>
    <v>0</v>
    <v>1</v>
    <v>638394048000000000,638410360895095410,0</v>
    <v>0</v>
    <v>a1sar7</v>
    <v>XNAS:ETSY</v>
    <v>558</v>
  </rv>
  <rv s="17">
    <v>73</v>
    <v>a1pidm</v>
    <v>Daily</v>
    <v>45289</v>
    <v>45289</v>
    <v>0</v>
    <v>1</v>
    <v>638394048000000000,638410358887712261,0</v>
    <v>0</v>
    <v>a1pidm</v>
    <v>XNYS:CF</v>
    <v>559</v>
  </rv>
  <rv s="17">
    <v>73</v>
    <v>a1s24c</v>
    <v>Daily</v>
    <v>45289</v>
    <v>45289</v>
    <v>0</v>
    <v>1</v>
    <v>638394048000000000,638410358890942508,0</v>
    <v>0</v>
    <v>a1s24c</v>
    <v>XNYS:EOG</v>
    <v>560</v>
  </rv>
  <rv s="17">
    <v>73</v>
    <v>a1ser7</v>
    <v>Daily</v>
    <v>45289</v>
    <v>45289</v>
    <v>0</v>
    <v>1</v>
    <v>638394048000000000,638410359202413129,0</v>
    <v>0</v>
    <v>a1ser7</v>
    <v>XNYS:EW</v>
    <v>561</v>
  </rv>
  <rv s="17">
    <v>73</v>
    <v>a1tvoc</v>
    <v>Daily</v>
    <v>45289</v>
    <v>45289</v>
    <v>0</v>
    <v>1</v>
    <v>638394048000000000,638410361986480019,0</v>
    <v>0</v>
    <v>a1tvoc</v>
    <v>XNAS:GILD</v>
    <v>562</v>
  </rv>
  <rv s="17">
    <v>73</v>
    <v>a1xhvh</v>
    <v>Daily</v>
    <v>45289</v>
    <v>45289</v>
    <v>0</v>
    <v>1</v>
    <v>638394048000000000,638410360632170270,0</v>
    <v>0</v>
    <v>a1xhvh</v>
    <v>XNYS:MET</v>
    <v>563</v>
  </rv>
  <rv s="17">
    <v>73</v>
    <v>a1pyar</v>
    <v>Daily</v>
    <v>45289</v>
    <v>45289</v>
    <v>0</v>
    <v>1</v>
    <v>638394048000000000,638410361165976778,0</v>
    <v>0</v>
    <v>a1pyar</v>
    <v>XNYS:CMS</v>
    <v>564</v>
  </rv>
  <rv s="17">
    <v>77</v>
    <v>ah3p77</v>
    <v>Daily</v>
    <v>45289</v>
    <v>45289</v>
    <v>0</v>
    <v>1</v>
    <v>638394048000000000,638410357641730565,0</v>
    <v>0</v>
    <v>ah3p77</v>
    <v>XHKG:2331</v>
    <v>565</v>
  </rv>
  <rv s="17">
    <v>73</v>
    <v>ay4lu2</v>
    <v>Daily</v>
    <v>45289</v>
    <v>45289</v>
    <v>0</v>
    <v>1</v>
    <v>638394048000000000,638410358884938252,0</v>
    <v>0</v>
    <v>ay4lu2</v>
    <v>XNAS:XEL</v>
    <v>566</v>
  </rv>
  <rv s="17">
    <v>73</v>
    <v>a1mpqh</v>
    <v>Daily</v>
    <v>45289</v>
    <v>45289</v>
    <v>0</v>
    <v>1</v>
    <v>638394048000000000,638410358896093724,0</v>
    <v>0</v>
    <v>a1mpqh</v>
    <v>XNYS:ABBV</v>
    <v>567</v>
  </rv>
  <rv s="17">
    <v>73</v>
    <v>a24bpr</v>
    <v>Daily</v>
    <v>45289</v>
    <v>45289</v>
    <v>0</v>
    <v>1</v>
    <v>638394048000000000,638410359051411290,0</v>
    <v>0</v>
    <v>a24bpr</v>
    <v>XNYS:GL</v>
    <v>568</v>
  </rv>
  <rv s="17">
    <v>73</v>
    <v>a1ohur</v>
    <v>Daily</v>
    <v>45289</v>
    <v>45289</v>
    <v>0</v>
    <v>1</v>
    <v>638394048000000000,638410360788235449,0</v>
    <v>0</v>
    <v>a1ohur</v>
    <v>XNAS:BIIB</v>
    <v>569</v>
  </rv>
  <rv s="17">
    <v>73</v>
    <v>a1wi77</v>
    <v>Daily</v>
    <v>45289</v>
    <v>45289</v>
    <v>0</v>
    <v>1</v>
    <v>638394048000000000,638410359000806247,0</v>
    <v>0</v>
    <v>a1wi77</v>
    <v>XNAS:KHC</v>
    <v>570</v>
  </rv>
  <rv s="17">
    <v>73</v>
    <v>a1pp5r</v>
    <v>Daily</v>
    <v>45289</v>
    <v>45289</v>
    <v>0</v>
    <v>1</v>
    <v>638394048000000000,638410361421586332,0</v>
    <v>0</v>
    <v>a1pp5r</v>
    <v>XNYS:CI</v>
    <v>571</v>
  </rv>
  <rv s="17">
    <v>73</v>
    <v>a1nl77</v>
    <v>Daily</v>
    <v>45289</v>
    <v>45289</v>
    <v>0</v>
    <v>1</v>
    <v>638394048000000000,638410361471889601,0</v>
    <v>0</v>
    <v>a1nl77</v>
    <v>XNYS:APD</v>
    <v>572</v>
  </rv>
  <rv s="17">
    <v>73</v>
    <v>a1r177</v>
    <v>Daily</v>
    <v>45289</v>
    <v>45289</v>
    <v>0</v>
    <v>1</v>
    <v>638394048000000000,638410358887717233,0</v>
    <v>0</v>
    <v>a1r177</v>
    <v>XNYS:DGX</v>
    <v>573</v>
  </rv>
  <rv s="17">
    <v>73</v>
    <v>a1qlz2</v>
    <v>Daily</v>
    <v>45289</v>
    <v>45289</v>
    <v>0</v>
    <v>1</v>
    <v>638394048000000000,638410358891233557,0</v>
    <v>0</v>
    <v>a1qlz2</v>
    <v>XNYS:CVX</v>
    <v>574</v>
  </rv>
  <rv s="17">
    <v>73</v>
    <v>a1xv4c</v>
    <v>Daily</v>
    <v>45289</v>
    <v>45289</v>
    <v>0</v>
    <v>1</v>
    <v>638394048000000000,638410361064959931,0</v>
    <v>0</v>
    <v>a1xv4c</v>
    <v>XNYS:MOS</v>
    <v>575</v>
  </rv>
  <rv s="17">
    <v>73</v>
    <v>a223r7</v>
    <v>Daily</v>
    <v>45289</v>
    <v>45289</v>
    <v>0</v>
    <v>1</v>
    <v>638394048000000000,638410361270027305,0</v>
    <v>0</v>
    <v>a223r7</v>
    <v>XNYS:RMD</v>
    <v>576</v>
  </rv>
  <rv s="17">
    <v>73</v>
    <v>a1o9gh</v>
    <v>Daily</v>
    <v>45289</v>
    <v>45289</v>
    <v>0</v>
    <v>1</v>
    <v>638394048000000000,638410361622807646,0</v>
    <v>0</v>
    <v>a1o9gh</v>
    <v>XNYS:BBY</v>
    <v>577</v>
  </rv>
  <rv s="17">
    <v>73</v>
    <v>a1pcf2</v>
    <v>Daily</v>
    <v>45289</v>
    <v>45289</v>
    <v>0</v>
    <v>1</v>
    <v>638394048000000000,638410359000809500,0</v>
    <v>0</v>
    <v>a1pcf2</v>
    <v>XNYS:CCI</v>
    <v>578</v>
  </rv>
  <rv s="17">
    <v>73</v>
    <v>a1y2ec</v>
    <v>Daily</v>
    <v>45289</v>
    <v>45289</v>
    <v>0</v>
    <v>1</v>
    <v>638394048000000000,638410359202405436,0</v>
    <v>0</v>
    <v>a1y2ec</v>
    <v>XNYS:MTD</v>
    <v>579</v>
  </rv>
  <rv s="17">
    <v>73</v>
    <v>a24fmw</v>
    <v>Daily</v>
    <v>45289</v>
    <v>45289</v>
    <v>0</v>
    <v>1</v>
    <v>638394048000000000,638410361064941051,0</v>
    <v>0</v>
    <v>a24fmw</v>
    <v>XNYS:TPR</v>
    <v>580</v>
  </rv>
  <rv s="17">
    <v>73</v>
    <v>a23jjc</v>
    <v>Daily</v>
    <v>45289</v>
    <v>45289</v>
    <v>0</v>
    <v>1</v>
    <v>638394048000000000,638410361783290105,0</v>
    <v>0</v>
    <v>a23jjc</v>
    <v>XNYS:SRE</v>
    <v>581</v>
  </rv>
  <rv s="17">
    <v>73</v>
    <v>axyhnm</v>
    <v>Daily</v>
    <v>45289</v>
    <v>45289</v>
    <v>0</v>
    <v>1</v>
    <v>638394048000000000,638410360632152898,0</v>
    <v>0</v>
    <v>axyhnm</v>
    <v>XNAS:PEP</v>
    <v>582</v>
  </rv>
  <rv s="17">
    <v>73</v>
    <v>a1z11h</v>
    <v>Daily</v>
    <v>45289</v>
    <v>45289</v>
    <v>0</v>
    <v>1</v>
    <v>638394048000000000,638410362087510276,0</v>
    <v>0</v>
    <v>a1z11h</v>
    <v>XNYS:O</v>
    <v>583</v>
  </rv>
  <rv s="17">
    <v>73</v>
    <v>a1r1r7</v>
    <v>Daily</v>
    <v>45289</v>
    <v>45289</v>
    <v>0</v>
    <v>1</v>
    <v>638394048000000000,638410358885073392,0</v>
    <v>0</v>
    <v>a1r1r7</v>
    <v>XNYS:DHR</v>
    <v>584</v>
  </rv>
  <rv s="17">
    <v>73</v>
    <v>a1mybh</v>
    <v>Daily</v>
    <v>45289</v>
    <v>45289</v>
    <v>0</v>
    <v>1</v>
    <v>638394048000000000,638410358887702769,0</v>
    <v>0</v>
    <v>a1mybh</v>
    <v>XNAS:AEP</v>
    <v>585</v>
  </rv>
  <rv s="17">
    <v>73</v>
    <v>a1mxkr</v>
    <v>Daily</v>
    <v>45289</v>
    <v>45289</v>
    <v>0</v>
    <v>1</v>
    <v>638394048000000000,638410358891217059,0</v>
    <v>0</v>
    <v>a1mxkr</v>
    <v>XNYS:AEE</v>
    <v>586</v>
  </rv>
  <rv s="17">
    <v>73</v>
    <v>a1pb4c</v>
    <v>Daily</v>
    <v>45289</v>
    <v>45289</v>
    <v>0</v>
    <v>1</v>
    <v>638394048000000000,638410359000823064,0</v>
    <v>0</v>
    <v>a1pb4c</v>
    <v>XNAS:PARA</v>
    <v>587</v>
  </rv>
  <rv s="17">
    <v>77</v>
    <v>bvkj2w</v>
    <v>Daily</v>
    <v>45289</v>
    <v>45289</v>
    <v>0</v>
    <v>1</v>
    <v>638394048000000000,638410357641833484,0</v>
    <v>0</v>
    <v>bvkj2w</v>
    <v>XHKG:9633</v>
    <v>588</v>
  </rv>
  <rv s="17">
    <v>73</v>
    <v>a1xtpr</v>
    <v>Daily</v>
    <v>45289</v>
    <v>45289</v>
    <v>0</v>
    <v>1</v>
    <v>638394048000000000,638410360895097386,0</v>
    <v>0</v>
    <v>a1xtpr</v>
    <v>XNYS:MO</v>
    <v>589</v>
  </rv>
  <rv s="17">
    <v>73</v>
    <v>a1rmkr</v>
    <v>Daily</v>
    <v>45289</v>
    <v>45289</v>
    <v>0</v>
    <v>1</v>
    <v>638394048000000000,638410360895117414,0</v>
    <v>0</v>
    <v>a1rmkr</v>
    <v>XNYS:ED</v>
    <v>590</v>
  </rv>
  <rv s="17">
    <v>73</v>
    <v>a1xroc</v>
    <v>Daily</v>
    <v>45289</v>
    <v>45289</v>
    <v>0</v>
    <v>1</v>
    <v>638394048000000000,638410361622808753,0</v>
    <v>0</v>
    <v>a1xroc</v>
    <v>XNYS:MMM</v>
    <v>591</v>
  </rv>
  <rv s="17">
    <v>73</v>
    <v>a1zez2</v>
    <v>Daily</v>
    <v>45289</v>
    <v>45289</v>
    <v>0</v>
    <v>1</v>
    <v>638394048000000000,638410358891318593,0</v>
    <v>0</v>
    <v>a1zez2</v>
    <v>XNYS:OXY</v>
    <v>592</v>
  </rv>
  <rv s="17">
    <v>73</v>
    <v>a1w6zr</v>
    <v>Daily</v>
    <v>45289</v>
    <v>45289</v>
    <v>0</v>
    <v>1</v>
    <v>638394048000000000,638410361783309828,0</v>
    <v>0</v>
    <v>a1w6zr</v>
    <v>XNAS:JKHY</v>
    <v>593</v>
  </rv>
  <rv s="17">
    <v>73</v>
    <v>a1squ2</v>
    <v>Daily</v>
    <v>45289</v>
    <v>45289</v>
    <v>0</v>
    <v>1</v>
    <v>638394048000000000,638410358884921853,0</v>
    <v>0</v>
    <v>a1squ2</v>
    <v>XNYS:FE</v>
    <v>594</v>
  </rv>
  <rv s="17">
    <v>73</v>
    <v>a21gsm</v>
    <v>Daily</v>
    <v>45289</v>
    <v>45289</v>
    <v>0</v>
    <v>1</v>
    <v>638394048000000000,638410358885123080,0</v>
    <v>0</v>
    <v>a21gsm</v>
    <v>XNYS:PXD</v>
    <v>399</v>
  </rv>
  <rv s="17">
    <v>73</v>
    <v>a25552</v>
    <v>Daily</v>
    <v>45289</v>
    <v>45289</v>
    <v>0</v>
    <v>1</v>
    <v>638394048000000000,638410360788227206,0</v>
    <v>0</v>
    <v>a25552</v>
    <v>XNYS:RTX</v>
    <v>595</v>
  </rv>
  <rv s="17">
    <v>73</v>
    <v>a24jvh</v>
    <v>Daily</v>
    <v>45289</v>
    <v>45289</v>
    <v>0</v>
    <v>1</v>
    <v>638394048000000000,638410361935855506,0</v>
    <v>0</v>
    <v>a24jvh</v>
    <v>XNAS:TSCO</v>
    <v>596</v>
  </rv>
  <rv s="17">
    <v>73</v>
    <v>a24ynm</v>
    <v>Daily</v>
    <v>45289</v>
    <v>45289</v>
    <v>0</v>
    <v>1</v>
    <v>638394048000000000,638410361622812527,0</v>
    <v>0</v>
    <v>a24ynm</v>
    <v>XNYS:UPS</v>
    <v>597</v>
  </rv>
  <rv s="17">
    <v>73</v>
    <v>a1ydc7</v>
    <v>Daily</v>
    <v>45289</v>
    <v>45289</v>
    <v>0</v>
    <v>1</v>
    <v>638394048000000000,638410362087481404,0</v>
    <v>0</v>
    <v>a1ydc7</v>
    <v>XNAS:NDAQ</v>
    <v>598</v>
  </rv>
  <rv s="17">
    <v>73</v>
    <v>a1odxm</v>
    <v>Daily</v>
    <v>45289</v>
    <v>45289</v>
    <v>0</v>
    <v>1</v>
    <v>638394048000000000,638410358891268621,0</v>
    <v>0</v>
    <v>a1odxm</v>
    <v>XNYS:BF.B</v>
    <v>599</v>
  </rv>
  <rv s="17">
    <v>73</v>
    <v>a1vh4c</v>
    <v>Daily</v>
    <v>45289</v>
    <v>45289</v>
    <v>0</v>
    <v>1</v>
    <v>638394048000000000,638410360788239254,0</v>
    <v>0</v>
    <v>a1vh4c</v>
    <v>XNAS:ILMN</v>
    <v>600</v>
  </rv>
  <rv s="17">
    <v>73</v>
    <v>bq89dm</v>
    <v>Daily</v>
    <v>45289</v>
    <v>45289</v>
    <v>0</v>
    <v>1</v>
    <v>638394048000000000,638410360788242872,0</v>
    <v>0</v>
    <v>bq89dm</v>
    <v>XNYS:CTVA</v>
    <v>601</v>
  </rv>
  <rv s="17">
    <v>73</v>
    <v>a1qpw7</v>
    <v>Daily</v>
    <v>45289</v>
    <v>45289</v>
    <v>0</v>
    <v>1</v>
    <v>638394048000000000,638410360788227031,0</v>
    <v>0</v>
    <v>a1qpw7</v>
    <v>XNYS:D</v>
    <v>602</v>
  </rv>
  <rv s="17">
    <v>73</v>
    <v>a1myk2</v>
    <v>Daily</v>
    <v>45289</v>
    <v>45289</v>
    <v>0</v>
    <v>1</v>
    <v>638394048000000000,638410361270017205,0</v>
    <v>0</v>
    <v>a1myk2</v>
    <v>XNYS:AES</v>
    <v>603</v>
  </rv>
  <rv s="17">
    <v>73</v>
    <v>a1ye2w</v>
    <v>Daily</v>
    <v>45289</v>
    <v>45289</v>
    <v>0</v>
    <v>1</v>
    <v>638394048000000000,638410361622832515,0</v>
    <v>0</v>
    <v>a1ye2w</v>
    <v>XNYS:NEE</v>
    <v>604</v>
  </rv>
  <rv s="17">
    <v>73</v>
    <v>a1nkur</v>
    <v>Daily</v>
    <v>45289</v>
    <v>45289</v>
    <v>0</v>
    <v>1</v>
    <v>638394048000000000,638410361783293656,0</v>
    <v>0</v>
    <v>a1nkur</v>
    <v>XNAS:APA</v>
    <v>605</v>
  </rv>
  <rv s="17">
    <v>73</v>
    <v>a1wdp2</v>
    <v>Daily</v>
    <v>45289</v>
    <v>45289</v>
    <v>0</v>
    <v>1</v>
    <v>638394048000000000,638410361471906675,0</v>
    <v>0</v>
    <v>a1wdp2</v>
    <v>XNYS:K</v>
    <v>606</v>
  </rv>
  <rv s="17">
    <v>73</v>
    <v>a1w2cw</v>
    <v>Daily</v>
    <v>45289</v>
    <v>45289</v>
    <v>0</v>
    <v>1</v>
    <v>638394048000000000,638410358885049954,0</v>
    <v>0</v>
    <v>a1w2cw</v>
    <v>XNYS:JCI</v>
    <v>607</v>
  </rv>
  <rv s="17">
    <v>73</v>
    <v>a1np4c</v>
    <v>Daily</v>
    <v>45289</v>
    <v>45289</v>
    <v>0</v>
    <v>1</v>
    <v>638394048000000000,638410358887717807,0</v>
    <v>0</v>
    <v>a1np4c</v>
    <v>XNYS:ARE</v>
    <v>608</v>
  </rv>
  <rv s="17">
    <v>73</v>
    <v>a25afr</v>
    <v>Daily</v>
    <v>45289</v>
    <v>45289</v>
    <v>0</v>
    <v>1</v>
    <v>638394048000000000,638410360632160553,0</v>
    <v>0</v>
    <v>a25afr</v>
    <v>XNYS:VFC</v>
    <v>609</v>
  </rv>
  <rv s="17">
    <v>73</v>
    <v>a1ufm7</v>
    <v>Daily</v>
    <v>45289</v>
    <v>45289</v>
    <v>0</v>
    <v>1</v>
    <v>638394048000000000,638410359051418310,0</v>
    <v>0</v>
    <v>a1ufm7</v>
    <v>XNYS:HAL</v>
    <v>476</v>
  </rv>
  <rv s="17">
    <v>73</v>
    <v>a1xxvh</v>
    <v>Daily</v>
    <v>45289</v>
    <v>45289</v>
    <v>0</v>
    <v>1</v>
    <v>638394048000000000,638410360895107437,0</v>
    <v>0</v>
    <v>a1xxvh</v>
    <v>XNYS:MRO</v>
    <v>610</v>
  </rv>
  <rv s="17">
    <v>73</v>
    <v>a1xoc7</v>
    <v>Daily</v>
    <v>45289</v>
    <v>45289</v>
    <v>0</v>
    <v>1</v>
    <v>638394048000000000,638410361115231885,0</v>
    <v>0</v>
    <v>a1xoc7</v>
    <v>XNYS:MKC</v>
    <v>611</v>
  </rv>
  <rv s="17">
    <v>77</v>
    <v>ah436h</v>
    <v>Daily</v>
    <v>45289</v>
    <v>45289</v>
    <v>0</v>
    <v>1</v>
    <v>638394048000000000,638410357641722253,0</v>
    <v>0</v>
    <v>ah436h</v>
    <v>XHKG:2899</v>
    <v>130</v>
  </rv>
  <rv s="17">
    <v>73</v>
    <v>a1t4c7</v>
    <v>Daily</v>
    <v>45289</v>
    <v>45289</v>
    <v>0</v>
    <v>1</v>
    <v>638394048000000000,638410361421596035,0</v>
    <v>0</v>
    <v>a1t4c7</v>
    <v>XNYS:FMC</v>
    <v>612</v>
  </rv>
  <rv s="17">
    <v>73</v>
    <v>a213c7</v>
    <v>Daily</v>
    <v>45289</v>
    <v>45289</v>
    <v>0</v>
    <v>1</v>
    <v>638394048000000000,638410361622811043,0</v>
    <v>0</v>
    <v>a213c7</v>
    <v>XNAS:PODD</v>
    <v>613</v>
  </rv>
  <rv s="17">
    <v>73</v>
    <v>a25vnm</v>
    <v>Daily</v>
    <v>45289</v>
    <v>45289</v>
    <v>0</v>
    <v>1</v>
    <v>638394048000000000,638410361622810225,0</v>
    <v>0</v>
    <v>a25vnm</v>
    <v>XNYS:WHR</v>
    <v>614</v>
  </rv>
  <rv s="17">
    <v>73</v>
    <v>a1uivh</v>
    <v>Daily</v>
    <v>45289</v>
    <v>45289</v>
    <v>0</v>
    <v>1</v>
    <v>638394048000000000,638410361783308687,0</v>
    <v>0</v>
    <v>a1uivh</v>
    <v>XNYS:PEAK</v>
    <v>615</v>
  </rv>
  <rv s="17">
    <v>73</v>
    <v>a1o76h</v>
    <v>Daily</v>
    <v>45289</v>
    <v>45289</v>
    <v>0</v>
    <v>1</v>
    <v>638394048000000000,638410360945499362,0</v>
    <v>0</v>
    <v>a1o76h</v>
    <v>XNYS:BAX</v>
    <v>277</v>
  </rv>
  <rv s="17">
    <v>73</v>
    <v>a1q7jc</v>
    <v>Daily</v>
    <v>45289</v>
    <v>45289</v>
    <v>0</v>
    <v>1</v>
    <v>638394048000000000,638410358885069950,0</v>
    <v>0</v>
    <v>a1q7jc</v>
    <v>XNYS:CPB</v>
    <v>616</v>
  </rv>
  <rv s="17">
    <v>73</v>
    <v>a1qlnm</v>
    <v>Daily</v>
    <v>45289</v>
    <v>45289</v>
    <v>0</v>
    <v>1</v>
    <v>638394048000000000,638410358891251117,0</v>
    <v>0</v>
    <v>a1qlnm</v>
    <v>XNYS:CVS</v>
    <v>617</v>
  </rv>
  <rv s="17">
    <v>73</v>
    <v>a1tvzr</v>
    <v>Daily</v>
    <v>45289</v>
    <v>45289</v>
    <v>0</v>
    <v>1</v>
    <v>638394048000000000,638410360844626300,0</v>
    <v>0</v>
    <v>a1tvzr</v>
    <v>XNYS:GIS</v>
    <v>618</v>
  </rv>
  <rv s="17">
    <v>77</v>
    <v>ah6b27</v>
    <v>Daily</v>
    <v>45289</v>
    <v>45289</v>
    <v>0</v>
    <v>1</v>
    <v>638394048000000000,638410357642372284,0</v>
    <v>0</v>
    <v>ah6b27</v>
    <v>XHKG:823</v>
    <v>385</v>
  </rv>
  <rv s="17">
    <v>73</v>
    <v>a1wh27</v>
    <v>Daily</v>
    <v>45289</v>
    <v>45289</v>
    <v>0</v>
    <v>1</v>
    <v>638394048000000000,638410361421577527,0</v>
    <v>0</v>
    <v>a1wh27</v>
    <v>XNYS:KEY</v>
    <v>619</v>
  </rv>
  <rv s="17">
    <v>73</v>
    <v>a1o1jc</v>
    <v>Daily</v>
    <v>45289</v>
    <v>45289</v>
    <v>0</v>
    <v>1</v>
    <v>638394048000000000,638410360945505098,0</v>
    <v>0</v>
    <v>a1o1jc</v>
    <v>XNYS:AWK</v>
    <v>620</v>
  </rv>
  <rv s="17">
    <v>77</v>
    <v>ah3sgh</v>
    <v>Daily</v>
    <v>45289</v>
    <v>45289</v>
    <v>0</v>
    <v>1</v>
    <v>638394048000000000,638410357642361318,0</v>
    <v>0</v>
    <v>ah3sgh</v>
    <v>XHKG:241</v>
    <v>621</v>
  </rv>
  <rv s="17">
    <v>73</v>
    <v>a1uwu2</v>
    <v>Daily</v>
    <v>45289</v>
    <v>45289</v>
    <v>0</v>
    <v>1</v>
    <v>638394048000000000,638410358885076085,0</v>
    <v>0</v>
    <v>a1uwu2</v>
    <v>XNYS:HSY</v>
    <v>622</v>
  </rv>
  <rv s="17">
    <v>73</v>
    <v>a1zqnm</v>
    <v>Daily</v>
    <v>45289</v>
    <v>45289</v>
    <v>0</v>
    <v>1</v>
    <v>638394048000000000,638410358887727226,0</v>
    <v>0</v>
    <v>a1zqnm</v>
    <v>XNYS:PFE</v>
    <v>623</v>
  </rv>
  <rv s="17">
    <v>73</v>
    <v>a1mvm7</v>
    <v>Daily</v>
    <v>45289</v>
    <v>45289</v>
    <v>0</v>
    <v>1</v>
    <v>638394048000000000,638410358890582915,0</v>
    <v>0</v>
    <v>a1mvm7</v>
    <v>XNYS:ADM</v>
    <v>624</v>
  </rv>
  <rv s="17">
    <v>73</v>
    <v>a25pm7</v>
    <v>Daily</v>
    <v>45289</v>
    <v>45289</v>
    <v>0</v>
    <v>1</v>
    <v>638394048000000000,638410360788245453,0</v>
    <v>0</v>
    <v>a25pm7</v>
    <v>XNAS:WBA</v>
    <v>625</v>
  </rv>
  <rv s="17">
    <v>77</v>
    <v>ah1vfr</v>
    <v>Daily</v>
    <v>45289</v>
    <v>45289</v>
    <v>0</v>
    <v>1</v>
    <v>638394048000000000,638410357641726114,0</v>
    <v>0</v>
    <v>ah1vfr</v>
    <v>XHKG:1</v>
    <v>626</v>
  </rv>
  <rv s="17">
    <v>77</v>
    <v>ah3dcw</v>
    <v>Daily</v>
    <v>45289</v>
    <v>45289</v>
    <v>0</v>
    <v>1</v>
    <v>638394048000000000,638410357642375009,0</v>
    <v>0</v>
    <v>ah3dcw</v>
    <v>XHKG:2</v>
    <v>627</v>
  </rv>
  <rv s="17">
    <v>77</v>
    <v>ah445r</v>
    <v>Daily</v>
    <v>45289</v>
    <v>45289</v>
    <v>0</v>
    <v>1</v>
    <v>638394048000000000,638410357641746522,0</v>
    <v>0</v>
    <v>ah445r</v>
    <v>XHKG:3</v>
    <v>628</v>
  </rv>
  <rv s="17">
    <v>77</v>
    <v>ah4zw7</v>
    <v>Daily</v>
    <v>45289</v>
    <v>45289</v>
    <v>0</v>
    <v>1</v>
    <v>638394048000000000,638410357641813264,0</v>
    <v>0</v>
    <v>ah4zw7</v>
    <v>XHKG:5</v>
    <v>629</v>
  </rv>
  <rv s="17">
    <v>77</v>
    <v>ah58c7</v>
    <v>Daily</v>
    <v>45289</v>
    <v>45289</v>
    <v>0</v>
    <v>1</v>
    <v>638394048000000000,638410357641818487,0</v>
    <v>0</v>
    <v>ah58c7</v>
    <v>XHKG:6</v>
    <v>630</v>
  </rv>
  <rv s="17">
    <v>77</v>
    <v>ah23m7</v>
    <v>Daily</v>
    <v>45289</v>
    <v>45289</v>
    <v>0</v>
    <v>1</v>
    <v>638394048000000000,638410357641832848,0</v>
    <v>0</v>
    <v>ah23m7</v>
    <v>XHKG:11</v>
    <v>631</v>
  </rv>
  <rv s="17">
    <v>77</v>
    <v>ah2bar</v>
    <v>Daily</v>
    <v>45289</v>
    <v>45289</v>
    <v>0</v>
    <v>1</v>
    <v>638394048000000000,638410357641812843,0</v>
    <v>0</v>
    <v>ah2bar</v>
    <v>XHKG:12</v>
    <v>632</v>
  </rv>
  <rv s="17">
    <v>77</v>
    <v>ah3wjc</v>
    <v>Daily</v>
    <v>45289</v>
    <v>45289</v>
    <v>0</v>
    <v>1</v>
    <v>638394048000000000,638410357641853486,0</v>
    <v>0</v>
    <v>ah3wjc</v>
    <v>XHKG:27</v>
    <v>633</v>
  </rv>
  <rv s="17">
    <v>77</v>
    <v>ah42im</v>
    <v>Daily</v>
    <v>45289</v>
    <v>45289</v>
    <v>0</v>
    <v>1</v>
    <v>638394048000000000,638410357641892105,0</v>
    <v>0</v>
    <v>ah42im</v>
    <v>XHKG:288</v>
    <v>634</v>
  </rv>
  <rv s="17">
    <v>77</v>
    <v>ah5foc</v>
    <v>Daily</v>
    <v>45289</v>
    <v>45289</v>
    <v>0</v>
    <v>1</v>
    <v>638394048000000000,638410357641892482,0</v>
    <v>0</v>
    <v>ah5foc</v>
    <v>XHKG:66</v>
    <v>635</v>
  </rv>
  <rv s="17">
    <v>77</v>
    <v>ah35im</v>
    <v>Daily</v>
    <v>45289</v>
    <v>45289</v>
    <v>0</v>
    <v>1</v>
    <v>638394048000000000,638410357641825503,0</v>
    <v>0</v>
    <v>ah35im</v>
    <v>XHKG:175</v>
    <v>636</v>
  </rv>
  <rv s="17">
    <v>77</v>
    <v>ah43f2</v>
    <v>Daily</v>
    <v>45289</v>
    <v>45289</v>
    <v>0</v>
    <v>1</v>
    <v>638394048000000000,638410357641830545,0</v>
    <v>0</v>
    <v>ah43f2</v>
    <v>XHKG:291</v>
    <v>637</v>
  </rv>
  <rv s="17">
    <v>77</v>
    <v>ah4cbh</v>
    <v>Daily</v>
    <v>45289</v>
    <v>45289</v>
    <v>0</v>
    <v>1</v>
    <v>638394048000000000,638410357641855568,0</v>
    <v>0</v>
    <v>ah4cbh</v>
    <v>XHKG:322</v>
    <v>638</v>
  </rv>
  <rv s="17">
    <v>77</v>
    <v>ah4ovh</v>
    <v>Daily</v>
    <v>45289</v>
    <v>45289</v>
    <v>0</v>
    <v>1</v>
    <v>638394048000000000,638410357641820672,0</v>
    <v>0</v>
    <v>ah4ovh</v>
    <v>XHKG:388</v>
    <v>639</v>
  </rv>
  <rv s="17">
    <v>77</v>
    <v>ah5gc7</v>
    <v>Daily</v>
    <v>45289</v>
    <v>45289</v>
    <v>0</v>
    <v>1</v>
    <v>638394048000000000,638410357641805346,0</v>
    <v>0</v>
    <v>ah5gc7</v>
    <v>XHKG:669</v>
    <v>640</v>
  </rv>
  <rv s="17">
    <v>77</v>
    <v>ah5lh7</v>
    <v>Daily</v>
    <v>45289</v>
    <v>45289</v>
    <v>0</v>
    <v>1</v>
    <v>638394048000000000,638410357641820672,0</v>
    <v>0</v>
    <v>ah5lh7</v>
    <v>XHKG:700</v>
    <v>641</v>
  </rv>
  <rv s="17">
    <v>77</v>
    <v>ah5sc7</v>
    <v>Daily</v>
    <v>45289</v>
    <v>45289</v>
    <v>0</v>
    <v>1</v>
    <v>638394048000000000,638410357642058345,0</v>
    <v>0</v>
    <v>ah5sc7</v>
    <v>XHKG:762</v>
    <v>642</v>
  </rv>
  <rv s="17">
    <v>77</v>
    <v>ah6mpr</v>
    <v>Daily</v>
    <v>45289</v>
    <v>45289</v>
    <v>0</v>
    <v>1</v>
    <v>638394048000000000,638410357641822216,0</v>
    <v>0</v>
    <v>ah6mpr</v>
    <v>XHKG:836</v>
    <v>643</v>
  </rv>
  <rv s="17">
    <v>77</v>
    <v>ah6sim</v>
    <v>Daily</v>
    <v>45289</v>
    <v>45289</v>
    <v>0</v>
    <v>1</v>
    <v>638394048000000000,638410357642362293,0</v>
    <v>0</v>
    <v>ah6sim</v>
    <v>XHKG:857</v>
    <v>644</v>
  </rv>
  <rv s="17">
    <v>77</v>
    <v>ah6umw</v>
    <v>Daily</v>
    <v>45289</v>
    <v>45289</v>
    <v>0</v>
    <v>1</v>
    <v>638394048000000000,638410357642018359,0</v>
    <v>0</v>
    <v>ah6umw</v>
    <v>XHKG:883</v>
    <v>645</v>
  </rv>
  <rv s="17">
    <v>77</v>
    <v>ah71u2</v>
    <v>Daily</v>
    <v>45289</v>
    <v>45289</v>
    <v>0</v>
    <v>1</v>
    <v>638394048000000000,638410357641836032,0</v>
    <v>0</v>
    <v>ah71u2</v>
    <v>XHKG:960</v>
    <v>646</v>
  </rv>
  <rv s="17">
    <v>77</v>
    <v>ah71zr</v>
    <v>Daily</v>
    <v>45289</v>
    <v>45289</v>
    <v>0</v>
    <v>1</v>
    <v>638394048000000000,638410357641731667,0</v>
    <v>0</v>
    <v>ah71zr</v>
    <v>XHKG:968</v>
    <v>647</v>
  </rv>
  <rv s="17">
    <v>77</v>
    <v>ah72z2</v>
    <v>Daily</v>
    <v>45289</v>
    <v>45289</v>
    <v>0</v>
    <v>1</v>
    <v>638394048000000000,638410357641835579,0</v>
    <v>0</v>
    <v>ah72z2</v>
    <v>XHKG:981</v>
    <v>648</v>
  </rv>
  <rv s="17">
    <v>77</v>
    <v>ah1y52</v>
    <v>Daily</v>
    <v>45289</v>
    <v>45289</v>
    <v>0</v>
    <v>1</v>
    <v>638394048000000000,638410357641837137,0</v>
    <v>0</v>
    <v>ah1y52</v>
    <v>XHKG:1038</v>
    <v>649</v>
  </rv>
  <rv s="17">
    <v>77</v>
    <v>ah24ww</v>
    <v>Daily</v>
    <v>45289</v>
    <v>45289</v>
    <v>0</v>
    <v>1</v>
    <v>638394048000000000,638410357642384757,0</v>
    <v>0</v>
    <v>ah24ww</v>
    <v>XHKG:1113</v>
    <v>650</v>
  </rv>
  <rv s="17">
    <v>77</v>
    <v>ah2ndm</v>
    <v>Daily</v>
    <v>45289</v>
    <v>45289</v>
    <v>0</v>
    <v>1</v>
    <v>638394048000000000,638410357641845510,0</v>
    <v>0</v>
    <v>ah2ndm</v>
    <v>XHKG:1378</v>
    <v>651</v>
  </rv>
  <rv s="17">
    <v>77</v>
    <v>ah2ooc</v>
    <v>Daily</v>
    <v>45289</v>
    <v>45289</v>
    <v>0</v>
    <v>1</v>
    <v>638394048000000000,638410357641998737,0</v>
    <v>0</v>
    <v>ah2ooc</v>
    <v>XHKG:1398</v>
    <v>652</v>
  </rv>
  <rv s="17">
    <v>77</v>
    <v>bgnyp2</v>
    <v>Daily</v>
    <v>45289</v>
    <v>45289</v>
    <v>0</v>
    <v>1</v>
    <v>638394048000000000,638410357641998737,0</v>
    <v>0</v>
    <v>bgnyp2</v>
    <v>XHKG:1810</v>
    <v>653</v>
  </rv>
  <rv s="17">
    <v>77</v>
    <v>bqssec</v>
    <v>Daily</v>
    <v>45289</v>
    <v>45289</v>
    <v>0</v>
    <v>1</v>
    <v>638394048000000000,638410357641803278,0</v>
    <v>0</v>
    <v>bqssec</v>
    <v>XHKG:1876</v>
    <v>654</v>
  </rv>
  <rv s="17">
    <v>77</v>
    <v>ah3b5r</v>
    <v>Daily</v>
    <v>45289</v>
    <v>45289</v>
    <v>0</v>
    <v>1</v>
    <v>638394048000000000,638410357642365019,0</v>
    <v>0</v>
    <v>ah3b5r</v>
    <v>XHKG:1928</v>
    <v>655</v>
  </rv>
  <rv s="17">
    <v>77</v>
    <v>axfqnm</v>
    <v>Daily</v>
    <v>45289</v>
    <v>45289</v>
    <v>0</v>
    <v>1</v>
    <v>638394048000000000,638410357641829138,0</v>
    <v>0</v>
    <v>axfqnm</v>
    <v>XHKG:1997</v>
    <v>656</v>
  </rv>
  <rv s="17">
    <v>77</v>
    <v>ah3ez2</v>
    <v>Daily</v>
    <v>45289</v>
    <v>45289</v>
    <v>0</v>
    <v>1</v>
    <v>638394048000000000,638410357641793277,0</v>
    <v>0</v>
    <v>ah3ez2</v>
    <v>XHKG:2020</v>
    <v>657</v>
  </rv>
  <rv s="17">
    <v>77</v>
    <v>ah3o7w</v>
    <v>Daily</v>
    <v>45289</v>
    <v>45289</v>
    <v>0</v>
    <v>1</v>
    <v>638394048000000000,638410357642361898,0</v>
    <v>0</v>
    <v>ah3o7w</v>
    <v>XHKG:2318</v>
    <v>658</v>
  </rv>
  <rv s="17">
    <v>77</v>
    <v>ah3nyc</v>
    <v>Daily</v>
    <v>45289</v>
    <v>45289</v>
    <v>0</v>
    <v>1</v>
    <v>638394048000000000,638410357641831370,0</v>
    <v>0</v>
    <v>ah3nyc</v>
    <v>XHKG:2313</v>
    <v>659</v>
  </rv>
  <rv s="17">
    <v>77</v>
    <v>ah1wf2</v>
    <v>Daily</v>
    <v>45289</v>
    <v>45289</v>
    <v>0</v>
    <v>1</v>
    <v>638394048000000000,638410357642404745,0</v>
    <v>0</v>
    <v>ah1wf2</v>
    <v>XHKG:101</v>
    <v>660</v>
  </rv>
  <rv s="17">
    <v>77</v>
    <v>ah3oar</v>
    <v>Daily</v>
    <v>45289</v>
    <v>45289</v>
    <v>0</v>
    <v>1</v>
    <v>638394048000000000,638410357641831605,0</v>
    <v>0</v>
    <v>ah3oar</v>
    <v>XHKG:2319</v>
    <v>661</v>
  </rv>
  <rv s="17">
    <v>77</v>
    <v>bo53k2</v>
    <v>Daily</v>
    <v>45289</v>
    <v>45289</v>
    <v>0</v>
    <v>1</v>
    <v>638394048000000000,638410357641843243,0</v>
    <v>0</v>
    <v>bo53k2</v>
    <v>XHKG:2359</v>
    <v>662</v>
  </rv>
  <rv s="17">
    <v>77</v>
    <v>ah3rsm</v>
    <v>Daily</v>
    <v>45289</v>
    <v>45289</v>
    <v>0</v>
    <v>1</v>
    <v>638394048000000000,638410357641842487,0</v>
    <v>0</v>
    <v>ah3rsm</v>
    <v>XHKG:2388</v>
    <v>663</v>
  </rv>
  <rv s="17">
    <v>77</v>
    <v>bgpeqh</v>
    <v>Daily</v>
    <v>45289</v>
    <v>45289</v>
    <v>0</v>
    <v>1</v>
    <v>638394048000000000,638410357641872833,0</v>
    <v>0</v>
    <v>bgpeqh</v>
    <v>XHKG:3690</v>
    <v>664</v>
  </rv>
  <rv s="17">
    <v>77</v>
    <v>bqavrw</v>
    <v>Daily</v>
    <v>45289</v>
    <v>45289</v>
    <v>0</v>
    <v>1</v>
    <v>638394048000000000,638410357641841610,0</v>
    <v>0</v>
    <v>bqavrw</v>
    <v>XHKG:3692</v>
    <v>665</v>
  </rv>
  <rv s="17">
    <v>77</v>
    <v>ah4rhw</v>
    <v>Daily</v>
    <v>45289</v>
    <v>45289</v>
    <v>0</v>
    <v>1</v>
    <v>638394048000000000,638410357641811713,0</v>
    <v>0</v>
    <v>ah4rhw</v>
    <v>XHKG:3988</v>
    <v>666</v>
  </rv>
  <rv s="17">
    <v>77</v>
    <v>b1h4im</v>
    <v>Daily</v>
    <v>45289</v>
    <v>45289</v>
    <v>0</v>
    <v>1</v>
    <v>638394048000000000,638410357641885918,0</v>
    <v>0</v>
    <v>b1h4im</v>
    <v>XHKG:6098</v>
    <v>667</v>
  </rv>
  <rv s="17">
    <v>77</v>
    <v>bwxgp2</v>
    <v>Daily</v>
    <v>45289</v>
    <v>45289</v>
    <v>0</v>
    <v>1</v>
    <v>638394048000000000,638410357641891571,0</v>
    <v>0</v>
    <v>bwxgp2</v>
    <v>XHKG:6618</v>
    <v>668</v>
  </rv>
  <rv s="17">
    <v>77</v>
    <v>bww13m</v>
    <v>Daily</v>
    <v>45289</v>
    <v>45289</v>
    <v>0</v>
    <v>1</v>
    <v>638394048000000000,638410357641832848,0</v>
    <v>0</v>
    <v>bww13m</v>
    <v>XHKG:6690</v>
    <v>669</v>
  </rv>
  <rv s="17">
    <v>77</v>
    <v>busxgh</v>
    <v>Daily</v>
    <v>45289</v>
    <v>45289</v>
    <v>0</v>
    <v>1</v>
    <v>638394048000000000,638410357642081502,0</v>
    <v>0</v>
    <v>busxgh</v>
    <v>XHKG:9618</v>
    <v>670</v>
  </rv>
  <rv s="17">
    <v>77</v>
    <v>c1q4yc</v>
    <v>Daily</v>
    <v>45289</v>
    <v>45289</v>
    <v>0</v>
    <v>1</v>
    <v>638394048000000000,638410357642015482,0</v>
    <v>0</v>
    <v>c1q4yc</v>
    <v>XHKG:9961</v>
    <v>671</v>
  </rv>
  <rv s="17">
    <v>77</v>
    <v>ah22pr</v>
    <v>Daily</v>
    <v>45289</v>
    <v>45289</v>
    <v>0</v>
    <v>1</v>
    <v>638394048000000000,638410357641882510,0</v>
    <v>0</v>
    <v>ah22pr</v>
    <v>XHKG:1088</v>
    <v>672</v>
  </rv>
  <rv s="17">
    <v>77</v>
    <v>ah3uw7</v>
    <v>Daily</v>
    <v>45289</v>
    <v>45289</v>
    <v>0</v>
    <v>1</v>
    <v>638394048000000000,638410357641846026,0</v>
    <v>0</v>
    <v>ah3uw7</v>
    <v>XHKG:2628</v>
    <v>673</v>
  </rv>
  <rv s="17">
    <v>77</v>
    <v>ah4ok2</v>
    <v>Daily</v>
    <v>45289</v>
    <v>45289</v>
    <v>0</v>
    <v>1</v>
    <v>638394048000000000,638410357642394750,0</v>
    <v>0</v>
    <v>ah4ok2</v>
    <v>XHKG:386</v>
    <v>674</v>
  </rv>
  <rv s="17">
    <v>77</v>
    <v>ah2ca2</v>
    <v>Daily</v>
    <v>45289</v>
    <v>45289</v>
    <v>0</v>
    <v>1</v>
    <v>638394048000000000,638410357641851604,0</v>
    <v>0</v>
    <v>ah2ca2</v>
    <v>XHKG:1211</v>
    <v>675</v>
  </rv>
  <rv s="17">
    <v>73</v>
    <v>caydcw</v>
    <v>Daily</v>
    <v>45289</v>
    <v>45289</v>
    <v>0</v>
    <v>1</v>
    <v>638394048000000000,638410358890586939,0</v>
    <v>0</v>
    <v>caydcw</v>
    <v>XNYS:VLTO</v>
    <v>676</v>
  </rv>
  <rv s="17">
    <v>73</v>
    <v>a267zr</v>
    <v>Daily</v>
    <v>45289</v>
    <v>45289</v>
    <v>0</v>
    <v>1</v>
    <v>638394048000000000,638410362834340979,0</v>
    <v>0</v>
    <v>a267zr</v>
    <v>ARCX:XLK</v>
    <v>677</v>
  </rv>
  <rv s="17">
    <v>73</v>
    <v>a267ww</v>
    <v>Daily</v>
    <v>45289</v>
    <v>45289</v>
    <v>0</v>
    <v>1</v>
    <v>638394048000000000,638410362834334497,0</v>
    <v>0</v>
    <v>a267ww</v>
    <v>ARCX:XLI</v>
    <v>678</v>
  </rv>
  <rv s="17">
    <v>73</v>
    <v>a268kr</v>
    <v>Daily</v>
    <v>45289</v>
    <v>45289</v>
    <v>0</v>
    <v>1</v>
    <v>638394048000000000,638410362834324070,0</v>
    <v>0</v>
    <v>a268kr</v>
    <v>ARCX:XLY</v>
    <v>679</v>
  </rv>
  <rv s="17">
    <v>73</v>
    <v>a2689c</v>
    <v>Daily</v>
    <v>45289</v>
    <v>45289</v>
    <v>0</v>
    <v>1</v>
    <v>638394048000000000,638410362834343422,0</v>
    <v>0</v>
    <v>a2689c</v>
    <v>ARCX:XLRE</v>
    <v>680</v>
  </rv>
  <rv s="17">
    <v>73</v>
    <v>a268hw</v>
    <v>Daily</v>
    <v>45289</v>
    <v>45289</v>
    <v>0</v>
    <v>1</v>
    <v>638394048000000000,638410363086541761,0</v>
    <v>0</v>
    <v>a268hw</v>
    <v>ARCX:XLV</v>
    <v>681</v>
  </rv>
  <rv s="17">
    <v>73</v>
    <v>a267oc</v>
    <v>Daily</v>
    <v>45289</v>
    <v>45289</v>
    <v>0</v>
    <v>1</v>
    <v>638394048000000000,638410362834343422,0</v>
    <v>0</v>
    <v>a267oc</v>
    <v>ARCX:XLE</v>
    <v>682</v>
  </rv>
  <rv s="17">
    <v>73</v>
    <v>a2686h</v>
    <v>Daily</v>
    <v>45289</v>
    <v>45289</v>
    <v>0</v>
    <v>1</v>
    <v>638394048000000000,638410362834368546,0</v>
    <v>0</v>
    <v>a2686h</v>
    <v>ARCX:XLP</v>
    <v>683</v>
  </rv>
  <rv s="17">
    <v>73</v>
    <v>a267r7</v>
    <v>Daily</v>
    <v>45289</v>
    <v>45289</v>
    <v>0</v>
    <v>1</v>
    <v>638394048000000000,638410368954125801,0</v>
    <v>0</v>
    <v>a267r7</v>
    <v>ARCX:XLF</v>
    <v>684</v>
  </rv>
</rvData>
</file>

<file path=xl/richData/rdrichvaluestructure.xml><?xml version="1.0" encoding="utf-8"?>
<rvStructures xmlns="http://schemas.microsoft.com/office/spreadsheetml/2017/richdata" count="18">
  <s t="_hyperlink">
    <k n="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s t="_linkedentity">
    <k n="%cvi" t="r"/>
  </s>
  <s t="_formattednumber">
    <k n="_Format" t="spb"/>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s>
  <s t="_linkedentitycore">
    <k n="%EntityCulture" t="s"/>
    <k n="%EntityId" t="s"/>
    <k n="%EntityServiceId"/>
    <k n="%IsRefreshable" t="b"/>
    <k n="%ProviderInfo" t="s"/>
    <k n="_Display" t="spb"/>
    <k n="_DisplayString" t="s"/>
    <k n="_Flags" t="spb"/>
    <k n="_Format" t="spb"/>
    <k n="_Icon" t="s"/>
    <k n="_SubLabel" t="spb"/>
    <k n="52 week high"/>
    <k n="52 week low"/>
    <k n="Change"/>
    <k n="Change % (Extended hours)"/>
    <k n="Change (%)"/>
    <k n="Change (Extended hours)"/>
    <k n="Currency" t="s"/>
    <k n="Exchange" t="s"/>
    <k n="Exchange abbreviation" t="s"/>
    <k n="High"/>
    <k n="Instrument type" t="s"/>
    <k n="Last trade time"/>
    <k n="LearnMoreOnLink" t="r"/>
    <k n="Low"/>
    <k n="Name" t="s"/>
    <k n="Open"/>
    <k n="Previous close"/>
    <k n="Price"/>
    <k n="Price (Extended hours)"/>
    <k n="Ticker symbol" t="s"/>
    <k n="UniqueName" t="s"/>
    <k n="Volume"/>
  </s>
  <s t="_error">
    <k n="errorType" t="i"/>
    <k n="field" t="s"/>
    <k n="subType" t="i"/>
  </s>
  <s t="_error">
    <k n="errorType" t="i"/>
    <k n="propagated" t="b"/>
  </s>
  <s t="_sourceattribution">
    <k n="License" t="r"/>
    <k n="Source" t="r"/>
  </s>
  <s t="_imageurl">
    <k n="_Provider" t="spb"/>
    <k n="Address" t="s"/>
    <k n="Attribution" t="r"/>
    <k n="ComputedImage" t="b"/>
    <k n="More Images 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Price (Extended hours)"/>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ow"/>
    <k n="Market cap"/>
    <k n="Name" t="s"/>
    <k n="Official name" t="s"/>
    <k n="Open"/>
    <k n="P/E"/>
    <k n="Previous close"/>
    <k n="Price"/>
    <k n="Price (Extended hours)"/>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revious close"/>
    <k n="Price"/>
    <k n="Price (Extended hours)"/>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Exchange" t="s"/>
    <k n="Exchange abbreviation" t="s"/>
    <k n="Expense ratio"/>
    <k n="High"/>
    <k n="Instrument type" t="s"/>
    <k n="Last trade time"/>
    <k n="LearnMoreOnLink" t="r"/>
    <k n="Low"/>
    <k n="Market cap"/>
    <k n="Name" t="s"/>
    <k n="Open"/>
    <k n="Previous close"/>
    <k n="Price"/>
    <k n="Price (Extended hours)"/>
    <k n="Ticker symbol" t="s"/>
    <k n="UniqueName" t="s"/>
    <k n="Volume"/>
    <k n="Volume average"/>
  </s>
  <s t="_linkedentitycore">
    <k n="%EntityCulture" t="s"/>
    <k n="%EntityId" t="s"/>
    <k n="%EntityServiceId"/>
    <k n="%IsRefreshable" t="b"/>
    <k n="%ProviderInfo" t="s"/>
    <k n="_Display" t="spb"/>
    <k n="_DisplayString" t="s"/>
    <k n="_Flags" t="spb"/>
    <k n="_Format" t="spb"/>
    <k n="_Icon" t="s"/>
    <k n="_SubLabel" t="spb"/>
    <k n="52 week high"/>
    <k n="52 week low"/>
    <k n="Change"/>
    <k n="Change (%)"/>
    <k n="Currency" t="s"/>
    <k n="From currency" t="s"/>
    <k n="Instrument type" t="s"/>
    <k n="Last trade time"/>
    <k n="Name" t="s"/>
    <k n="Previous close"/>
    <k n="Price"/>
    <k n="Ticker symbol" t="s"/>
    <k n="UniqueName" t="s"/>
  </s>
  <s t="_linkedentitycore">
    <k n="%EntityCulture" t="s"/>
    <k n="%EntityId" t="s"/>
    <k n="%EntityServiceId"/>
    <k n="%IsRefreshable" t="b"/>
    <k n="%ProviderInfo" t="s"/>
    <k n="_Display" t="spb"/>
    <k n="_DisplayString" t="s"/>
    <k n="_Flags" t="spb"/>
    <k n="_Format" t="spb"/>
    <k n="_Icon" t="s"/>
    <k n="_SubLabel" t="spb"/>
    <k n="52 week high"/>
    <k n="52 week low"/>
    <k n="Change"/>
    <k n="Change (%)"/>
    <k n="Currency" t="s"/>
    <k n="From currency" t="s"/>
    <k n="High"/>
    <k n="Instrument type" t="s"/>
    <k n="Last trade time"/>
    <k n="Low"/>
    <k n="Name" t="s"/>
    <k n="Open"/>
    <k n="Previous close"/>
    <k n="Price"/>
    <k n="Ticker symbol" t="s"/>
    <k n="UniqueName" t="s"/>
  </s>
  <s t="_stockhistorycache">
    <k n="_Format" t="spb"/>
    <k n="Symbol" t="s"/>
    <k n="Interval" t="s"/>
    <k n="StartDate" t="i"/>
    <k n="EndDate" t="i"/>
    <k n="f1904" t="b"/>
    <k n="fdcompat" t="b"/>
    <k n="etag" t="s"/>
    <k n="Date" t="a"/>
    <k n="EntityId" t="s"/>
    <k n="Instrument" t="s"/>
    <k n="Close" t="a"/>
  </s>
</rvStructures>
</file>

<file path=xl/richData/rdsupportingpropertybag.xml><?xml version="1.0" encoding="utf-8"?>
<supportingPropertyBags xmlns="http://schemas.microsoft.com/office/spreadsheetml/2017/richdata2">
  <spbArrays count="10">
    <a count="45">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a count="44">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_Flags</v>
      <v t="s">UniqueName</v>
      <v t="s">_DisplayString</v>
      <v t="s">LearnMoreOnLink</v>
      <v t="s">ExchangeID</v>
      <v t="s">%ProviderInfo</v>
    </a>
    <a count="33">
      <v t="s">%EntityServiceId</v>
      <v t="s">_Format</v>
      <v t="s">%IsRefreshable</v>
      <v t="s">%EntityCulture</v>
      <v t="s">%EntityId</v>
      <v t="s">_Icon</v>
      <v t="s">_Display</v>
      <v t="s">Name</v>
      <v t="s">_SubLabel</v>
      <v t="s">Price</v>
      <v t="s">Price (Extended hours)</v>
      <v t="s">Exchange</v>
      <v t="s">Last trade time</v>
      <v t="s">Ticker symbol</v>
      <v t="s">Exchange abbreviation</v>
      <v t="s">Change</v>
      <v t="s">Change (Extended hours)</v>
      <v t="s">Change (%)</v>
      <v t="s">Change % (Extended hours)</v>
      <v t="s">Currency</v>
      <v t="s">Previous close</v>
      <v t="s">Open</v>
      <v t="s">High</v>
      <v t="s">Low</v>
      <v t="s">52 week high</v>
      <v t="s">52 week low</v>
      <v t="s">Volume</v>
      <v t="s">Instrument type</v>
      <v t="s">_Flags</v>
      <v t="s">UniqueName</v>
      <v t="s">_DisplayString</v>
      <v t="s">LearnMoreOnLink</v>
      <v t="s">%ProviderInfo</v>
    </a>
    <a count="46">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Image</v>
      <v t="s">ExchangeID</v>
      <v t="s">%ProviderInfo</v>
    </a>
    <a count="44">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Shares outstanding</v>
      <v t="s">Description</v>
      <v t="s">Employees</v>
      <v t="s">Headquarters</v>
      <v t="s">Industry</v>
      <v t="s">Instrument type</v>
      <v t="s">Year incorporated</v>
      <v t="s">_Flags</v>
      <v t="s">UniqueName</v>
      <v t="s">_DisplayString</v>
      <v t="s">LearnMoreOnLink</v>
      <v t="s">ExchangeID</v>
      <v t="s">%ProviderInfo</v>
    </a>
    <a count="44">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ExchangeID</v>
      <v t="s">%ProviderInfo</v>
    </a>
    <a count="45">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Shares outstanding</v>
      <v t="s">Description</v>
      <v t="s">Employees</v>
      <v t="s">Headquarters</v>
      <v t="s">Industry</v>
      <v t="s">Instrument type</v>
      <v t="s">Year incorporated</v>
      <v t="s">_Flags</v>
      <v t="s">UniqueName</v>
      <v t="s">_DisplayString</v>
      <v t="s">LearnMoreOnLink</v>
      <v t="s">Image</v>
      <v t="s">ExchangeID</v>
      <v t="s">%ProviderInfo</v>
    </a>
    <a count="37">
      <v t="s">%EntityServiceId</v>
      <v t="s">_Format</v>
      <v t="s">%IsRefreshable</v>
      <v t="s">%EntityCulture</v>
      <v t="s">%EntityId</v>
      <v t="s">_Icon</v>
      <v t="s">_Display</v>
      <v t="s">Name</v>
      <v t="s">_SubLabel</v>
      <v t="s">Price</v>
      <v t="s">Price (Extended hours)</v>
      <v t="s">Exchange</v>
      <v t="s">Last trade time</v>
      <v t="s">Ticker symbol</v>
      <v t="s">Exchange abbreviation</v>
      <v t="s">Change</v>
      <v t="s">Change (Extended hours)</v>
      <v t="s">Expense ratio</v>
      <v t="s">Change (%)</v>
      <v t="s">Change % (Extended hours)</v>
      <v t="s">Currency</v>
      <v t="s">Previous close</v>
      <v t="s">Open</v>
      <v t="s">High</v>
      <v t="s">Low</v>
      <v t="s">52 week high</v>
      <v t="s">52 week low</v>
      <v t="s">Volume</v>
      <v t="s">Volume average</v>
      <v t="s">Market cap</v>
      <v t="s">Beta</v>
      <v t="s">Instrument type</v>
      <v t="s">_Flags</v>
      <v t="s">UniqueName</v>
      <v t="s">_DisplayString</v>
      <v t="s">LearnMoreOnLink</v>
      <v t="s">%ProviderInfo</v>
    </a>
    <a count="24">
      <v t="s">%EntityServiceId</v>
      <v t="s">_Format</v>
      <v t="s">%IsRefreshable</v>
      <v t="s">%EntityCulture</v>
      <v t="s">%EntityId</v>
      <v t="s">_Icon</v>
      <v t="s">_Display</v>
      <v t="s">Name</v>
      <v t="s">Price</v>
      <v t="s">_SubLabel</v>
      <v t="s">Last trade time</v>
      <v t="s">Ticker symbol</v>
      <v t="s">Change</v>
      <v t="s">Change (%)</v>
      <v t="s">Currency</v>
      <v t="s">From currency</v>
      <v t="s">Previous close</v>
      <v t="s">52 week high</v>
      <v t="s">52 week low</v>
      <v t="s">Instrument type</v>
      <v t="s">_Flags</v>
      <v t="s">UniqueName</v>
      <v t="s">_DisplayString</v>
      <v t="s">%ProviderInfo</v>
    </a>
    <a count="27">
      <v t="s">%EntityServiceId</v>
      <v t="s">_Format</v>
      <v t="s">%IsRefreshable</v>
      <v t="s">%EntityCulture</v>
      <v t="s">%EntityId</v>
      <v t="s">_Icon</v>
      <v t="s">_Display</v>
      <v t="s">Name</v>
      <v t="s">Price</v>
      <v t="s">_SubLabel</v>
      <v t="s">Last trade time</v>
      <v t="s">Ticker symbol</v>
      <v t="s">Change</v>
      <v t="s">Change (%)</v>
      <v t="s">Currency</v>
      <v t="s">From currency</v>
      <v t="s">Previous close</v>
      <v t="s">Open</v>
      <v t="s">High</v>
      <v t="s">Low</v>
      <v t="s">52 week high</v>
      <v t="s">52 week low</v>
      <v t="s">Instrument type</v>
      <v t="s">_Flags</v>
      <v t="s">UniqueName</v>
      <v t="s">_DisplayString</v>
      <v t="s">%ProviderInfo</v>
    </a>
  </spbArrays>
  <spbData count="91">
    <spb s="0">
      <v>0</v>
      <v>Name</v>
      <v>LearnMoreOnLink</v>
    </spb>
    <spb s="1">
      <v>0</v>
      <v>0</v>
      <v>0</v>
    </spb>
    <spb s="2">
      <v>1</v>
      <v>1</v>
      <v>1</v>
      <v>1</v>
    </spb>
    <spb s="3">
      <v>1</v>
      <v>2</v>
      <v>2</v>
      <v>1</v>
      <v>3</v>
      <v>1</v>
      <v>1</v>
      <v>1</v>
      <v>4</v>
      <v>4</v>
      <v>5</v>
      <v>6</v>
      <v>1</v>
      <v>1</v>
      <v>1</v>
      <v>4</v>
      <v>7</v>
      <v>8</v>
      <v>9</v>
      <v>4</v>
      <v>1</v>
      <v>1</v>
      <v>5</v>
    </spb>
    <spb s="4">
      <v>at close</v>
      <v>from previous close</v>
      <v>from previous close</v>
      <v>GMT</v>
      <v>Delayed 15 minutes</v>
      <v>from close</v>
      <v>from close</v>
    </spb>
    <spb s="5">
      <v>10</v>
    </spb>
    <spb s="5">
      <v>1</v>
    </spb>
    <spb s="0">
      <v>1</v>
      <v>Name</v>
      <v>LearnMoreOnLink</v>
    </spb>
    <spb s="6">
      <v>1</v>
      <v>2</v>
      <v>2</v>
      <v>1</v>
      <v>3</v>
      <v>1</v>
      <v>1</v>
      <v>1</v>
      <v>4</v>
      <v>4</v>
      <v>5</v>
      <v>6</v>
      <v>1</v>
      <v>1</v>
      <v>1</v>
      <v>4</v>
      <v>7</v>
      <v>9</v>
      <v>4</v>
      <v>1</v>
      <v>1</v>
      <v>5</v>
    </spb>
    <spb s="3">
      <v>1</v>
      <v>2</v>
      <v>2</v>
      <v>1</v>
      <v>3</v>
      <v>1</v>
      <v>1</v>
      <v>1</v>
      <v>4</v>
      <v>4</v>
      <v>5</v>
      <v>11</v>
      <v>1</v>
      <v>1</v>
      <v>1</v>
      <v>4</v>
      <v>7</v>
      <v>8</v>
      <v>9</v>
      <v>4</v>
      <v>1</v>
      <v>1</v>
      <v>5</v>
    </spb>
    <spb s="3">
      <v>1</v>
      <v>2</v>
      <v>2</v>
      <v>1</v>
      <v>3</v>
      <v>1</v>
      <v>1</v>
      <v>1</v>
      <v>4</v>
      <v>4</v>
      <v>5</v>
      <v>12</v>
      <v>1</v>
      <v>1</v>
      <v>1</v>
      <v>4</v>
      <v>7</v>
      <v>8</v>
      <v>9</v>
      <v>4</v>
      <v>1</v>
      <v>1</v>
      <v>5</v>
    </spb>
    <spb s="0">
      <v>2</v>
      <v>Name</v>
      <v>LearnMoreOnLink</v>
    </spb>
    <spb s="7">
      <v>1</v>
      <v>1</v>
      <v>1</v>
    </spb>
    <spb s="8">
      <v>1</v>
      <v>1</v>
      <v>3</v>
      <v>1</v>
      <v>1</v>
      <v>1</v>
      <v>4</v>
      <v>5</v>
      <v>1</v>
      <v>1</v>
      <v>1</v>
      <v>7</v>
      <v>9</v>
      <v>1</v>
      <v>1</v>
      <v>5</v>
    </spb>
    <spb s="0">
      <v>3</v>
      <v>Name</v>
      <v>LearnMoreOnLink</v>
    </spb>
    <spb s="9">
      <v>0</v>
      <v>0</v>
    </spb>
    <spb s="10">
      <v>15</v>
      <v>1</v>
      <v>1</v>
      <v>1</v>
      <v>1</v>
    </spb>
    <spb s="11">
      <v>1</v>
      <v>2</v>
      <v>2</v>
      <v>1</v>
      <v>3</v>
      <v>1</v>
      <v>13</v>
      <v>1</v>
      <v>1</v>
      <v>4</v>
      <v>4</v>
      <v>5</v>
      <v>6</v>
      <v>1</v>
      <v>1</v>
      <v>1</v>
      <v>4</v>
      <v>7</v>
      <v>8</v>
      <v>9</v>
      <v>4</v>
      <v>1</v>
      <v>1</v>
      <v>5</v>
    </spb>
    <spb s="12">
      <v>Powered by Refinitiv</v>
    </spb>
    <spb s="11">
      <v>14</v>
      <v>2</v>
      <v>2</v>
      <v>14</v>
      <v>3</v>
      <v>14</v>
      <v>13</v>
      <v>14</v>
      <v>14</v>
      <v>4</v>
      <v>4</v>
      <v>5</v>
      <v>15</v>
      <v>14</v>
      <v>14</v>
      <v>14</v>
      <v>4</v>
      <v>7</v>
      <v>8</v>
      <v>9</v>
      <v>4</v>
      <v>14</v>
      <v>14</v>
      <v>5</v>
    </spb>
    <spb s="13">
      <v>at close</v>
      <v>from previous close</v>
      <v>from previous close</v>
      <v>Source: Nasdaq Last Sale</v>
      <v>GMT</v>
      <v>Real-Time Nasdaq Last Sale</v>
      <v>from close</v>
      <v>from close</v>
    </spb>
    <spb s="5">
      <v>14</v>
    </spb>
    <spb s="3">
      <v>14</v>
      <v>2</v>
      <v>2</v>
      <v>14</v>
      <v>3</v>
      <v>14</v>
      <v>14</v>
      <v>14</v>
      <v>4</v>
      <v>4</v>
      <v>5</v>
      <v>15</v>
      <v>14</v>
      <v>14</v>
      <v>14</v>
      <v>4</v>
      <v>7</v>
      <v>8</v>
      <v>9</v>
      <v>4</v>
      <v>14</v>
      <v>14</v>
      <v>5</v>
    </spb>
    <spb s="13">
      <v>at close</v>
      <v>from previous close</v>
      <v>from previous close</v>
      <v>Source: Nasdaq</v>
      <v>GMT</v>
      <v>Delayed 15 minutes</v>
      <v>from close</v>
      <v>from close</v>
    </spb>
    <spb s="0">
      <v>4</v>
      <v>Name</v>
      <v>LearnMoreOnLink</v>
    </spb>
    <spb s="14">
      <v>14</v>
      <v>2</v>
      <v>14</v>
      <v>3</v>
      <v>14</v>
      <v>14</v>
      <v>14</v>
      <v>4</v>
      <v>4</v>
      <v>5</v>
      <v>15</v>
      <v>14</v>
      <v>14</v>
      <v>14</v>
      <v>4</v>
      <v>7</v>
      <v>8</v>
      <v>9</v>
      <v>4</v>
      <v>14</v>
      <v>14</v>
      <v>5</v>
    </spb>
    <spb s="15">
      <v>5</v>
      <v>Name</v>
    </spb>
    <spb s="16">
      <v>1</v>
      <v>1</v>
      <v>1</v>
    </spb>
    <spb s="4">
      <v>at close</v>
      <v>from previous close</v>
      <v>from previous close</v>
      <v>GMT</v>
      <v>BATS BZX Real-Time Last Price</v>
      <v>from close</v>
      <v>from close</v>
    </spb>
    <spb s="0">
      <v>6</v>
      <v>Name</v>
      <v>LearnMoreOnLink</v>
    </spb>
    <spb s="17">
      <v>14</v>
      <v>2</v>
      <v>14</v>
      <v>3</v>
      <v>14</v>
      <v>13</v>
      <v>14</v>
      <v>14</v>
      <v>4</v>
      <v>4</v>
      <v>5</v>
      <v>15</v>
      <v>14</v>
      <v>14</v>
      <v>14</v>
      <v>4</v>
      <v>7</v>
      <v>8</v>
      <v>9</v>
      <v>4</v>
      <v>14</v>
      <v>14</v>
      <v>5</v>
    </spb>
    <spb s="6">
      <v>14</v>
      <v>2</v>
      <v>2</v>
      <v>14</v>
      <v>3</v>
      <v>14</v>
      <v>14</v>
      <v>14</v>
      <v>4</v>
      <v>4</v>
      <v>5</v>
      <v>15</v>
      <v>14</v>
      <v>14</v>
      <v>14</v>
      <v>4</v>
      <v>7</v>
      <v>9</v>
      <v>4</v>
      <v>14</v>
      <v>14</v>
      <v>5</v>
    </spb>
    <spb s="0">
      <v>7</v>
      <v>Name</v>
      <v>LearnMoreOnLink</v>
    </spb>
    <spb s="18">
      <v>14</v>
      <v>2</v>
      <v>14</v>
      <v>3</v>
      <v>14</v>
      <v>14</v>
      <v>14</v>
      <v>4</v>
      <v>5</v>
      <v>15</v>
      <v>14</v>
      <v>14</v>
      <v>5</v>
      <v>14</v>
      <v>4</v>
      <v>7</v>
      <v>9</v>
      <v>14</v>
      <v>14</v>
      <v>5</v>
    </spb>
    <spb s="19">
      <v>at close</v>
      <v>from previous close</v>
      <v>Source: Nasdaq</v>
      <v>from previous close</v>
      <v>GMT</v>
      <v>Delayed 15 minutes</v>
      <v>from close</v>
      <v>from close</v>
    </spb>
    <spb s="19">
      <v>at close</v>
      <v>from previous close</v>
      <v>Source: Nasdaq Last Sale</v>
      <v>from previous close</v>
      <v>GMT</v>
      <v>Real-Time Nasdaq Last Sale</v>
      <v>from close</v>
      <v>from close</v>
    </spb>
    <spb s="15">
      <v>8</v>
      <v>Name</v>
    </spb>
    <spb s="20">
      <v>1</v>
      <v>1</v>
    </spb>
    <spb s="21">
      <v>3</v>
      <v>16</v>
      <v>16</v>
      <v>5</v>
      <v>16</v>
      <v>16</v>
      <v>16</v>
      <v>7</v>
      <v>9</v>
    </spb>
    <spb s="22">
      <v>GMT</v>
    </spb>
    <spb s="5">
      <v>16</v>
    </spb>
    <spb s="21">
      <v>3</v>
      <v>17</v>
      <v>17</v>
      <v>5</v>
      <v>17</v>
      <v>17</v>
      <v>17</v>
      <v>7</v>
      <v>9</v>
    </spb>
    <spb s="5">
      <v>17</v>
    </spb>
    <spb s="21">
      <v>3</v>
      <v>18</v>
      <v>18</v>
      <v>5</v>
      <v>18</v>
      <v>18</v>
      <v>18</v>
      <v>7</v>
      <v>9</v>
    </spb>
    <spb s="5">
      <v>18</v>
    </spb>
    <spb s="15">
      <v>9</v>
      <v>Name</v>
    </spb>
    <spb s="23">
      <v>14</v>
      <v>14</v>
      <v>3</v>
      <v>14</v>
      <v>14</v>
      <v>14</v>
      <v>5</v>
      <v>14</v>
      <v>14</v>
      <v>14</v>
      <v>7</v>
      <v>9</v>
    </spb>
    <spb s="21">
      <v>3</v>
      <v>19</v>
      <v>19</v>
      <v>5</v>
      <v>19</v>
      <v>19</v>
      <v>19</v>
      <v>7</v>
      <v>9</v>
    </spb>
    <spb s="5">
      <v>19</v>
    </spb>
    <spb s="23">
      <v>20</v>
      <v>20</v>
      <v>3</v>
      <v>20</v>
      <v>20</v>
      <v>20</v>
      <v>5</v>
      <v>20</v>
      <v>20</v>
      <v>20</v>
      <v>7</v>
      <v>9</v>
    </spb>
    <spb s="5">
      <v>20</v>
    </spb>
    <spb s="21">
      <v>3</v>
      <v>21</v>
      <v>21</v>
      <v>5</v>
      <v>21</v>
      <v>21</v>
      <v>21</v>
      <v>7</v>
      <v>9</v>
    </spb>
    <spb s="5">
      <v>21</v>
    </spb>
    <spb s="21">
      <v>3</v>
      <v>22</v>
      <v>22</v>
      <v>5</v>
      <v>22</v>
      <v>22</v>
      <v>22</v>
      <v>7</v>
      <v>9</v>
    </spb>
    <spb s="5">
      <v>22</v>
    </spb>
    <spb s="21">
      <v>3</v>
      <v>23</v>
      <v>23</v>
      <v>5</v>
      <v>23</v>
      <v>23</v>
      <v>23</v>
      <v>7</v>
      <v>9</v>
    </spb>
    <spb s="5">
      <v>23</v>
    </spb>
    <spb s="23">
      <v>24</v>
      <v>24</v>
      <v>3</v>
      <v>24</v>
      <v>24</v>
      <v>24</v>
      <v>5</v>
      <v>24</v>
      <v>24</v>
      <v>24</v>
      <v>7</v>
      <v>9</v>
    </spb>
    <spb s="5">
      <v>24</v>
    </spb>
    <spb s="23">
      <v>25</v>
      <v>25</v>
      <v>3</v>
      <v>25</v>
      <v>25</v>
      <v>25</v>
      <v>5</v>
      <v>25</v>
      <v>25</v>
      <v>25</v>
      <v>7</v>
      <v>9</v>
    </spb>
    <spb s="5">
      <v>25</v>
    </spb>
    <spb s="21">
      <v>3</v>
      <v>26</v>
      <v>26</v>
      <v>5</v>
      <v>26</v>
      <v>26</v>
      <v>26</v>
      <v>7</v>
      <v>9</v>
    </spb>
    <spb s="5">
      <v>26</v>
    </spb>
    <spb s="23">
      <v>27</v>
      <v>27</v>
      <v>3</v>
      <v>27</v>
      <v>27</v>
      <v>27</v>
      <v>5</v>
      <v>27</v>
      <v>27</v>
      <v>27</v>
      <v>7</v>
      <v>9</v>
    </spb>
    <spb s="5">
      <v>27</v>
    </spb>
    <spb s="23">
      <v>28</v>
      <v>28</v>
      <v>3</v>
      <v>28</v>
      <v>28</v>
      <v>28</v>
      <v>5</v>
      <v>28</v>
      <v>28</v>
      <v>28</v>
      <v>7</v>
      <v>9</v>
    </spb>
    <spb s="5">
      <v>28</v>
    </spb>
    <spb s="23">
      <v>29</v>
      <v>29</v>
      <v>3</v>
      <v>29</v>
      <v>29</v>
      <v>29</v>
      <v>5</v>
      <v>29</v>
      <v>29</v>
      <v>29</v>
      <v>7</v>
      <v>9</v>
    </spb>
    <spb s="5">
      <v>29</v>
    </spb>
    <spb s="23">
      <v>30</v>
      <v>30</v>
      <v>3</v>
      <v>30</v>
      <v>30</v>
      <v>30</v>
      <v>5</v>
      <v>30</v>
      <v>30</v>
      <v>30</v>
      <v>7</v>
      <v>9</v>
    </spb>
    <spb s="5">
      <v>30</v>
    </spb>
    <spb s="23">
      <v>31</v>
      <v>31</v>
      <v>3</v>
      <v>31</v>
      <v>31</v>
      <v>31</v>
      <v>5</v>
      <v>31</v>
      <v>31</v>
      <v>31</v>
      <v>7</v>
      <v>9</v>
    </spb>
    <spb s="5">
      <v>31</v>
    </spb>
    <spb s="24">
      <v>10</v>
      <v>14</v>
    </spb>
    <spb s="24">
      <v>10</v>
      <v>19</v>
    </spb>
    <spb s="24">
      <v>10</v>
      <v>30</v>
    </spb>
    <spb s="24">
      <v>10</v>
      <v>31</v>
    </spb>
    <spb s="24">
      <v>10</v>
      <v>1</v>
    </spb>
    <spb s="24">
      <v>10</v>
      <v>20</v>
    </spb>
    <spb s="24">
      <v>10</v>
      <v>22</v>
    </spb>
    <spb s="24">
      <v>10</v>
      <v>27</v>
    </spb>
    <spb s="24">
      <v>10</v>
      <v>29</v>
    </spb>
    <spb s="24">
      <v>10</v>
      <v>24</v>
    </spb>
    <spb s="24">
      <v>10</v>
      <v>26</v>
    </spb>
    <spb s="24">
      <v>10</v>
      <v>28</v>
    </spb>
    <spb s="24">
      <v>10</v>
      <v>21</v>
    </spb>
    <spb s="24">
      <v>10</v>
      <v>18</v>
    </spb>
    <spb s="24">
      <v>10</v>
      <v>23</v>
    </spb>
    <spb s="24">
      <v>10</v>
      <v>16</v>
    </spb>
    <spb s="24">
      <v>10</v>
      <v>17</v>
    </spb>
    <spb s="24">
      <v>10</v>
      <v>25</v>
    </spb>
  </spbData>
</supportingPropertyBags>
</file>

<file path=xl/richData/rdsupportingpropertybagstructure.xml><?xml version="1.0" encoding="utf-8"?>
<spbStructures xmlns="http://schemas.microsoft.com/office/spreadsheetml/2017/richdata2" count="25">
  <s>
    <k n="^Order" t="spba"/>
    <k n="TitleProperty" t="s"/>
    <k n="SubTitleProperty" t="s"/>
  </s>
  <s>
    <k n="ShowInCardView" t="b"/>
    <k n="ShowInDotNotation" t="b"/>
    <k n="ShowInAutoComplete" t="b"/>
  </s>
  <s>
    <k n="ExchangeID" t="spb"/>
    <k n="UniqueName" t="spb"/>
    <k n="`%ProviderInfo" t="spb"/>
    <k n="LearnMoreOnLink" t="spb"/>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Price" t="s"/>
    <k n="Change" t="s"/>
    <k n="Change (%)" t="s"/>
    <k n="Last trade time" t="s"/>
    <k n="Price (Extended hours)" t="s"/>
    <k n="Change (Extended hours)" t="s"/>
    <k n="Change % (Extended hours)" t="s"/>
  </s>
  <s>
    <k n="_Self" t="i"/>
  </s>
  <s>
    <k n="Low" t="i"/>
    <k n="P/E" t="i"/>
    <k n="Beta" t="i"/>
    <k n="High" t="i"/>
    <k n="Name" t="i"/>
    <k n="Open" t="i"/>
    <k n="Price" t="i"/>
    <k n="Change" t="i"/>
    <k n="Volume" t="i"/>
    <k n="Employees" t="i"/>
    <k n="Change (%)" t="i"/>
    <k n="Market cap" t="i"/>
    <k n="52 week low" t="i"/>
    <k n="52 week high" t="i"/>
    <k n="Previous close" t="i"/>
    <k n="Volume average" t="i"/>
    <k n="Last trade time" t="i"/>
    <k n="`%EntityServiceId" t="i"/>
    <k n="Shares outstanding" t="i"/>
    <k n="Price (Extended hours)" t="i"/>
    <k n="Change (Extended hours)" t="i"/>
    <k n="Change % (Extended hours)" t="i"/>
  </s>
  <s>
    <k n="UniqueName" t="spb"/>
    <k n="`%ProviderInfo" t="spb"/>
    <k n="LearnMoreOnLink" t="spb"/>
  </s>
  <s>
    <k n="Low" t="i"/>
    <k n="High" t="i"/>
    <k n="Name" t="i"/>
    <k n="Open" t="i"/>
    <k n="Price" t="i"/>
    <k n="Change" t="i"/>
    <k n="Volume" t="i"/>
    <k n="Change (%)" t="i"/>
    <k n="52 week low" t="i"/>
    <k n="52 week high" t="i"/>
    <k n="Previous close" t="i"/>
    <k n="Last trade time" t="i"/>
    <k n="`%EntityServiceId" t="i"/>
    <k n="Price (Extended hours)" t="i"/>
    <k n="Change (Extended hours)" t="i"/>
    <k n="Change % (Extended hours)" t="i"/>
  </s>
  <s>
    <k n="ShowInDotNotation" t="b"/>
    <k n="ShowInAutoComplete" t="b"/>
  </s>
  <s>
    <k n="Image" t="spb"/>
    <k n="ExchangeID" t="spb"/>
    <k n="UniqueName" t="spb"/>
    <k n="`%ProviderInfo" t="spb"/>
    <k n="LearnMoreOnLink" t="spb"/>
  </s>
  <s>
    <k n="Low" t="i"/>
    <k n="P/E" t="i"/>
    <k n="Beta" t="i"/>
    <k n="High" t="i"/>
    <k n="Name" t="i"/>
    <k n="Open" t="i"/>
    <k n="Image"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name" t="s"/>
  </s>
  <s>
    <k n="Price" t="s"/>
    <k n="Change" t="s"/>
    <k n="Change (%)" t="s"/>
    <k n="ExchangeID" t="s"/>
    <k n="Last trade time" t="s"/>
    <k n="Price (Extended hours)" t="s"/>
    <k n="Change (Extended hours)" t="s"/>
    <k n="Change % (Extended hours)" t="s"/>
  </s>
  <s>
    <k n="Low"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Order" t="spba"/>
    <k n="TitleProperty" t="s"/>
  </s>
  <s>
    <k n="ExchangeID" t="spb"/>
    <k n="UniqueName" t="spb"/>
    <k n="`%ProviderInfo" t="spb"/>
  </s>
  <s>
    <k n="Low" t="i"/>
    <k n="Beta" t="i"/>
    <k n="High" t="i"/>
    <k n="Name" t="i"/>
    <k n="Open" t="i"/>
    <k n="Image"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Low" t="i"/>
    <k n="Beta" t="i"/>
    <k n="High" t="i"/>
    <k n="Name" t="i"/>
    <k n="Open" t="i"/>
    <k n="Price" t="i"/>
    <k n="Change" t="i"/>
    <k n="Volume" t="i"/>
    <k n="Change (%)" t="i"/>
    <k n="Market cap" t="i"/>
    <k n="52 week low" t="i"/>
    <k n="52 week high" t="i"/>
    <k n="Expense ratio" t="i"/>
    <k n="Previous close" t="i"/>
    <k n="Volume average" t="i"/>
    <k n="Last trade time" t="i"/>
    <k n="`%EntityServiceId" t="i"/>
    <k n="Price (Extended hours)" t="i"/>
    <k n="Change (Extended hours)" t="i"/>
    <k n="Change % (Extended hours)" t="i"/>
  </s>
  <s>
    <k n="Price" t="s"/>
    <k n="Change" t="s"/>
    <k n="Exchange" t="s"/>
    <k n="Change (%)" t="s"/>
    <k n="Last trade time" t="s"/>
    <k n="Price (Extended hours)" t="s"/>
    <k n="Change (Extended hours)" t="s"/>
    <k n="Change % (Extended hours)" t="s"/>
  </s>
  <s>
    <k n="UniqueName" t="spb"/>
    <k n="`%ProviderInfo" t="spb"/>
  </s>
  <s>
    <k n="Name" t="i"/>
    <k n="Price" t="i"/>
    <k n="Change" t="i"/>
    <k n="Change (%)" t="i"/>
    <k n="52 week low" t="i"/>
    <k n="52 week high" t="i"/>
    <k n="Previous close" t="i"/>
    <k n="Last trade time" t="i"/>
    <k n="`%EntityServiceId" t="i"/>
  </s>
  <s>
    <k n="Last trade time" t="s"/>
  </s>
  <s>
    <k n="Low" t="i"/>
    <k n="High" t="i"/>
    <k n="Name" t="i"/>
    <k n="Open" t="i"/>
    <k n="Price" t="i"/>
    <k n="Change" t="i"/>
    <k n="Change (%)" t="i"/>
    <k n="52 week low" t="i"/>
    <k n="52 week high" t="i"/>
    <k n="Previous close" t="i"/>
    <k n="Last trade time" t="i"/>
    <k n="`%EntityServiceId" t="i"/>
  </s>
  <s>
    <k n="Date" t="i"/>
    <k n="Close"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6">
    <x:dxf>
      <x:numFmt numFmtId="8" formatCode="#,##0.00_);[Red]\(#,##0.00\)"/>
    </x:dxf>
    <x:dxf>
      <x:numFmt numFmtId="6" formatCode="#,##0_);[Red]\(#,##0\)"/>
    </x:dxf>
    <x:dxf>
      <x:numFmt numFmtId="14" formatCode="0.00%"/>
    </x:dxf>
    <x:dxf>
      <x:numFmt numFmtId="27" formatCode="d/m/yyyy\ h:mm"/>
    </x:dxf>
    <x:dxf>
      <x:numFmt numFmtId="0" formatCode="General"/>
    </x:dxf>
    <x:dxf>
      <x:numFmt numFmtId="19" formatCode="d/m/yyyy"/>
    </x:dxf>
  </dxfs>
  <richProperties>
    <rPr n="NumberFormat" t="s"/>
    <rPr n="IsTitleField" t="b"/>
    <rPr n="IsHeroField" t="b"/>
  </richProperties>
  <richStyles>
    <rSty dxfid="4">
      <rpv i="0">_([$HK$-zh-HK]* #,##0.00_);_([$HK$-zh-HK]* (#,##0.00);_([$HK$-zh-HK]* "-"??_);_(@_)</rpv>
    </rSty>
    <rSty dxfid="0">
      <rpv i="0">#,##0.00_);[Red](#,##0.00)</rpv>
    </rSty>
    <rSty>
      <rpv i="1">1</rpv>
    </rSty>
    <rSty dxfid="1">
      <rpv i="0">#,##0_);[Red](#,##0)</rpv>
    </rSty>
    <rSty dxfid="2"/>
    <rSty dxfid="4">
      <rpv i="0">_([$HK$-zh-HK]* #,##0_);_([$HK$-zh-HK]* (#,##0);_([$HK$-zh-HK]* "-"_);_(@_)</rpv>
    </rSty>
    <rSty dxfid="3"/>
    <rSty dxfid="4">
      <rpv i="0">0_);[Red](0)</rpv>
    </rSty>
    <rSty dxfid="4">
      <rpv i="0">0.00_);[Red](0.00)</rpv>
    </rSty>
    <rSty dxfid="5"/>
    <rSty dxfid="4">
      <rpv i="0" xml:space="preserve">_ [$¥-zh-CN]* #,##0_ ;_ [$¥-zh-CN]* -#,##0_ ;_ [$¥-zh-CN]* "-"_ ;_ @_ </rpv>
    </rSty>
    <rSty dxfid="4">
      <rpv i="0">_-[$£-en-GB]* #,##0_-;-[$£-en-GB]* #,##0_-;_-[$£-en-GB]* "-"_-;_-@_-</rpv>
    </rSty>
    <rSty>
      <rpv i="2">1</rpv>
    </rSty>
    <rSty dxfid="4">
      <rpv i="0">_([$$-en-US]* #,##0.00_);_([$$-en-US]* (#,##0.00);_([$$-en-US]* "-"??_);_(@_)</rpv>
    </rSty>
    <rSty dxfid="4">
      <rpv i="0">_([$$-en-US]* #,##0_);_([$$-en-US]* (#,##0);_([$$-en-US]* "-"_);_(@_)</rpv>
    </rSty>
    <rSty dxfid="4">
      <rpv i="0">_-* #,##0.00 [$₽-ba-RU]_-;-* #,##0.00 [$₽-ba-RU]_-;_-* "-"?? [$₽-ba-RU]_-;_-@_-</rpv>
    </rSty>
    <rSty dxfid="4">
      <rpv i="0">_-[$Rs-pa-Arab-PK] * #,##0.00_-;-[$Rs-pa-Arab-PK] * #,##0.00_-;_-[$Rs-pa-Arab-PK] * "-"??_-;_-@_-</rpv>
    </rSty>
    <rSty dxfid="4">
      <rpv i="0" xml:space="preserve">_ [$₹-as-IN] * #,##0.00_ ;_ [$₹-as-IN] * -#,##0.00_ ;_ [$₹-as-IN] * "-"??_ ;_ @_ </rpv>
    </rSty>
    <rSty dxfid="4">
      <rpv i="0">_-[$₱-en-PH]* #,##0.00_-;-[$₱-en-PH]* #,##0.00_-;_-[$₱-en-PH]* "-"??_-;_-@_-</rpv>
    </rSty>
    <rSty dxfid="4">
      <rpv i="0">_-* #,##0.00 [$₫-vi-VN]_-;-* #,##0.00 [$₫-vi-VN]_-;_-* "-"?? [$₫-vi-VN]_-;_-@_-</rpv>
    </rSty>
    <rSty dxfid="4">
      <rpv i="0">_-[$Rp-en-ID]* #,##0.00_-;-[$Rp-en-ID]* #,##0.00_-;_-[$Rp-en-ID]* "-"??_-;_-@_-</rpv>
    </rSty>
    <rSty dxfid="4">
      <rpv i="0" xml:space="preserve">_ [$¥-zh-CN]* #,##0.00_ ;_ [$¥-zh-CN]* -#,##0.00_ ;_ [$¥-zh-CN]* "-"??_ ;_ @_ </rpv>
    </rSty>
    <rSty dxfid="4">
      <rpv i="0">_-[$R$-pt-BR] * #,##0.00_-;-[$R$-pt-BR] * #,##0.00_-;_-[$R$-pt-BR] * "-"??_-;_-@_-</rpv>
    </rSty>
    <rSty dxfid="4">
      <rpv i="0">_-[$$-zh-SG]* #,##0.00_-;-[$$-zh-SG]* #,##0.00_-;_-[$$-zh-SG]* "-"??_-;_-@_-</rpv>
    </rSty>
    <rSty dxfid="4">
      <rpv i="0">_-[$₺-tr-TR]* #,##0.00_-;-[$₺-tr-TR]* #,##0.00_-;_-[$₺-tr-TR]* "-"??_-;_-@_-</rpv>
    </rSty>
    <rSty dxfid="4">
      <rpv i="0">_-[$RM-en-MY]* #,##0.00_-;-[$RM-en-MY]* #,##0.00_-;_-[$RM-en-MY]* "-"??_-;_-@_-</rpv>
    </rSty>
    <rSty dxfid="4">
      <rpv i="0">_-[$NT$-zh-TW]* #,##0.00_-;-[$NT$-zh-TW]* #,##0.00_-;_-[$NT$-zh-TW]* "-"??_-;_-@_-</rpv>
    </rSty>
    <rSty dxfid="4">
      <rpv i="0">_-[$฿-th-TH]* #,##0.00_-;-[$฿-th-TH]* #,##0.00_-;_-[$฿-th-TH]* "-"??_-;_-@_-</rpv>
    </rSty>
    <rSty dxfid="4">
      <rpv i="0">_-[$₩-ko-KR]* #,##0.00_-;-[$₩-ko-KR]* #,##0.00_-;_-[$₩-ko-KR]* "-"??_-;_-@_-</rpv>
    </rSty>
    <rSty dxfid="4">
      <rpv i="0">_-[$R-af-ZA]* #,##0.00_-;-[$R-af-ZA]* #,##0.00_-;_-[$R-af-ZA]* "-"??_-;_-@_-</rpv>
    </rSty>
    <rSty dxfid="4">
      <rpv i="0">_-[$¥-ja-JP]* #,##0.00_-;-[$¥-ja-JP]* #,##0.00_-;_-[$¥-ja-JP]* "-"??_-;_-@_-</rpv>
    </rSty>
  </richStyles>
</richStyleSheet>
</file>

<file path=xl/theme/theme1.xml><?xml version="1.0" encoding="utf-8"?>
<a:theme xmlns:a="http://schemas.openxmlformats.org/drawingml/2006/main" name="Office 2013 - 2022 主題">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84F00-BAA5-405E-B7F9-03985A653336}">
  <dimension ref="A1:AK503"/>
  <sheetViews>
    <sheetView tabSelected="1" topLeftCell="B1" zoomScaleNormal="100" workbookViewId="0">
      <pane ySplit="1" topLeftCell="A83" activePane="bottomLeft" state="frozen"/>
      <selection activeCell="G1" sqref="G1"/>
      <selection pane="bottomLeft" activeCell="C6" sqref="C6"/>
    </sheetView>
  </sheetViews>
  <sheetFormatPr defaultRowHeight="16.5" outlineLevelRow="1" x14ac:dyDescent="0.25"/>
  <cols>
    <col min="1" max="1" width="84.375" hidden="1" customWidth="1"/>
    <col min="2" max="2" width="24" customWidth="1"/>
    <col min="3" max="3" width="8.625" customWidth="1"/>
    <col min="4" max="4" width="10" customWidth="1"/>
    <col min="5" max="5" width="7.5" style="1" customWidth="1"/>
    <col min="6" max="7" width="9" style="2" customWidth="1"/>
    <col min="8" max="8" width="17.125" style="3" customWidth="1"/>
    <col min="9" max="10" width="9.5" style="26" hidden="1" customWidth="1"/>
    <col min="11" max="11" width="14" style="3" hidden="1" customWidth="1"/>
    <col min="12" max="12" width="12.5" style="26" hidden="1" customWidth="1"/>
    <col min="13" max="13" width="12.625" style="7" customWidth="1"/>
    <col min="14" max="15" width="8.25" style="7" customWidth="1"/>
    <col min="16" max="16" width="10.5" style="7" hidden="1" customWidth="1"/>
    <col min="17" max="17" width="9.625" style="7" hidden="1" customWidth="1"/>
    <col min="18" max="18" width="10" style="17" customWidth="1"/>
    <col min="19" max="19" width="8.25" style="7" customWidth="1"/>
    <col min="20" max="20" width="5" customWidth="1"/>
    <col min="21" max="21" width="10" customWidth="1"/>
    <col min="22" max="22" width="10.375" style="3" bestFit="1" customWidth="1"/>
    <col min="23" max="23" width="10.375" style="4" customWidth="1"/>
    <col min="24" max="24" width="8.25" style="3" customWidth="1"/>
    <col min="25" max="25" width="8.25" style="7" customWidth="1"/>
    <col min="26" max="26" width="9" customWidth="1"/>
    <col min="27" max="28" width="10" style="4" customWidth="1"/>
    <col min="29" max="29" width="9.5" style="4" customWidth="1"/>
    <col min="30" max="30" width="9" customWidth="1"/>
    <col min="31" max="31" width="11.5" customWidth="1"/>
    <col min="32" max="32" width="8.5" style="4" bestFit="1" customWidth="1"/>
    <col min="33" max="33" width="6.875" customWidth="1"/>
    <col min="34" max="34" width="13.625" customWidth="1"/>
    <col min="35" max="35" width="10" style="4" customWidth="1"/>
    <col min="36" max="36" width="12.375" customWidth="1"/>
    <col min="37" max="37" width="9" customWidth="1"/>
  </cols>
  <sheetData>
    <row r="1" spans="1:37" x14ac:dyDescent="0.25">
      <c r="A1" s="27"/>
      <c r="B1" s="27" t="s">
        <v>7</v>
      </c>
      <c r="C1" s="27" t="s">
        <v>8</v>
      </c>
      <c r="D1" s="28" t="s">
        <v>2</v>
      </c>
      <c r="E1" s="29" t="s">
        <v>1</v>
      </c>
      <c r="F1" s="30" t="s">
        <v>4</v>
      </c>
      <c r="G1" s="30" t="s">
        <v>5</v>
      </c>
      <c r="H1" s="31" t="s">
        <v>119</v>
      </c>
      <c r="I1" s="32" t="s">
        <v>123</v>
      </c>
      <c r="J1" s="32" t="s">
        <v>122</v>
      </c>
      <c r="K1" s="31" t="s">
        <v>120</v>
      </c>
      <c r="L1" s="32" t="s">
        <v>121</v>
      </c>
      <c r="M1" s="33" t="s">
        <v>0</v>
      </c>
      <c r="N1" s="33" t="s">
        <v>3</v>
      </c>
      <c r="O1" s="33" t="s">
        <v>6</v>
      </c>
      <c r="P1" s="34">
        <v>45289</v>
      </c>
      <c r="Q1" s="28"/>
      <c r="R1" s="35" t="s">
        <v>89</v>
      </c>
      <c r="S1" s="33" t="s">
        <v>13</v>
      </c>
      <c r="AE1" s="3"/>
      <c r="AH1" t="s">
        <v>10</v>
      </c>
      <c r="AI1" s="4" t="s">
        <v>11</v>
      </c>
      <c r="AJ1" t="s">
        <v>12</v>
      </c>
    </row>
    <row r="2" spans="1:37" x14ac:dyDescent="0.25">
      <c r="A2" t="e" vm="1">
        <v>#VALUE!</v>
      </c>
      <c r="B2" t="str" cm="1">
        <f t="array" ref="B2">_FV(A2,"Name")</f>
        <v>CK Hutchison Holdings Limited</v>
      </c>
      <c r="C2" t="str" cm="1">
        <f t="array" ref="C2">_FV(A2,"Ticker symbol",TRUE)</f>
        <v>1</v>
      </c>
      <c r="D2" cm="1">
        <f t="array" ref="D2">_FV(A2,"Price")</f>
        <v>40.200000000000003</v>
      </c>
      <c r="E2" s="1" cm="1">
        <f t="array" ref="E2">_FV(A2,"Change (%)",TRUE)</f>
        <v>-2.0706000000000002E-2</v>
      </c>
      <c r="F2" s="2" cm="1">
        <f t="array" ref="F2">_FV(A2,"52 week high",TRUE)</f>
        <v>54.55</v>
      </c>
      <c r="G2" s="2" cm="1">
        <f t="array" ref="G2">_FV(A2,"52 week low",TRUE)</f>
        <v>38.35</v>
      </c>
      <c r="H2" s="3" cm="1">
        <f t="array" ref="H2">_FV(A2,"Market cap",TRUE)/100000000</f>
        <v>1556.913</v>
      </c>
      <c r="I2" s="26" cm="1">
        <f t="array" ref="I2">_FV(A2,"Volume")/1000000</f>
        <v>3.5162339999999999</v>
      </c>
      <c r="J2" s="26" cm="1">
        <f t="array" ref="J2">_FV(A2,"Volume average",TRUE)/1000000</f>
        <v>2.94638</v>
      </c>
      <c r="K2" s="23">
        <f>J2*D2*1000000/100000000</f>
        <v>1.1844447600000001</v>
      </c>
      <c r="L2" s="26" cm="1">
        <f t="array" ref="L2">_FV(A2,"Shares outstanding",TRUE)/100000000</f>
        <v>38.300440000000002</v>
      </c>
      <c r="M2" s="7">
        <f>I2/J2</f>
        <v>1.1934081822439739</v>
      </c>
      <c r="N2" s="7">
        <f>F2/D2-1</f>
        <v>0.35696517412935314</v>
      </c>
      <c r="O2" s="7">
        <f>D2/G2-1</f>
        <v>4.8239895697522961E-2</v>
      </c>
      <c r="P2" s="16">
        <f>$P$1</f>
        <v>45289</v>
      </c>
      <c r="Q2" cm="1" vm="2">
        <f t="array" aca="1" ref="Q2:R2" ca="1">_xlfn.STOCKHISTORY(A2,P2,P2,0,0 )</f>
        <v>45289</v>
      </c>
      <c r="R2" s="17" vm="3">
        <f ca="1"/>
        <v>41.85</v>
      </c>
      <c r="S2" s="7">
        <f ca="1">D2/R2-1</f>
        <v>-3.9426523297490967E-2</v>
      </c>
      <c r="AE2" s="11"/>
      <c r="AG2" s="11"/>
      <c r="AH2" s="11" cm="1">
        <f t="array" ref="AH2">_FV(A2,"previous close",TRUE)</f>
        <v>41.05</v>
      </c>
      <c r="AI2" s="4">
        <f t="shared" ref="AI2:AI11" si="0">AH2*U2</f>
        <v>0</v>
      </c>
      <c r="AJ2" s="11">
        <f t="shared" ref="AJ2:AJ11" si="1">AA2-AI2</f>
        <v>0</v>
      </c>
    </row>
    <row r="3" spans="1:37" x14ac:dyDescent="0.25">
      <c r="A3" s="27" t="e" vm="4">
        <v>#VALUE!</v>
      </c>
      <c r="B3" s="27" t="str" cm="1">
        <f t="array" ref="B3">_FV(A3,"Name")</f>
        <v>HANG LUNG PROPERTIES LIMITED</v>
      </c>
      <c r="C3" s="27" t="str" cm="1">
        <f t="array" ref="C3">_FV(A3,"Ticker symbol",TRUE)</f>
        <v>101</v>
      </c>
      <c r="D3" s="27" cm="1">
        <f t="array" ref="D3">_FV(A3,"Price")</f>
        <v>10.220000000000001</v>
      </c>
      <c r="E3" s="29" cm="1">
        <f t="array" ref="E3">_FV(A3,"Change (%)",TRUE)</f>
        <v>-4.1276E-2</v>
      </c>
      <c r="F3" s="30" cm="1">
        <f t="array" ref="F3">_FV(A3,"52 week high",TRUE)</f>
        <v>16.28</v>
      </c>
      <c r="G3" s="30" cm="1">
        <f t="array" ref="G3">_FV(A3,"52 week low",TRUE)</f>
        <v>9.74</v>
      </c>
      <c r="H3" s="31" cm="1">
        <f t="array" ref="H3">_FV(A3,"Market cap",TRUE)/100000000</f>
        <v>479.62119999999999</v>
      </c>
      <c r="I3" s="32" cm="1">
        <f t="array" ref="I3">_FV(A3,"Volume")/1000000</f>
        <v>3.1005760000000002</v>
      </c>
      <c r="J3" s="32" cm="1">
        <f t="array" ref="J3">_FV(A3,"Volume average",TRUE)/1000000</f>
        <v>4.1580500000000002</v>
      </c>
      <c r="K3" s="36">
        <f>J3*D3*1000000/100000000</f>
        <v>0.42495271000000001</v>
      </c>
      <c r="L3" s="32" cm="1">
        <f t="array" ref="L3">_FV(A3,"Shares outstanding",TRUE)/100000000</f>
        <v>44.992609999999999</v>
      </c>
      <c r="M3" s="33">
        <f>I3/J3</f>
        <v>0.74568030687461673</v>
      </c>
      <c r="N3" s="33">
        <f>F3/D3-1</f>
        <v>0.59295499021526421</v>
      </c>
      <c r="O3" s="33">
        <f>D3/G3-1</f>
        <v>4.9281314168377888E-2</v>
      </c>
      <c r="P3" s="34">
        <f>$P$1</f>
        <v>45289</v>
      </c>
      <c r="Q3" s="27" cm="1" vm="2">
        <f t="array" aca="1" ref="Q3:R3" ca="1">_xlfn.STOCKHISTORY(A3,P3,P3,0,0 )</f>
        <v>45289</v>
      </c>
      <c r="R3" s="35" vm="5">
        <f ca="1"/>
        <v>10.88</v>
      </c>
      <c r="S3" s="33">
        <f ca="1">D3/R3-1</f>
        <v>-6.0661764705882359E-2</v>
      </c>
      <c r="AE3" s="11"/>
      <c r="AG3" s="11"/>
      <c r="AH3" s="11" cm="1">
        <f t="array" ref="AH3">_FV(A3,"previous close",TRUE)</f>
        <v>10.66</v>
      </c>
      <c r="AI3" s="4">
        <f t="shared" si="0"/>
        <v>0</v>
      </c>
      <c r="AJ3" s="11">
        <f t="shared" si="1"/>
        <v>0</v>
      </c>
    </row>
    <row r="4" spans="1:37" outlineLevel="1" x14ac:dyDescent="0.25">
      <c r="A4" s="27" t="e" vm="6">
        <v>#VALUE!</v>
      </c>
      <c r="B4" s="27" t="str" cm="1">
        <f t="array" ref="B4">_FV(A4,"Name")</f>
        <v>CK Infrastructure Holdings Limited</v>
      </c>
      <c r="C4" s="27" t="str" cm="1">
        <f t="array" ref="C4">_FV(A4,"Ticker symbol",TRUE)</f>
        <v>1038</v>
      </c>
      <c r="D4" s="27" cm="1">
        <f t="array" ref="D4">_FV(A4,"Price")</f>
        <v>44.4</v>
      </c>
      <c r="E4" s="29" cm="1">
        <f t="array" ref="E4">_FV(A4,"Change (%)",TRUE)</f>
        <v>-8.9289999999999994E-3</v>
      </c>
      <c r="F4" s="30" cm="1">
        <f t="array" ref="F4">_FV(A4,"52 week high",TRUE)</f>
        <v>47.3</v>
      </c>
      <c r="G4" s="30" cm="1">
        <f t="array" ref="G4">_FV(A4,"52 week low",TRUE)</f>
        <v>35.200000000000003</v>
      </c>
      <c r="H4" s="31" cm="1">
        <f t="array" ref="H4">_FV(A4,"Market cap",TRUE)/100000000</f>
        <v>1089.732</v>
      </c>
      <c r="I4" s="32" cm="1">
        <f t="array" ref="I4">_FV(A4,"Volume")/1000000</f>
        <v>1.713044</v>
      </c>
      <c r="J4" s="32" cm="1">
        <f t="array" ref="J4">_FV(A4,"Volume average",TRUE)/1000000</f>
        <v>1.6486000000000001</v>
      </c>
      <c r="K4" s="36">
        <f>J4*D4*1000000/100000000</f>
        <v>0.73197840000000003</v>
      </c>
      <c r="L4" s="32" cm="1">
        <f t="array" ref="L4">_FV(A4,"Shares outstanding",TRUE)/100000000</f>
        <v>25.196110000000001</v>
      </c>
      <c r="M4" s="33">
        <f>I4/J4</f>
        <v>1.0390901370860124</v>
      </c>
      <c r="N4" s="33">
        <f>F4/D4-1</f>
        <v>6.5315315315315203E-2</v>
      </c>
      <c r="O4" s="33">
        <f>D4/G4-1</f>
        <v>0.26136363636363624</v>
      </c>
      <c r="P4" s="34">
        <f>$P$1</f>
        <v>45289</v>
      </c>
      <c r="Q4" s="27" cm="1" vm="2">
        <f t="array" aca="1" ref="Q4:R4" ca="1">_xlfn.STOCKHISTORY(A4,P4,P4,0,0 )</f>
        <v>45289</v>
      </c>
      <c r="R4" s="35" vm="7">
        <f ca="1"/>
        <v>43.2</v>
      </c>
      <c r="S4" s="33">
        <f ca="1">D4/R4-1</f>
        <v>2.7777777777777679E-2</v>
      </c>
      <c r="AE4" s="11"/>
      <c r="AG4" s="11"/>
      <c r="AH4" s="11" cm="1">
        <f t="array" ref="AH4">_FV(A4,"previous close",TRUE)</f>
        <v>44.8</v>
      </c>
      <c r="AI4" s="4">
        <f t="shared" si="0"/>
        <v>0</v>
      </c>
      <c r="AJ4" s="11">
        <f t="shared" si="1"/>
        <v>0</v>
      </c>
    </row>
    <row r="5" spans="1:37" outlineLevel="1" x14ac:dyDescent="0.25">
      <c r="A5" s="27" t="e" vm="8">
        <v>#VALUE!</v>
      </c>
      <c r="B5" s="27" t="str" cm="1">
        <f t="array" ref="B5">_FV(A5,"Name")</f>
        <v>HENGAN INTERNATIONAL GROUP COMPANY LIMITED</v>
      </c>
      <c r="C5" s="27" t="str" cm="1">
        <f t="array" ref="C5">_FV(A5,"Ticker symbol",TRUE)</f>
        <v>1044</v>
      </c>
      <c r="D5" s="27" cm="1">
        <f t="array" ref="D5">_FV(A5,"Price")</f>
        <v>27.35</v>
      </c>
      <c r="E5" s="29" cm="1">
        <f t="array" ref="E5">_FV(A5,"Change (%)",TRUE)</f>
        <v>-3.8664000000000004E-2</v>
      </c>
      <c r="F5" s="30" cm="1">
        <f t="array" ref="F5">_FV(A5,"52 week high",TRUE)</f>
        <v>41.2</v>
      </c>
      <c r="G5" s="30" cm="1">
        <f t="array" ref="G5">_FV(A5,"52 week low",TRUE)</f>
        <v>23.75</v>
      </c>
      <c r="H5" s="31" cm="1">
        <f t="array" ref="H5">_FV(A5,"Market cap",TRUE)/100000000</f>
        <v>326.55599999999998</v>
      </c>
      <c r="I5" s="32" cm="1">
        <f t="array" ref="I5">_FV(A5,"Volume")/1000000</f>
        <v>1.172801</v>
      </c>
      <c r="J5" s="32" cm="1">
        <f t="array" ref="J5">_FV(A5,"Volume average",TRUE)/1000000</f>
        <v>1.2279500000000001</v>
      </c>
      <c r="K5" s="36">
        <f>J5*D5*1000000/100000000</f>
        <v>0.33584432500000005</v>
      </c>
      <c r="L5" s="32" cm="1">
        <f t="array" ref="L5">_FV(A5,"Shares outstanding",TRUE)/100000000</f>
        <v>11.62121</v>
      </c>
      <c r="M5" s="33">
        <f>I5/J5</f>
        <v>0.95508856223787608</v>
      </c>
      <c r="N5" s="33">
        <f>F5/D5-1</f>
        <v>0.50639853747714803</v>
      </c>
      <c r="O5" s="33">
        <f>D5/G5-1</f>
        <v>0.15157894736842104</v>
      </c>
      <c r="P5" s="34">
        <f>$P$1</f>
        <v>45289</v>
      </c>
      <c r="Q5" s="27" cm="1" vm="2">
        <f t="array" aca="1" ref="Q5:R5" ca="1">_xlfn.STOCKHISTORY(A5,P5,P5,0,0 )</f>
        <v>45289</v>
      </c>
      <c r="R5" s="35" vm="9">
        <f ca="1"/>
        <v>29.05</v>
      </c>
      <c r="S5" s="33">
        <f ca="1">D5/R5-1</f>
        <v>-5.8519793459552494E-2</v>
      </c>
      <c r="AE5" s="11"/>
      <c r="AG5" s="11"/>
      <c r="AH5" s="11" cm="1">
        <f t="array" ref="AH5">_FV(A5,"previous close",TRUE)</f>
        <v>28.45</v>
      </c>
      <c r="AI5" s="4">
        <f t="shared" si="0"/>
        <v>0</v>
      </c>
      <c r="AJ5" s="11">
        <f t="shared" si="1"/>
        <v>0</v>
      </c>
    </row>
    <row r="6" spans="1:37" outlineLevel="1" x14ac:dyDescent="0.25">
      <c r="A6" t="e" vm="10">
        <v>#VALUE!</v>
      </c>
      <c r="B6" t="str" cm="1">
        <f t="array" ref="B6">_FV(A6,"Name")</f>
        <v>China Shenhua Energy Company Limited</v>
      </c>
      <c r="C6" t="str" cm="1">
        <f t="array" ref="C6">_FV(A6,"Ticker symbol",TRUE)</f>
        <v>1088</v>
      </c>
      <c r="D6" cm="1">
        <f t="array" ref="D6">_FV(A6,"Price")</f>
        <v>28.45</v>
      </c>
      <c r="E6" s="1" cm="1">
        <f t="array" ref="E6">_FV(A6,"Change (%)",TRUE)</f>
        <v>-3.503E-3</v>
      </c>
      <c r="F6" s="2" cm="1">
        <f t="array" ref="F6">_FV(A6,"52 week high",TRUE)</f>
        <v>28.95</v>
      </c>
      <c r="G6" s="2" cm="1">
        <f t="array" ref="G6">_FV(A6,"52 week low",TRUE)</f>
        <v>21.45</v>
      </c>
      <c r="H6" s="3" cm="1">
        <f t="array" ref="H6">_FV(A6,"Market cap",TRUE)/100000000</f>
        <v>7090.5709999999999</v>
      </c>
      <c r="I6" s="26" cm="1">
        <f t="array" ref="I6">_FV(A6,"Volume")/1000000</f>
        <v>9.2070120000000006</v>
      </c>
      <c r="J6" s="26" cm="1">
        <f t="array" ref="J6">_FV(A6,"Volume average",TRUE)/1000000</f>
        <v>18.17801</v>
      </c>
      <c r="K6" s="23">
        <f>J6*D6*1000000/100000000</f>
        <v>5.1716438450000002</v>
      </c>
      <c r="L6" s="26" cm="1">
        <f t="array" ref="L6">_FV(A6,"Shares outstanding",TRUE)/100000000</f>
        <v>198.68520000000001</v>
      </c>
      <c r="M6" s="7">
        <f>I6/J6</f>
        <v>0.50649174469592662</v>
      </c>
      <c r="N6" s="7">
        <f>F6/D6-1</f>
        <v>1.7574692442882345E-2</v>
      </c>
      <c r="O6" s="7">
        <f>D6/G6-1</f>
        <v>0.32634032634032639</v>
      </c>
      <c r="P6" s="16">
        <f>$P$1</f>
        <v>45289</v>
      </c>
      <c r="Q6" cm="1" vm="2">
        <f t="array" aca="1" ref="Q6:R6" ca="1">_xlfn.STOCKHISTORY(A6,P6,P6,0,0 )</f>
        <v>45289</v>
      </c>
      <c r="R6" s="17" vm="11">
        <f ca="1"/>
        <v>26.75</v>
      </c>
      <c r="S6" s="7">
        <f ca="1">D6/R6-1</f>
        <v>6.3551401869158752E-2</v>
      </c>
      <c r="AE6" s="11"/>
      <c r="AG6" s="11"/>
      <c r="AH6" s="11" cm="1">
        <f t="array" ref="AH6">_FV(A6,"previous close",TRUE)</f>
        <v>28.55</v>
      </c>
      <c r="AI6" s="4">
        <f t="shared" si="0"/>
        <v>0</v>
      </c>
      <c r="AJ6" s="11">
        <f t="shared" si="1"/>
        <v>0</v>
      </c>
    </row>
    <row r="7" spans="1:37" outlineLevel="1" x14ac:dyDescent="0.25">
      <c r="A7" s="27" t="e" vm="12">
        <v>#VALUE!</v>
      </c>
      <c r="B7" s="27" t="str" cm="1">
        <f t="array" ref="B7">_FV(A7,"Name")</f>
        <v>CSPC PHARMACEUTICAL GROUP LIMITED</v>
      </c>
      <c r="C7" s="27" t="str" cm="1">
        <f t="array" ref="C7">_FV(A7,"Ticker symbol",TRUE)</f>
        <v>1093</v>
      </c>
      <c r="D7" s="27" cm="1">
        <f t="array" ref="D7">_FV(A7,"Price")</f>
        <v>6.11</v>
      </c>
      <c r="E7" s="29" cm="1">
        <f t="array" ref="E7">_FV(A7,"Change (%)",TRUE)</f>
        <v>-3.7795000000000002E-2</v>
      </c>
      <c r="F7" s="30" cm="1">
        <f t="array" ref="F7">_FV(A7,"52 week high",TRUE)</f>
        <v>9.56</v>
      </c>
      <c r="G7" s="30" cm="1">
        <f t="array" ref="G7">_FV(A7,"52 week low",TRUE)</f>
        <v>5.2</v>
      </c>
      <c r="H7" s="31" cm="1">
        <f t="array" ref="H7">_FV(A7,"Market cap",TRUE)/100000000</f>
        <v>778.47050000000002</v>
      </c>
      <c r="I7" s="32" cm="1">
        <f t="array" ref="I7">_FV(A7,"Volume")/1000000</f>
        <v>59.157590999999996</v>
      </c>
      <c r="J7" s="32" cm="1">
        <f t="array" ref="J7">_FV(A7,"Volume average",TRUE)/1000000</f>
        <v>39.899720000000002</v>
      </c>
      <c r="K7" s="36">
        <f>J7*D7*1000000/100000000</f>
        <v>2.4378728920000001</v>
      </c>
      <c r="L7" s="32" cm="1">
        <f t="array" ref="L7">_FV(A7,"Shares outstanding",TRUE)/100000000</f>
        <v>119.0322</v>
      </c>
      <c r="M7" s="33">
        <f>I7/J7</f>
        <v>1.4826567955865353</v>
      </c>
      <c r="N7" s="33">
        <f>F7/D7-1</f>
        <v>0.56464811783960722</v>
      </c>
      <c r="O7" s="33">
        <f>D7/G7-1</f>
        <v>0.17500000000000004</v>
      </c>
      <c r="P7" s="34">
        <f>$P$1</f>
        <v>45289</v>
      </c>
      <c r="Q7" s="27" cm="1" vm="2">
        <f t="array" aca="1" ref="Q7:R7" ca="1">_xlfn.STOCKHISTORY(A7,P7,P7,0,0 )</f>
        <v>45289</v>
      </c>
      <c r="R7" s="35" vm="13">
        <f ca="1"/>
        <v>7.26</v>
      </c>
      <c r="S7" s="33">
        <f ca="1">D7/R7-1</f>
        <v>-0.15840220385674919</v>
      </c>
      <c r="AE7" s="11"/>
      <c r="AG7" s="11"/>
      <c r="AH7" s="11" cm="1">
        <f t="array" ref="AH7">_FV(A7,"previous close",TRUE)</f>
        <v>6.35</v>
      </c>
      <c r="AI7" s="4">
        <f t="shared" si="0"/>
        <v>0</v>
      </c>
      <c r="AJ7" s="11">
        <f t="shared" si="1"/>
        <v>0</v>
      </c>
    </row>
    <row r="8" spans="1:37" outlineLevel="1" x14ac:dyDescent="0.25">
      <c r="A8" t="e" vm="14">
        <v>#VALUE!</v>
      </c>
      <c r="B8" t="str" cm="1">
        <f t="array" ref="B8">_FV(A8,"Name")</f>
        <v>SINOPHARM GROUP CO. LTD.</v>
      </c>
      <c r="C8" t="str" cm="1">
        <f t="array" ref="C8">_FV(A8,"Ticker symbol",TRUE)</f>
        <v>1099</v>
      </c>
      <c r="D8" cm="1">
        <f t="array" ref="D8">_FV(A8,"Price")</f>
        <v>20.3</v>
      </c>
      <c r="E8" s="1" cm="1">
        <f t="array" ref="E8">_FV(A8,"Change (%)",TRUE)</f>
        <v>-1.4563E-2</v>
      </c>
      <c r="F8" s="2" cm="1">
        <f t="array" ref="F8">_FV(A8,"52 week high",TRUE)</f>
        <v>28.45</v>
      </c>
      <c r="G8" s="2" cm="1">
        <f t="array" ref="G8">_FV(A8,"52 week low",TRUE)</f>
        <v>17.899999999999999</v>
      </c>
      <c r="H8" s="3" cm="1">
        <f t="array" ref="H8">_FV(A8,"Market cap",TRUE)/100000000</f>
        <v>633.4932</v>
      </c>
      <c r="I8" s="26" cm="1">
        <f t="array" ref="I8">_FV(A8,"Volume")/1000000</f>
        <v>3.0123359999999999</v>
      </c>
      <c r="J8" s="26" cm="1">
        <f t="array" ref="J8">_FV(A8,"Volume average",TRUE)/1000000</f>
        <v>4.3495699999999999</v>
      </c>
      <c r="K8" s="23">
        <f>J8*D8*1000000/100000000</f>
        <v>0.88296271000000004</v>
      </c>
      <c r="L8" s="26" cm="1">
        <f t="array" ref="L8">_FV(A8,"Shares outstanding",TRUE)/100000000</f>
        <v>31.20656</v>
      </c>
      <c r="M8" s="7">
        <f>I8/J8</f>
        <v>0.69255949438680142</v>
      </c>
      <c r="N8" s="7">
        <f>F8/D8-1</f>
        <v>0.40147783251231517</v>
      </c>
      <c r="O8" s="7">
        <f>D8/G8-1</f>
        <v>0.13407821229050287</v>
      </c>
      <c r="P8" s="16">
        <f>$P$1</f>
        <v>45289</v>
      </c>
      <c r="Q8" cm="1" vm="2">
        <f t="array" aca="1" ref="Q8:R8" ca="1">_xlfn.STOCKHISTORY(A8,P8,P8,0,0 )</f>
        <v>45289</v>
      </c>
      <c r="R8" s="17" vm="15">
        <f ca="1"/>
        <v>20.45</v>
      </c>
      <c r="S8" s="7">
        <f ca="1">D8/R8-1</f>
        <v>-7.3349633251833524E-3</v>
      </c>
      <c r="AE8" s="11"/>
      <c r="AG8" s="11"/>
      <c r="AH8" s="11" cm="1">
        <f t="array" ref="AH8">_FV(A8,"previous close",TRUE)</f>
        <v>20.6</v>
      </c>
      <c r="AI8" s="4">
        <f t="shared" si="0"/>
        <v>0</v>
      </c>
      <c r="AJ8" s="11">
        <f t="shared" si="1"/>
        <v>0</v>
      </c>
    </row>
    <row r="9" spans="1:37" outlineLevel="1" x14ac:dyDescent="0.25">
      <c r="A9" t="e" vm="16">
        <v>#VALUE!</v>
      </c>
      <c r="B9" t="str" cm="1">
        <f t="array" ref="B9">_FV(A9,"Name")</f>
        <v>Hang Seng Bank Limited</v>
      </c>
      <c r="C9" t="str" cm="1">
        <f t="array" ref="C9">_FV(A9,"Ticker symbol",TRUE)</f>
        <v>11</v>
      </c>
      <c r="D9" cm="1">
        <f t="array" ref="D9">_FV(A9,"Price")</f>
        <v>83.25</v>
      </c>
      <c r="E9" s="1" cm="1">
        <f t="array" ref="E9">_FV(A9,"Change (%)",TRUE)</f>
        <v>-2.9155E-2</v>
      </c>
      <c r="F9" s="2" cm="1">
        <f t="array" ref="F9">_FV(A9,"52 week high",TRUE)</f>
        <v>135.5</v>
      </c>
      <c r="G9" s="2" cm="1">
        <f t="array" ref="G9">_FV(A9,"52 week low",TRUE)</f>
        <v>81.25</v>
      </c>
      <c r="H9" s="3" cm="1">
        <f t="array" ref="H9">_FV(A9,"Market cap",TRUE)/100000000</f>
        <v>1639.405</v>
      </c>
      <c r="I9" s="26" cm="1">
        <f t="array" ref="I9">_FV(A9,"Volume")/1000000</f>
        <v>3.4213879999999999</v>
      </c>
      <c r="J9" s="26" cm="1">
        <f t="array" ref="J9">_FV(A9,"Volume average",TRUE)/1000000</f>
        <v>1.00068</v>
      </c>
      <c r="K9" s="23">
        <f>J9*D9*1000000/100000000</f>
        <v>0.83306610000000003</v>
      </c>
      <c r="L9" s="26" cm="1">
        <f t="array" ref="L9">_FV(A9,"Shares outstanding",TRUE)/100000000</f>
        <v>19.11843</v>
      </c>
      <c r="M9" s="7">
        <f>I9/J9</f>
        <v>3.4190630371347481</v>
      </c>
      <c r="N9" s="7">
        <f>F9/D9-1</f>
        <v>0.62762762762762758</v>
      </c>
      <c r="O9" s="7">
        <f>D9/G9-1</f>
        <v>2.4615384615384706E-2</v>
      </c>
      <c r="P9" s="16">
        <f>$P$1</f>
        <v>45289</v>
      </c>
      <c r="Q9" cm="1" vm="2">
        <f t="array" aca="1" ref="Q9:R9" ca="1">_xlfn.STOCKHISTORY(A9,P9,P9,0,0 )</f>
        <v>45289</v>
      </c>
      <c r="R9" s="17" vm="17">
        <f ca="1"/>
        <v>91.05</v>
      </c>
      <c r="S9" s="7">
        <f ca="1">D9/R9-1</f>
        <v>-8.5667215815485975E-2</v>
      </c>
      <c r="AE9" s="11"/>
      <c r="AG9" s="11"/>
      <c r="AH9" s="11" cm="1">
        <f t="array" ref="AH9">_FV(A9,"previous close",TRUE)</f>
        <v>85.75</v>
      </c>
      <c r="AI9" s="4">
        <f t="shared" si="0"/>
        <v>0</v>
      </c>
      <c r="AJ9" s="11">
        <f t="shared" si="1"/>
        <v>0</v>
      </c>
    </row>
    <row r="10" spans="1:37" outlineLevel="1" x14ac:dyDescent="0.25">
      <c r="A10" s="27" t="e" vm="18">
        <v>#VALUE!</v>
      </c>
      <c r="B10" s="27" t="str" cm="1">
        <f t="array" ref="B10">_FV(A10,"Name")</f>
        <v>China Resources Land Limited</v>
      </c>
      <c r="C10" s="27" t="str" cm="1">
        <f t="array" ref="C10">_FV(A10,"Ticker symbol",TRUE)</f>
        <v>1109</v>
      </c>
      <c r="D10" s="27" cm="1">
        <f t="array" ref="D10">_FV(A10,"Price")</f>
        <v>24.2</v>
      </c>
      <c r="E10" s="29" cm="1">
        <f t="array" ref="E10">_FV(A10,"Change (%)",TRUE)</f>
        <v>-2.8111999999999998E-2</v>
      </c>
      <c r="F10" s="30" cm="1">
        <f t="array" ref="F10">_FV(A10,"52 week high",TRUE)</f>
        <v>40.5</v>
      </c>
      <c r="G10" s="30" cm="1">
        <f t="array" ref="G10">_FV(A10,"52 week low",TRUE)</f>
        <v>24.1</v>
      </c>
      <c r="H10" s="31" cm="1">
        <f t="array" ref="H10">_FV(A10,"Market cap",TRUE)/100000000</f>
        <v>1775.604</v>
      </c>
      <c r="I10" s="32" cm="1">
        <f t="array" ref="I10">_FV(A10,"Volume")/1000000</f>
        <v>12.405443</v>
      </c>
      <c r="J10" s="32" cm="1">
        <f t="array" ref="J10">_FV(A10,"Volume average",TRUE)/1000000</f>
        <v>7.8829500000000001</v>
      </c>
      <c r="K10" s="36">
        <f>J10*D10*1000000/100000000</f>
        <v>1.9076739</v>
      </c>
      <c r="L10" s="32" cm="1">
        <f t="array" ref="L10">_FV(A10,"Shares outstanding",TRUE)/100000000</f>
        <v>71.309389999999993</v>
      </c>
      <c r="M10" s="33">
        <f>I10/J10</f>
        <v>1.5737056558775584</v>
      </c>
      <c r="N10" s="33">
        <f>F10/D10-1</f>
        <v>0.67355371900826455</v>
      </c>
      <c r="O10" s="33">
        <f>D10/G10-1</f>
        <v>4.1493775933609811E-3</v>
      </c>
      <c r="P10" s="34">
        <f>$P$1</f>
        <v>45289</v>
      </c>
      <c r="Q10" s="27" cm="1" vm="2">
        <f t="array" aca="1" ref="Q10:R10" ca="1">_xlfn.STOCKHISTORY(A10,P10,P10,0,0 )</f>
        <v>45289</v>
      </c>
      <c r="R10" s="35" vm="19">
        <f ca="1"/>
        <v>28</v>
      </c>
      <c r="S10" s="33">
        <f ca="1">D10/R10-1</f>
        <v>-0.13571428571428579</v>
      </c>
      <c r="AE10" s="11"/>
      <c r="AG10" s="11"/>
      <c r="AH10" s="11" cm="1">
        <f t="array" ref="AH10">_FV(A10,"previous close",TRUE)</f>
        <v>24.9</v>
      </c>
      <c r="AI10" s="4">
        <f t="shared" si="0"/>
        <v>0</v>
      </c>
      <c r="AJ10" s="11">
        <f t="shared" si="1"/>
        <v>0</v>
      </c>
    </row>
    <row r="11" spans="1:37" outlineLevel="1" x14ac:dyDescent="0.25">
      <c r="A11" t="e" vm="20">
        <v>#VALUE!</v>
      </c>
      <c r="B11" t="str" cm="1">
        <f t="array" ref="B11">_FV(A11,"Name")</f>
        <v>CK Asset Holdings Limited</v>
      </c>
      <c r="C11" t="str" cm="1">
        <f t="array" ref="C11">_FV(A11,"Ticker symbol",TRUE)</f>
        <v>1113</v>
      </c>
      <c r="D11" cm="1">
        <f t="array" ref="D11">_FV(A11,"Price")</f>
        <v>36.9</v>
      </c>
      <c r="E11" s="1" cm="1">
        <f t="array" ref="E11">_FV(A11,"Change (%)",TRUE)</f>
        <v>-2.7667999999999998E-2</v>
      </c>
      <c r="F11" s="2" cm="1">
        <f t="array" ref="F11">_FV(A11,"52 week high",TRUE)</f>
        <v>52.25</v>
      </c>
      <c r="G11" s="2" cm="1">
        <f t="array" ref="G11">_FV(A11,"52 week low",TRUE)</f>
        <v>36.799999999999997</v>
      </c>
      <c r="H11" s="3" cm="1">
        <f t="array" ref="H11">_FV(A11,"Market cap",TRUE)/100000000</f>
        <v>1346.8019999999999</v>
      </c>
      <c r="I11" s="26" cm="1">
        <f t="array" ref="I11">_FV(A11,"Volume")/1000000</f>
        <v>3.3571819999999999</v>
      </c>
      <c r="J11" s="26" cm="1">
        <f t="array" ref="J11">_FV(A11,"Volume average",TRUE)/1000000</f>
        <v>2.60629</v>
      </c>
      <c r="K11" s="23">
        <f>J11*D11*1000000/100000000</f>
        <v>0.96172100999999999</v>
      </c>
      <c r="L11" s="26" cm="1">
        <f t="array" ref="L11">_FV(A11,"Shares outstanding",TRUE)/100000000</f>
        <v>35.488840000000003</v>
      </c>
      <c r="M11" s="7">
        <f>I11/J11</f>
        <v>1.2881076165737504</v>
      </c>
      <c r="N11" s="7">
        <f>F11/D11-1</f>
        <v>0.41598915989159901</v>
      </c>
      <c r="O11" s="7">
        <f>D11/G11-1</f>
        <v>2.7173913043478937E-3</v>
      </c>
      <c r="P11" s="16">
        <f>$P$1</f>
        <v>45289</v>
      </c>
      <c r="Q11" cm="1" vm="2">
        <f t="array" aca="1" ref="Q11:R11" ca="1">_xlfn.STOCKHISTORY(A11,P11,P11,0,0 )</f>
        <v>45289</v>
      </c>
      <c r="R11" s="17" vm="21">
        <f ca="1"/>
        <v>39.200000000000003</v>
      </c>
      <c r="S11" s="7">
        <f ca="1">D11/R11-1</f>
        <v>-5.8673469387755195E-2</v>
      </c>
      <c r="T11" s="5"/>
      <c r="U11" s="5"/>
      <c r="V11" s="6"/>
      <c r="W11" s="10"/>
      <c r="X11" s="6"/>
      <c r="Y11" s="8"/>
      <c r="Z11" s="5"/>
      <c r="AA11" s="10"/>
      <c r="AB11" s="10"/>
      <c r="AC11" s="10"/>
      <c r="AE11" s="11"/>
      <c r="AF11" s="10"/>
      <c r="AG11" s="11"/>
      <c r="AH11" s="11" cm="1">
        <f t="array" ref="AH11">_FV(A11,"previous close",TRUE)</f>
        <v>37.950000000000003</v>
      </c>
      <c r="AI11" s="10">
        <f t="shared" si="0"/>
        <v>0</v>
      </c>
      <c r="AJ11" s="11">
        <f t="shared" si="1"/>
        <v>0</v>
      </c>
    </row>
    <row r="12" spans="1:37" outlineLevel="1" x14ac:dyDescent="0.25">
      <c r="A12" t="e" vm="22">
        <v>#VALUE!</v>
      </c>
      <c r="B12" t="str" cm="1">
        <f t="array" ref="B12">_FV(A12,"Name")</f>
        <v>SINO BIOPHARMACEUTICAL LIMITED</v>
      </c>
      <c r="C12" t="str" cm="1">
        <f t="array" ref="C12">_FV(A12,"Ticker symbol",TRUE)</f>
        <v>1177</v>
      </c>
      <c r="D12" cm="1">
        <f t="array" ref="D12">_FV(A12,"Price")</f>
        <v>3.01</v>
      </c>
      <c r="E12" s="1" cm="1">
        <f t="array" ref="E12">_FV(A12,"Change (%)",TRUE)</f>
        <v>-3.5255999999999996E-2</v>
      </c>
      <c r="F12" s="2" cm="1">
        <f t="array" ref="F12">_FV(A12,"52 week high",TRUE)</f>
        <v>4.99</v>
      </c>
      <c r="G12" s="2" cm="1">
        <f t="array" ref="G12">_FV(A12,"52 week low",TRUE)</f>
        <v>2.57</v>
      </c>
      <c r="H12" s="3" cm="1">
        <f t="array" ref="H12">_FV(A12,"Market cap",TRUE)/100000000</f>
        <v>605.39919999999995</v>
      </c>
      <c r="I12" s="26" cm="1">
        <f t="array" ref="I12">_FV(A12,"Volume")/1000000</f>
        <v>75.025921999999994</v>
      </c>
      <c r="J12" s="26" cm="1">
        <f t="array" ref="J12">_FV(A12,"Volume average",TRUE)/1000000</f>
        <v>51.531770000000002</v>
      </c>
      <c r="K12" s="23">
        <f>J12*D12*1000000/100000000</f>
        <v>1.5511062769999999</v>
      </c>
      <c r="L12" s="26" cm="1">
        <f t="array" ref="L12">_FV(A12,"Shares outstanding",TRUE)/100000000</f>
        <v>188.01220000000001</v>
      </c>
      <c r="M12" s="7">
        <f>I12/J12</f>
        <v>1.4559158748088799</v>
      </c>
      <c r="N12" s="7">
        <f>F12/D12-1</f>
        <v>0.65780730897009976</v>
      </c>
      <c r="O12" s="7">
        <f>D12/G12-1</f>
        <v>0.17120622568093391</v>
      </c>
      <c r="P12" s="16">
        <f>$P$1</f>
        <v>45289</v>
      </c>
      <c r="Q12" cm="1" vm="2">
        <f t="array" aca="1" ref="Q12:R12" ca="1">_xlfn.STOCKHISTORY(A12,P12,P12,0,0 )</f>
        <v>45289</v>
      </c>
      <c r="R12" s="17" vm="23">
        <f ca="1"/>
        <v>3.47</v>
      </c>
      <c r="S12" s="7">
        <f ca="1">D12/R12-1</f>
        <v>-0.13256484149855918</v>
      </c>
      <c r="AE12" s="3"/>
      <c r="AG12" s="9" t="e">
        <f>AE12/(AA12-AE12)</f>
        <v>#DIV/0!</v>
      </c>
      <c r="AI12" s="4">
        <f>SUM(AI2:AI11)</f>
        <v>0</v>
      </c>
      <c r="AJ12" s="3">
        <f>SUM(AJ2:AJ11)</f>
        <v>0</v>
      </c>
      <c r="AK12" s="12" t="e">
        <f>AJ12/AI12</f>
        <v>#DIV/0!</v>
      </c>
    </row>
    <row r="13" spans="1:37" outlineLevel="1" x14ac:dyDescent="0.25">
      <c r="A13" t="e" vm="24">
        <v>#VALUE!</v>
      </c>
      <c r="B13" t="str" cm="1">
        <f t="array" ref="B13">_FV(A13,"Name")</f>
        <v>HENDERSON LAND DEVELOPMENT COMPANY LIMITED</v>
      </c>
      <c r="C13" t="str" cm="1">
        <f t="array" ref="C13">_FV(A13,"Ticker symbol",TRUE)</f>
        <v>12</v>
      </c>
      <c r="D13" cm="1">
        <f t="array" ref="D13">_FV(A13,"Price")</f>
        <v>22.15</v>
      </c>
      <c r="E13" s="1" cm="1">
        <f t="array" ref="E13">_FV(A13,"Change (%)",TRUE)</f>
        <v>-1.9911999999999999E-2</v>
      </c>
      <c r="F13" s="2" cm="1">
        <f t="array" ref="F13">_FV(A13,"52 week high",TRUE)</f>
        <v>30.6</v>
      </c>
      <c r="G13" s="2" cm="1">
        <f t="array" ref="G13">_FV(A13,"52 week low",TRUE)</f>
        <v>19.32</v>
      </c>
      <c r="H13" s="3" cm="1">
        <f t="array" ref="H13">_FV(A13,"Market cap",TRUE)/100000000</f>
        <v>1101.4159999999999</v>
      </c>
      <c r="I13" s="26" cm="1">
        <f t="array" ref="I13">_FV(A13,"Volume")/1000000</f>
        <v>1.8251269999999999</v>
      </c>
      <c r="J13" s="26" cm="1">
        <f t="array" ref="J13">_FV(A13,"Volume average",TRUE)/1000000</f>
        <v>2.1417099999999998</v>
      </c>
      <c r="K13" s="23">
        <f>J13*D13*1000000/100000000</f>
        <v>0.47438876499999993</v>
      </c>
      <c r="L13" s="26" cm="1">
        <f t="array" ref="L13">_FV(A13,"Shares outstanding",TRUE)/100000000</f>
        <v>48.413870000000003</v>
      </c>
      <c r="M13" s="7">
        <f>I13/J13</f>
        <v>0.85218213483618233</v>
      </c>
      <c r="N13" s="7">
        <f>F13/D13-1</f>
        <v>0.38148984198645608</v>
      </c>
      <c r="O13" s="7">
        <f>D13/G13-1</f>
        <v>0.14648033126293991</v>
      </c>
      <c r="P13" s="16">
        <f>$P$1</f>
        <v>45289</v>
      </c>
      <c r="Q13" cm="1" vm="2">
        <f t="array" aca="1" ref="Q13:R13" ca="1">_xlfn.STOCKHISTORY(A13,P13,P13,0,0 )</f>
        <v>45289</v>
      </c>
      <c r="R13" s="17" vm="25">
        <f ca="1"/>
        <v>24.05</v>
      </c>
      <c r="S13" s="7">
        <f ca="1">D13/R13-1</f>
        <v>-7.9002079002079117E-2</v>
      </c>
    </row>
    <row r="14" spans="1:37" x14ac:dyDescent="0.25">
      <c r="A14" s="27" t="e" vm="26">
        <v>#VALUE!</v>
      </c>
      <c r="B14" s="27" t="str" cm="1">
        <f t="array" ref="B14">_FV(A14,"Name")</f>
        <v>CHINA RESOURCES MIXC LIFESTYLE SERVICES LIMITED</v>
      </c>
      <c r="C14" s="27" t="str" cm="1">
        <f t="array" ref="C14">_FV(A14,"Ticker symbol",TRUE)</f>
        <v>1209</v>
      </c>
      <c r="D14" s="27" cm="1">
        <f t="array" ref="D14">_FV(A14,"Price")</f>
        <v>23.5</v>
      </c>
      <c r="E14" s="29" cm="1">
        <f t="array" ref="E14">_FV(A14,"Change (%)",TRUE)</f>
        <v>-5.6224999999999997E-2</v>
      </c>
      <c r="F14" s="30" cm="1">
        <f t="array" ref="F14">_FV(A14,"52 week high",TRUE)</f>
        <v>47.1</v>
      </c>
      <c r="G14" s="30" cm="1">
        <f t="array" ref="G14">_FV(A14,"52 week low",TRUE)</f>
        <v>23.3</v>
      </c>
      <c r="H14" s="31" cm="1">
        <f t="array" ref="H14">_FV(A14,"Market cap",TRUE)/100000000</f>
        <v>568.34249999999997</v>
      </c>
      <c r="I14" s="32" cm="1">
        <f t="array" ref="I14">_FV(A14,"Volume")/1000000</f>
        <v>6.2924439999999997</v>
      </c>
      <c r="J14" s="32" cm="1">
        <f t="array" ref="J14">_FV(A14,"Volume average",TRUE)/1000000</f>
        <v>1.99356</v>
      </c>
      <c r="K14" s="36">
        <f>J14*D14*1000000/100000000</f>
        <v>0.46848659999999998</v>
      </c>
      <c r="L14" s="32" cm="1">
        <f t="array" ref="L14">_FV(A14,"Shares outstanding",TRUE)/100000000</f>
        <v>22.824999999999999</v>
      </c>
      <c r="M14" s="33">
        <f>I14/J14</f>
        <v>3.1563855615080558</v>
      </c>
      <c r="N14" s="33">
        <f>F14/D14-1</f>
        <v>1.0042553191489363</v>
      </c>
      <c r="O14" s="33">
        <f>D14/G14-1</f>
        <v>8.5836909871244149E-3</v>
      </c>
      <c r="P14" s="34">
        <f>$P$1</f>
        <v>45289</v>
      </c>
      <c r="Q14" s="27" cm="1" vm="2">
        <f t="array" aca="1" ref="Q14:R14" ca="1">_xlfn.STOCKHISTORY(A14,P14,P14,0,0 )</f>
        <v>45289</v>
      </c>
      <c r="R14" s="35" vm="27">
        <f ca="1"/>
        <v>27.85</v>
      </c>
      <c r="S14" s="33">
        <f ca="1">D14/R14-1</f>
        <v>-0.15619389587073618</v>
      </c>
    </row>
    <row r="15" spans="1:37" x14ac:dyDescent="0.25">
      <c r="A15" t="e" vm="28">
        <v>#VALUE!</v>
      </c>
      <c r="B15" t="str" cm="1">
        <f t="array" ref="B15">_FV(A15,"Name")</f>
        <v>BYD COMPANY LIMITED</v>
      </c>
      <c r="C15" t="str" cm="1">
        <f t="array" ref="C15">_FV(A15,"Ticker symbol",TRUE)</f>
        <v>1211</v>
      </c>
      <c r="D15" cm="1">
        <f t="array" ref="D15">_FV(A15,"Price")</f>
        <v>205.2</v>
      </c>
      <c r="E15" s="1" cm="1">
        <f t="array" ref="E15">_FV(A15,"Change (%)",TRUE)</f>
        <v>-7.7370000000000008E-3</v>
      </c>
      <c r="F15" s="2" cm="1">
        <f t="array" ref="F15">_FV(A15,"52 week high",TRUE)</f>
        <v>280.60000000000002</v>
      </c>
      <c r="G15" s="2" cm="1">
        <f t="array" ref="G15">_FV(A15,"52 week low",TRUE)</f>
        <v>190.5</v>
      </c>
      <c r="H15" s="3" cm="1">
        <f t="array" ref="H15">_FV(A15,"Market cap",TRUE)/100000000</f>
        <v>6121.5259999999998</v>
      </c>
      <c r="I15" s="26" cm="1">
        <f t="array" ref="I15">_FV(A15,"Volume")/1000000</f>
        <v>5.1455010000000003</v>
      </c>
      <c r="J15" s="26" cm="1">
        <f t="array" ref="J15">_FV(A15,"Volume average",TRUE)/1000000</f>
        <v>7.07768</v>
      </c>
      <c r="K15" s="23">
        <f>J15*D15*1000000/100000000</f>
        <v>14.523399359999997</v>
      </c>
      <c r="L15" s="26" cm="1">
        <f t="array" ref="L15">_FV(A15,"Shares outstanding",TRUE)/100000000</f>
        <v>29.111429999999999</v>
      </c>
      <c r="M15" s="7">
        <f>I15/J15</f>
        <v>0.72700390523448366</v>
      </c>
      <c r="N15" s="7">
        <f>F15/D15-1</f>
        <v>0.36744639376218347</v>
      </c>
      <c r="O15" s="7">
        <f>D15/G15-1</f>
        <v>7.7165354330708702E-2</v>
      </c>
      <c r="P15" s="16">
        <f>$P$1</f>
        <v>45289</v>
      </c>
      <c r="Q15" cm="1" vm="2">
        <f t="array" aca="1" ref="Q15:R15" ca="1">_xlfn.STOCKHISTORY(A15,P15,P15,0,0 )</f>
        <v>45289</v>
      </c>
      <c r="R15" s="17" vm="29">
        <f ca="1"/>
        <v>214.4</v>
      </c>
      <c r="S15" s="7">
        <f ca="1">D15/R15-1</f>
        <v>-4.2910447761194126E-2</v>
      </c>
    </row>
    <row r="16" spans="1:37" x14ac:dyDescent="0.25">
      <c r="A16" s="27" t="e" vm="30">
        <v>#VALUE!</v>
      </c>
      <c r="B16" s="27" t="str" cm="1">
        <f t="array" ref="B16">_FV(A16,"Name")</f>
        <v>AIA Group Limited</v>
      </c>
      <c r="C16" s="27" t="str" cm="1">
        <f t="array" ref="C16">_FV(A16,"Ticker symbol",TRUE)</f>
        <v>1299</v>
      </c>
      <c r="D16" s="27" cm="1">
        <f t="array" ref="D16">_FV(A16,"Price")</f>
        <v>62.55</v>
      </c>
      <c r="E16" s="29" cm="1">
        <f t="array" ref="E16">_FV(A16,"Change (%)",TRUE)</f>
        <v>-3.4722000000000003E-2</v>
      </c>
      <c r="F16" s="30" cm="1">
        <f t="array" ref="F16">_FV(A16,"52 week high",TRUE)</f>
        <v>90.65</v>
      </c>
      <c r="G16" s="30" cm="1">
        <f t="array" ref="G16">_FV(A16,"52 week low",TRUE)</f>
        <v>61.15</v>
      </c>
      <c r="H16" s="31" cm="1">
        <f t="array" ref="H16">_FV(A16,"Market cap",TRUE)/100000000</f>
        <v>7362.4880000000003</v>
      </c>
      <c r="I16" s="32" cm="1">
        <f t="array" ref="I16">_FV(A16,"Volume")/1000000</f>
        <v>24.952202</v>
      </c>
      <c r="J16" s="32" cm="1">
        <f t="array" ref="J16">_FV(A16,"Volume average",TRUE)/1000000</f>
        <v>19.8916</v>
      </c>
      <c r="K16" s="36">
        <f>J16*D16*1000000/100000000</f>
        <v>12.4421958</v>
      </c>
      <c r="L16" s="32" cm="1">
        <f t="array" ref="L16">_FV(A16,"Shares outstanding",TRUE)/100000000</f>
        <v>113.6186</v>
      </c>
      <c r="M16" s="33">
        <f>I16/J16</f>
        <v>1.2544089967624525</v>
      </c>
      <c r="N16" s="33">
        <f>F16/D16-1</f>
        <v>0.44924060751398898</v>
      </c>
      <c r="O16" s="33">
        <f>D16/G16-1</f>
        <v>2.2894521668029411E-2</v>
      </c>
      <c r="P16" s="34">
        <f>$P$1</f>
        <v>45289</v>
      </c>
      <c r="Q16" s="27" cm="1" vm="2">
        <f t="array" aca="1" ref="Q16:R16" ca="1">_xlfn.STOCKHISTORY(A16,P16,P16,0,0 )</f>
        <v>45289</v>
      </c>
      <c r="R16" s="35" vm="31">
        <f ca="1"/>
        <v>68.05</v>
      </c>
      <c r="S16" s="33">
        <f ca="1">D16/R16-1</f>
        <v>-8.0822924320352652E-2</v>
      </c>
    </row>
    <row r="17" spans="1:19" x14ac:dyDescent="0.25">
      <c r="A17" t="e" vm="32">
        <v>#VALUE!</v>
      </c>
      <c r="B17" t="str" cm="1">
        <f t="array" ref="B17">_FV(A17,"Name")</f>
        <v>China Hongqiao Group Limited</v>
      </c>
      <c r="C17" t="str" cm="1">
        <f t="array" ref="C17">_FV(A17,"Ticker symbol",TRUE)</f>
        <v>1378</v>
      </c>
      <c r="D17" cm="1">
        <f t="array" ref="D17">_FV(A17,"Price")</f>
        <v>5.88</v>
      </c>
      <c r="E17" s="1" cm="1">
        <f t="array" ref="E17">_FV(A17,"Change (%)",TRUE)</f>
        <v>-0.02</v>
      </c>
      <c r="F17" s="2" cm="1">
        <f t="array" ref="F17">_FV(A17,"52 week high",TRUE)</f>
        <v>9.2629999999999999</v>
      </c>
      <c r="G17" s="2" cm="1">
        <f t="array" ref="G17">_FV(A17,"52 week low",TRUE)</f>
        <v>5.2859999999999996</v>
      </c>
      <c r="H17" s="3" cm="1">
        <f t="array" ref="H17">_FV(A17,"Market cap",TRUE)/100000000</f>
        <v>568.53229999999996</v>
      </c>
      <c r="I17" s="26" cm="1">
        <f t="array" ref="I17">_FV(A17,"Volume")/1000000</f>
        <v>10.958848</v>
      </c>
      <c r="J17" s="26" cm="1">
        <f t="array" ref="J17">_FV(A17,"Volume average",TRUE)/1000000</f>
        <v>16.806270000000001</v>
      </c>
      <c r="K17" s="23">
        <f>J17*D17*1000000/100000000</f>
        <v>0.98820867599999995</v>
      </c>
      <c r="L17" s="26" cm="1">
        <f t="array" ref="L17">_FV(A17,"Shares outstanding",TRUE)/100000000</f>
        <v>94.755380000000002</v>
      </c>
      <c r="M17" s="7">
        <f>I17/J17</f>
        <v>0.65206901947903961</v>
      </c>
      <c r="N17" s="7">
        <f>F17/D17-1</f>
        <v>0.57534013605442169</v>
      </c>
      <c r="O17" s="7">
        <f>D17/G17-1</f>
        <v>0.11237230419977307</v>
      </c>
      <c r="P17" s="16">
        <f>$P$1</f>
        <v>45289</v>
      </c>
      <c r="Q17" cm="1" vm="2">
        <f t="array" aca="1" ref="Q17:R17" ca="1">_xlfn.STOCKHISTORY(A17,P17,P17,0,0 )</f>
        <v>45289</v>
      </c>
      <c r="R17" s="17" vm="33">
        <f ca="1"/>
        <v>6.39</v>
      </c>
      <c r="S17" s="7">
        <f ca="1">D17/R17-1</f>
        <v>-7.9812206572769884E-2</v>
      </c>
    </row>
    <row r="18" spans="1:19" x14ac:dyDescent="0.25">
      <c r="A18" s="27" t="e" vm="34">
        <v>#VALUE!</v>
      </c>
      <c r="B18" s="27" t="str" cm="1">
        <f t="array" ref="B18">_FV(A18,"Name")</f>
        <v>INDUSTRIAL AND COMMERCIAL BANK OF CHINA LIMITED</v>
      </c>
      <c r="C18" s="27" t="str" cm="1">
        <f t="array" ref="C18">_FV(A18,"Ticker symbol",TRUE)</f>
        <v>1398</v>
      </c>
      <c r="D18" s="27" cm="1">
        <f t="array" ref="D18">_FV(A18,"Price")</f>
        <v>3.64</v>
      </c>
      <c r="E18" s="29" cm="1">
        <f t="array" ref="E18">_FV(A18,"Change (%)",TRUE)</f>
        <v>-1.6215999999999998E-2</v>
      </c>
      <c r="F18" s="30" cm="1">
        <f t="array" ref="F18">_FV(A18,"52 week high",TRUE)</f>
        <v>4.7300000000000004</v>
      </c>
      <c r="G18" s="30" cm="1">
        <f t="array" ref="G18">_FV(A18,"52 week low",TRUE)</f>
        <v>3.35</v>
      </c>
      <c r="H18" s="31" cm="1">
        <f t="array" ref="H18">_FV(A18,"Market cap",TRUE)/100000000</f>
        <v>18607.919999999998</v>
      </c>
      <c r="I18" s="32" cm="1">
        <f t="array" ref="I18">_FV(A18,"Volume")/1000000</f>
        <v>209.10445200000001</v>
      </c>
      <c r="J18" s="32" cm="1">
        <f t="array" ref="J18">_FV(A18,"Volume average",TRUE)/1000000</f>
        <v>175.81066999999999</v>
      </c>
      <c r="K18" s="36">
        <f>J18*D18*1000000/100000000</f>
        <v>6.3995083879999992</v>
      </c>
      <c r="L18" s="32" cm="1">
        <f t="array" ref="L18">_FV(A18,"Shares outstanding",TRUE)/100000000</f>
        <v>3565.5129999999999</v>
      </c>
      <c r="M18" s="33">
        <f>I18/J18</f>
        <v>1.1893729316883896</v>
      </c>
      <c r="N18" s="33">
        <f>F18/D18-1</f>
        <v>0.2994505494505495</v>
      </c>
      <c r="O18" s="33">
        <f>D18/G18-1</f>
        <v>8.6567164179104594E-2</v>
      </c>
      <c r="P18" s="34">
        <f>$P$1</f>
        <v>45289</v>
      </c>
      <c r="Q18" s="27" cm="1" vm="2">
        <f t="array" aca="1" ref="Q18:R18" ca="1">_xlfn.STOCKHISTORY(A18,P18,P18,0,0 )</f>
        <v>45289</v>
      </c>
      <c r="R18" s="35" vm="35">
        <f ca="1"/>
        <v>3.82</v>
      </c>
      <c r="S18" s="33">
        <f ca="1">D18/R18-1</f>
        <v>-4.7120418848167422E-2</v>
      </c>
    </row>
    <row r="19" spans="1:19" x14ac:dyDescent="0.25">
      <c r="A19" t="e" vm="36">
        <v>#VALUE!</v>
      </c>
      <c r="B19" t="str" cm="1">
        <f t="array" ref="B19">_FV(A19,"Name")</f>
        <v>SUN HUNG KAI PROPERTIES LIMITED</v>
      </c>
      <c r="C19" t="str" cm="1">
        <f t="array" ref="C19">_FV(A19,"Ticker symbol",TRUE)</f>
        <v>16</v>
      </c>
      <c r="D19" cm="1">
        <f t="array" ref="D19">_FV(A19,"Price")</f>
        <v>77.7</v>
      </c>
      <c r="E19" s="1" cm="1">
        <f t="array" ref="E19">_FV(A19,"Change (%)",TRUE)</f>
        <v>-9.5599999999999991E-3</v>
      </c>
      <c r="F19" s="2" cm="1">
        <f t="array" ref="F19">_FV(A19,"52 week high",TRUE)</f>
        <v>115.9</v>
      </c>
      <c r="G19" s="2" cm="1">
        <f t="array" ref="G19">_FV(A19,"52 week low",TRUE)</f>
        <v>75.400000000000006</v>
      </c>
      <c r="H19" s="3" cm="1">
        <f t="array" ref="H19">_FV(A19,"Market cap",TRUE)/100000000</f>
        <v>2273.3090000000002</v>
      </c>
      <c r="I19" s="26" cm="1">
        <f t="array" ref="I19">_FV(A19,"Volume")/1000000</f>
        <v>4.6358920000000001</v>
      </c>
      <c r="J19" s="26" cm="1">
        <f t="array" ref="J19">_FV(A19,"Volume average",TRUE)/1000000</f>
        <v>1.90621</v>
      </c>
      <c r="K19" s="23">
        <f>J19*D19*1000000/100000000</f>
        <v>1.4811251700000001</v>
      </c>
      <c r="L19" s="26" cm="1">
        <f t="array" ref="L19">_FV(A19,"Shares outstanding",TRUE)/100000000</f>
        <v>28.977799999999998</v>
      </c>
      <c r="M19" s="7">
        <f>I19/J19</f>
        <v>2.4319943762754366</v>
      </c>
      <c r="N19" s="7">
        <f>F19/D19-1</f>
        <v>0.49163449163449169</v>
      </c>
      <c r="O19" s="7">
        <f>D19/G19-1</f>
        <v>3.0503978779840901E-2</v>
      </c>
      <c r="P19" s="16">
        <f>$P$1</f>
        <v>45289</v>
      </c>
      <c r="Q19" cm="1" vm="2">
        <f t="array" aca="1" ref="Q19:R19" ca="1">_xlfn.STOCKHISTORY(A19,P19,P19,0,0 )</f>
        <v>45289</v>
      </c>
      <c r="R19" s="17" vm="37">
        <f ca="1"/>
        <v>84.45</v>
      </c>
      <c r="S19" s="7">
        <f ca="1">D19/R19-1</f>
        <v>-7.9928952042628731E-2</v>
      </c>
    </row>
    <row r="20" spans="1:19" x14ac:dyDescent="0.25">
      <c r="A20" t="e" vm="38">
        <v>#VALUE!</v>
      </c>
      <c r="B20" t="str" cm="1">
        <f t="array" ref="B20">_FV(A20,"Name")</f>
        <v>New World Development Company Limited</v>
      </c>
      <c r="C20" t="str" cm="1">
        <f t="array" ref="C20">_FV(A20,"Ticker symbol",TRUE)</f>
        <v>17</v>
      </c>
      <c r="D20" cm="1">
        <f t="array" ref="D20">_FV(A20,"Price")</f>
        <v>10.64</v>
      </c>
      <c r="E20" s="1" cm="1">
        <f t="array" ref="E20">_FV(A20,"Change (%)",TRUE)</f>
        <v>-2.7421999999999998E-2</v>
      </c>
      <c r="F20" s="2" cm="1">
        <f t="array" ref="F20">_FV(A20,"52 week high",TRUE)</f>
        <v>22.667000000000002</v>
      </c>
      <c r="G20" s="2" cm="1">
        <f t="array" ref="G20">_FV(A20,"52 week low",TRUE)</f>
        <v>10.48</v>
      </c>
      <c r="H20" s="3" cm="1">
        <f t="array" ref="H20">_FV(A20,"Market cap",TRUE)/100000000</f>
        <v>275.31970000000001</v>
      </c>
      <c r="I20" s="26" cm="1">
        <f t="array" ref="I20">_FV(A20,"Volume")/1000000</f>
        <v>8.2834280000000007</v>
      </c>
      <c r="J20" s="26" cm="1">
        <f t="array" ref="J20">_FV(A20,"Volume average",TRUE)/1000000</f>
        <v>7.42103</v>
      </c>
      <c r="K20" s="23">
        <f>J20*D20*1000000/100000000</f>
        <v>0.78959759200000001</v>
      </c>
      <c r="L20" s="26" cm="1">
        <f t="array" ref="L20">_FV(A20,"Shares outstanding",TRUE)/100000000</f>
        <v>25.166329999999999</v>
      </c>
      <c r="M20" s="7">
        <f>I20/J20</f>
        <v>1.1162100139738016</v>
      </c>
      <c r="N20" s="7">
        <f>F20/D20-1</f>
        <v>1.1303571428571431</v>
      </c>
      <c r="O20" s="7">
        <f>D20/G20-1</f>
        <v>1.5267175572519109E-2</v>
      </c>
      <c r="P20" s="16">
        <f>$P$1</f>
        <v>45289</v>
      </c>
      <c r="Q20" cm="1" vm="2">
        <f t="array" aca="1" ref="Q20:R20" ca="1">_xlfn.STOCKHISTORY(A20,P20,P20,0,0 )</f>
        <v>45289</v>
      </c>
      <c r="R20" s="17" vm="39">
        <f ca="1"/>
        <v>12.12</v>
      </c>
      <c r="S20" s="7">
        <f ca="1">D20/R20-1</f>
        <v>-0.12211221122112204</v>
      </c>
    </row>
    <row r="21" spans="1:19" x14ac:dyDescent="0.25">
      <c r="A21" s="27" t="e" vm="40">
        <v>#VALUE!</v>
      </c>
      <c r="B21" s="27" t="str" cm="1">
        <f t="array" ref="B21">_FV(A21,"Name")</f>
        <v>GEELY AUTOMOBILE HOLDINGS LIMITED</v>
      </c>
      <c r="C21" s="27" t="str" cm="1">
        <f t="array" ref="C21">_FV(A21,"Ticker symbol",TRUE)</f>
        <v>175</v>
      </c>
      <c r="D21" s="27" cm="1">
        <f t="array" ref="D21">_FV(A21,"Price")</f>
        <v>7.99</v>
      </c>
      <c r="E21" s="29" cm="1">
        <f t="array" ref="E21">_FV(A21,"Change (%)",TRUE)</f>
        <v>-4.9810000000000002E-3</v>
      </c>
      <c r="F21" s="30" cm="1">
        <f t="array" ref="F21">_FV(A21,"52 week high",TRUE)</f>
        <v>13.5</v>
      </c>
      <c r="G21" s="30" cm="1">
        <f t="array" ref="G21">_FV(A21,"52 week low",TRUE)</f>
        <v>7.53</v>
      </c>
      <c r="H21" s="31" cm="1">
        <f t="array" ref="H21">_FV(A21,"Market cap",TRUE)/100000000</f>
        <v>808.08960000000002</v>
      </c>
      <c r="I21" s="32" cm="1">
        <f t="array" ref="I21">_FV(A21,"Volume")/1000000</f>
        <v>25.935962</v>
      </c>
      <c r="J21" s="32" cm="1">
        <f t="array" ref="J21">_FV(A21,"Volume average",TRUE)/1000000</f>
        <v>26.504619999999999</v>
      </c>
      <c r="K21" s="36">
        <f>J21*D21*1000000/100000000</f>
        <v>2.117719138</v>
      </c>
      <c r="L21" s="32" cm="1">
        <f t="array" ref="L21">_FV(A21,"Shares outstanding",TRUE)/100000000</f>
        <v>100.63379999999999</v>
      </c>
      <c r="M21" s="33">
        <f>I21/J21</f>
        <v>0.97854494801283709</v>
      </c>
      <c r="N21" s="33">
        <f>F21/D21-1</f>
        <v>0.68961201501877345</v>
      </c>
      <c r="O21" s="33">
        <f>D21/G21-1</f>
        <v>6.1088977423638724E-2</v>
      </c>
      <c r="P21" s="34">
        <f>$P$1</f>
        <v>45289</v>
      </c>
      <c r="Q21" s="27" cm="1" vm="2">
        <f t="array" aca="1" ref="Q21:R21" ca="1">_xlfn.STOCKHISTORY(A21,P21,P21,0,0 )</f>
        <v>45289</v>
      </c>
      <c r="R21" s="35" vm="41">
        <f ca="1"/>
        <v>8.59</v>
      </c>
      <c r="S21" s="33">
        <f ca="1">D21/R21-1</f>
        <v>-6.9848661233993026E-2</v>
      </c>
    </row>
    <row r="22" spans="1:19" x14ac:dyDescent="0.25">
      <c r="A22" t="e" vm="42">
        <v>#VALUE!</v>
      </c>
      <c r="B22" t="str" cm="1">
        <f t="array" ref="B22">_FV(A22,"Name")</f>
        <v>XIAOMI CORPORATION</v>
      </c>
      <c r="C22" t="str" cm="1">
        <f t="array" ref="C22">_FV(A22,"Ticker symbol",TRUE)</f>
        <v>1810</v>
      </c>
      <c r="D22" cm="1">
        <f t="array" ref="D22">_FV(A22,"Price")</f>
        <v>13.82</v>
      </c>
      <c r="E22" s="1" cm="1">
        <f t="array" ref="E22">_FV(A22,"Change (%)",TRUE)</f>
        <v>-2.6761E-2</v>
      </c>
      <c r="F22" s="2" cm="1">
        <f t="array" ref="F22">_FV(A22,"52 week high",TRUE)</f>
        <v>16.98</v>
      </c>
      <c r="G22" s="2" cm="1">
        <f t="array" ref="G22">_FV(A22,"52 week low",TRUE)</f>
        <v>9.86</v>
      </c>
      <c r="H22" s="3" cm="1">
        <f t="array" ref="H22">_FV(A22,"Market cap",TRUE)/100000000</f>
        <v>3560.5219999999999</v>
      </c>
      <c r="I22" s="26" cm="1">
        <f t="array" ref="I22">_FV(A22,"Volume")/1000000</f>
        <v>81.583680000000001</v>
      </c>
      <c r="J22" s="26" cm="1">
        <f t="array" ref="J22">_FV(A22,"Volume average",TRUE)/1000000</f>
        <v>77.500330000000005</v>
      </c>
      <c r="K22" s="23">
        <f>J22*D22*1000000/100000000</f>
        <v>10.710545606</v>
      </c>
      <c r="L22" s="26" cm="1">
        <f t="array" ref="L22">_FV(A22,"Shares outstanding",TRUE)/100000000</f>
        <v>250.74090000000001</v>
      </c>
      <c r="M22" s="7">
        <f>I22/J22</f>
        <v>1.052688162747178</v>
      </c>
      <c r="N22" s="7">
        <f>F22/D22-1</f>
        <v>0.22865412445730815</v>
      </c>
      <c r="O22" s="7">
        <f>D22/G22-1</f>
        <v>0.40162271805273853</v>
      </c>
      <c r="P22" s="16">
        <f>$P$1</f>
        <v>45289</v>
      </c>
      <c r="Q22" cm="1" vm="2">
        <f t="array" aca="1" ref="Q22:R22" ca="1">_xlfn.STOCKHISTORY(A22,P22,P22,0,0 )</f>
        <v>45289</v>
      </c>
      <c r="R22" s="17" vm="43">
        <f ca="1"/>
        <v>15.6</v>
      </c>
      <c r="S22" s="7">
        <f ca="1">D22/R22-1</f>
        <v>-0.11410256410256403</v>
      </c>
    </row>
    <row r="23" spans="1:19" x14ac:dyDescent="0.25">
      <c r="A23" s="27" t="e" vm="44">
        <v>#VALUE!</v>
      </c>
      <c r="B23" s="27" t="str" cm="1">
        <f t="array" ref="B23">_FV(A23,"Name")</f>
        <v>Budweiser Brewing Company APAC Limited</v>
      </c>
      <c r="C23" s="27" t="str" cm="1">
        <f t="array" ref="C23">_FV(A23,"Ticker symbol",TRUE)</f>
        <v>1876</v>
      </c>
      <c r="D23" s="27" cm="1">
        <f t="array" ref="D23">_FV(A23,"Price")</f>
        <v>12.42</v>
      </c>
      <c r="E23" s="29" cm="1">
        <f t="array" ref="E23">_FV(A23,"Change (%)",TRUE)</f>
        <v>-4.3143000000000001E-2</v>
      </c>
      <c r="F23" s="30" cm="1">
        <f t="array" ref="F23">_FV(A23,"52 week high",TRUE)</f>
        <v>26.25</v>
      </c>
      <c r="G23" s="30" cm="1">
        <f t="array" ref="G23">_FV(A23,"52 week low",TRUE)</f>
        <v>12.32</v>
      </c>
      <c r="H23" s="31" cm="1">
        <f t="array" ref="H23">_FV(A23,"Market cap",TRUE)/100000000</f>
        <v>1718.9929999999999</v>
      </c>
      <c r="I23" s="32" cm="1">
        <f t="array" ref="I23">_FV(A23,"Volume")/1000000</f>
        <v>9.8800530000000002</v>
      </c>
      <c r="J23" s="32" cm="1">
        <f t="array" ref="J23">_FV(A23,"Volume average",TRUE)/1000000</f>
        <v>8.3303799999999999</v>
      </c>
      <c r="K23" s="36">
        <f>J23*D23*1000000/100000000</f>
        <v>1.0346331959999999</v>
      </c>
      <c r="L23" s="32" cm="1">
        <f t="array" ref="L23">_FV(A23,"Shares outstanding",TRUE)/100000000</f>
        <v>132.434</v>
      </c>
      <c r="M23" s="33">
        <f>I23/J23</f>
        <v>1.1860266878581769</v>
      </c>
      <c r="N23" s="33">
        <f>F23/D23-1</f>
        <v>1.1135265700483092</v>
      </c>
      <c r="O23" s="33">
        <f>D23/G23-1</f>
        <v>8.116883116883189E-3</v>
      </c>
      <c r="P23" s="34">
        <f>$P$1</f>
        <v>45289</v>
      </c>
      <c r="Q23" s="27" cm="1" vm="2">
        <f t="array" aca="1" ref="Q23:R23" ca="1">_xlfn.STOCKHISTORY(A23,P23,P23,0,0 )</f>
        <v>45289</v>
      </c>
      <c r="R23" s="35" vm="45">
        <f ca="1"/>
        <v>14.62</v>
      </c>
      <c r="S23" s="33">
        <f ca="1">D23/R23-1</f>
        <v>-0.15047879616963056</v>
      </c>
    </row>
    <row r="24" spans="1:19" x14ac:dyDescent="0.25">
      <c r="A24" s="27" t="e" vm="46">
        <v>#VALUE!</v>
      </c>
      <c r="B24" s="27" t="str" cm="1">
        <f t="array" ref="B24">_FV(A24,"Name")</f>
        <v>SANDS CHINA LTD.</v>
      </c>
      <c r="C24" s="27" t="str" cm="1">
        <f t="array" ref="C24">_FV(A24,"Ticker symbol",TRUE)</f>
        <v>1928</v>
      </c>
      <c r="D24" s="27" cm="1">
        <f t="array" ref="D24">_FV(A24,"Price")</f>
        <v>21.55</v>
      </c>
      <c r="E24" s="29" cm="1">
        <f t="array" ref="E24">_FV(A24,"Change (%)",TRUE)</f>
        <v>-1.5982E-2</v>
      </c>
      <c r="F24" s="30" cm="1">
        <f t="array" ref="F24">_FV(A24,"52 week high",TRUE)</f>
        <v>31.55</v>
      </c>
      <c r="G24" s="30" cm="1">
        <f t="array" ref="G24">_FV(A24,"52 week low",TRUE)</f>
        <v>18.739999999999998</v>
      </c>
      <c r="H24" s="31" cm="1">
        <f t="array" ref="H24">_FV(A24,"Market cap",TRUE)/100000000</f>
        <v>1772.45</v>
      </c>
      <c r="I24" s="32" cm="1">
        <f t="array" ref="I24">_FV(A24,"Volume")/1000000</f>
        <v>10.196388000000001</v>
      </c>
      <c r="J24" s="32" cm="1">
        <f t="array" ref="J24">_FV(A24,"Volume average",TRUE)/1000000</f>
        <v>11.656219999999999</v>
      </c>
      <c r="K24" s="36">
        <f>J24*D24*1000000/100000000</f>
        <v>2.5119154099999998</v>
      </c>
      <c r="L24" s="32" cm="1">
        <f t="array" ref="L24">_FV(A24,"Shares outstanding",TRUE)/100000000</f>
        <v>80.933790000000002</v>
      </c>
      <c r="M24" s="33">
        <f>I24/J24</f>
        <v>0.87475939884456555</v>
      </c>
      <c r="N24" s="33">
        <f>F24/D24-1</f>
        <v>0.46403712296983768</v>
      </c>
      <c r="O24" s="33">
        <f>D24/G24-1</f>
        <v>0.14994663820704379</v>
      </c>
      <c r="P24" s="34">
        <f>$P$1</f>
        <v>45289</v>
      </c>
      <c r="Q24" s="27" cm="1" vm="2">
        <f t="array" aca="1" ref="Q24:R24" ca="1">_xlfn.STOCKHISTORY(A24,P24,P24,0,0 )</f>
        <v>45289</v>
      </c>
      <c r="R24" s="35" vm="47">
        <f ca="1"/>
        <v>22.85</v>
      </c>
      <c r="S24" s="33">
        <f ca="1">D24/R24-1</f>
        <v>-5.6892778993435478E-2</v>
      </c>
    </row>
    <row r="25" spans="1:19" x14ac:dyDescent="0.25">
      <c r="A25" t="e" vm="48">
        <v>#VALUE!</v>
      </c>
      <c r="B25" t="str" cm="1">
        <f t="array" ref="B25">_FV(A25,"Name")</f>
        <v>CHOW TAI FOOK JEWELLERY GROUP LIMITED</v>
      </c>
      <c r="C25" t="str" cm="1">
        <f t="array" ref="C25">_FV(A25,"Ticker symbol",TRUE)</f>
        <v>1929</v>
      </c>
      <c r="D25" cm="1">
        <f t="array" ref="D25">_FV(A25,"Price")</f>
        <v>11.32</v>
      </c>
      <c r="E25" s="1" cm="1">
        <f t="array" ref="E25">_FV(A25,"Change (%)",TRUE)</f>
        <v>3.5460000000000001E-3</v>
      </c>
      <c r="F25" s="2" cm="1">
        <f t="array" ref="F25">_FV(A25,"52 week high",TRUE)</f>
        <v>16.757999999999999</v>
      </c>
      <c r="G25" s="2" cm="1">
        <f t="array" ref="G25">_FV(A25,"52 week low",TRUE)</f>
        <v>9.91</v>
      </c>
      <c r="H25" s="3" cm="1">
        <f t="array" ref="H25">_FV(A25,"Market cap",TRUE)/100000000</f>
        <v>1102.646</v>
      </c>
      <c r="I25" s="26" cm="1">
        <f t="array" ref="I25">_FV(A25,"Volume")/1000000</f>
        <v>4.5032439999999996</v>
      </c>
      <c r="J25" s="26" cm="1">
        <f t="array" ref="J25">_FV(A25,"Volume average",TRUE)/1000000</f>
        <v>3.2163900000000001</v>
      </c>
      <c r="K25" s="23">
        <f>J25*D25*1000000/100000000</f>
        <v>0.36409534800000004</v>
      </c>
      <c r="L25" s="26" cm="1">
        <f t="array" ref="L25">_FV(A25,"Shares outstanding",TRUE)/100000000</f>
        <v>99.877359999999996</v>
      </c>
      <c r="M25" s="7">
        <f>I25/J25</f>
        <v>1.4000926504559459</v>
      </c>
      <c r="N25" s="7">
        <f>F25/D25-1</f>
        <v>0.48038869257950512</v>
      </c>
      <c r="O25" s="7">
        <f>D25/G25-1</f>
        <v>0.14228052472250252</v>
      </c>
      <c r="P25" s="16">
        <f>$P$1</f>
        <v>45289</v>
      </c>
      <c r="Q25" cm="1" vm="2">
        <f t="array" aca="1" ref="Q25:R25" ca="1">_xlfn.STOCKHISTORY(A25,P25,P25,0,0 )</f>
        <v>45289</v>
      </c>
      <c r="R25" s="17" vm="49">
        <f ca="1"/>
        <v>11.62</v>
      </c>
      <c r="S25" s="7">
        <f ca="1">D25/R25-1</f>
        <v>-2.5817555938037806E-2</v>
      </c>
    </row>
    <row r="26" spans="1:19" x14ac:dyDescent="0.25">
      <c r="A26" s="27" t="e" vm="50">
        <v>#VALUE!</v>
      </c>
      <c r="B26" s="27" t="str" cm="1">
        <f t="array" ref="B26">_FV(A26,"Name")</f>
        <v>WHARF REAL ESTATE INVESTMENT COMPANY LIMITED</v>
      </c>
      <c r="C26" s="27" t="str" cm="1">
        <f t="array" ref="C26">_FV(A26,"Ticker symbol",TRUE)</f>
        <v>1997</v>
      </c>
      <c r="D26" s="27" cm="1">
        <f t="array" ref="D26">_FV(A26,"Price")</f>
        <v>23.8</v>
      </c>
      <c r="E26" s="29" cm="1">
        <f t="array" ref="E26">_FV(A26,"Change (%)",TRUE)</f>
        <v>-2.0575999999999997E-2</v>
      </c>
      <c r="F26" s="30" cm="1">
        <f t="array" ref="F26">_FV(A26,"52 week high",TRUE)</f>
        <v>47.7</v>
      </c>
      <c r="G26" s="30" cm="1">
        <f t="array" ref="G26">_FV(A26,"52 week low",TRUE)</f>
        <v>22.9</v>
      </c>
      <c r="H26" s="31" cm="1">
        <f t="array" ref="H26">_FV(A26,"Market cap",TRUE)/100000000</f>
        <v>737.80319999999995</v>
      </c>
      <c r="I26" s="32" cm="1">
        <f t="array" ref="I26">_FV(A26,"Volume")/1000000</f>
        <v>2.9866920000000001</v>
      </c>
      <c r="J26" s="32" cm="1">
        <f t="array" ref="J26">_FV(A26,"Volume average",TRUE)/1000000</f>
        <v>2.5203799999999998</v>
      </c>
      <c r="K26" s="36">
        <f>J26*D26*1000000/100000000</f>
        <v>0.59985043999999987</v>
      </c>
      <c r="L26" s="32" cm="1">
        <f t="array" ref="L26">_FV(A26,"Shares outstanding",TRUE)/100000000</f>
        <v>30.362269999999999</v>
      </c>
      <c r="M26" s="33">
        <f>I26/J26</f>
        <v>1.1850165451241481</v>
      </c>
      <c r="N26" s="33">
        <f>F26/D26-1</f>
        <v>1.0042016806722689</v>
      </c>
      <c r="O26" s="33">
        <f>D26/G26-1</f>
        <v>3.9301310043668325E-2</v>
      </c>
      <c r="P26" s="34">
        <f>$P$1</f>
        <v>45289</v>
      </c>
      <c r="Q26" s="27" cm="1" vm="2">
        <f t="array" aca="1" ref="Q26:R26" ca="1">_xlfn.STOCKHISTORY(A26,P26,P26,0,0 )</f>
        <v>45289</v>
      </c>
      <c r="R26" s="35" vm="51">
        <f ca="1"/>
        <v>26.4</v>
      </c>
      <c r="S26" s="33">
        <f ca="1">D26/R26-1</f>
        <v>-9.8484848484848397E-2</v>
      </c>
    </row>
    <row r="27" spans="1:19" x14ac:dyDescent="0.25">
      <c r="A27" t="e" vm="52">
        <v>#VALUE!</v>
      </c>
      <c r="B27" t="str" cm="1">
        <f t="array" ref="B27">_FV(A27,"Name")</f>
        <v>CLP HOLDINGS LIMITED</v>
      </c>
      <c r="C27" t="str" cm="1">
        <f t="array" ref="C27">_FV(A27,"Ticker symbol",TRUE)</f>
        <v>2</v>
      </c>
      <c r="D27" cm="1">
        <f t="array" ref="D27">_FV(A27,"Price")</f>
        <v>62.9</v>
      </c>
      <c r="E27" s="1" cm="1">
        <f t="array" ref="E27">_FV(A27,"Change (%)",TRUE)</f>
        <v>-4.7470000000000004E-3</v>
      </c>
      <c r="F27" s="2" cm="1">
        <f t="array" ref="F27">_FV(A27,"52 week high",TRUE)</f>
        <v>64.8</v>
      </c>
      <c r="G27" s="2" cm="1">
        <f t="array" ref="G27">_FV(A27,"52 week low",TRUE)</f>
        <v>54.8</v>
      </c>
      <c r="H27" s="3" cm="1">
        <f t="array" ref="H27">_FV(A27,"Market cap",TRUE)/100000000</f>
        <v>1596.7170000000001</v>
      </c>
      <c r="I27" s="26" cm="1">
        <f t="array" ref="I27">_FV(A27,"Volume")/1000000</f>
        <v>2.067771</v>
      </c>
      <c r="J27" s="26" cm="1">
        <f t="array" ref="J27">_FV(A27,"Volume average",TRUE)/1000000</f>
        <v>1.3898600000000001</v>
      </c>
      <c r="K27" s="23">
        <f>J27*D27*1000000/100000000</f>
        <v>0.87422193999999998</v>
      </c>
      <c r="L27" s="26" cm="1">
        <f t="array" ref="L27">_FV(A27,"Shares outstanding",TRUE)/100000000</f>
        <v>25.264510000000001</v>
      </c>
      <c r="M27" s="7">
        <f>I27/J27</f>
        <v>1.4877548817866546</v>
      </c>
      <c r="N27" s="7">
        <f>F27/D27-1</f>
        <v>3.0206677265500748E-2</v>
      </c>
      <c r="O27" s="7">
        <f>D27/G27-1</f>
        <v>0.14781021897810231</v>
      </c>
      <c r="P27" s="16">
        <f>$P$1</f>
        <v>45289</v>
      </c>
      <c r="Q27" cm="1" vm="2">
        <f t="array" aca="1" ref="Q27:R27" ca="1">_xlfn.STOCKHISTORY(A27,P27,P27,0,0 )</f>
        <v>45289</v>
      </c>
      <c r="R27" s="17" vm="53">
        <f ca="1"/>
        <v>64.45</v>
      </c>
      <c r="S27" s="7">
        <f ca="1">D27/R27-1</f>
        <v>-2.4049650892164487E-2</v>
      </c>
    </row>
    <row r="28" spans="1:19" x14ac:dyDescent="0.25">
      <c r="A28" t="e" vm="54">
        <v>#VALUE!</v>
      </c>
      <c r="B28" t="str" cm="1">
        <f t="array" ref="B28">_FV(A28,"Name")</f>
        <v>Li Auto Inc.</v>
      </c>
      <c r="C28" t="str" cm="1">
        <f t="array" ref="C28">_FV(A28,"Ticker symbol",TRUE)</f>
        <v>2015</v>
      </c>
      <c r="D28" cm="1">
        <f t="array" ref="D28">_FV(A28,"Price")</f>
        <v>117.6</v>
      </c>
      <c r="E28" s="1" cm="1">
        <f t="array" ref="E28">_FV(A28,"Change (%)",TRUE)</f>
        <v>-2.5683999999999998E-2</v>
      </c>
      <c r="F28" s="2" cm="1">
        <f t="array" ref="F28">_FV(A28,"52 week high",TRUE)</f>
        <v>185.5</v>
      </c>
      <c r="G28" s="2" cm="1">
        <f t="array" ref="G28">_FV(A28,"52 week low",TRUE)</f>
        <v>80.099999999999994</v>
      </c>
      <c r="H28" s="3" cm="1">
        <f t="array" ref="H28">_FV(A28,"Market cap",TRUE)/100000000</f>
        <v>2561.2779999999998</v>
      </c>
      <c r="I28" s="26" cm="1">
        <f t="array" ref="I28">_FV(A28,"Volume")/1000000</f>
        <v>8.9213509999999996</v>
      </c>
      <c r="J28" s="26" cm="1">
        <f t="array" ref="J28">_FV(A28,"Volume average",TRUE)/1000000</f>
        <v>6.6158000000000001</v>
      </c>
      <c r="K28" s="23">
        <f>J28*D28*1000000/100000000</f>
        <v>7.7801808000000001</v>
      </c>
      <c r="L28" s="26" cm="1">
        <f t="array" ref="L28">_FV(A28,"Shares outstanding",TRUE)/100000000</f>
        <v>21.220199999999998</v>
      </c>
      <c r="M28" s="7">
        <f>I28/J28</f>
        <v>1.3484916412225278</v>
      </c>
      <c r="N28" s="7">
        <f>F28/D28-1</f>
        <v>0.57738095238095255</v>
      </c>
      <c r="O28" s="7">
        <f>D28/G28-1</f>
        <v>0.46816479400749067</v>
      </c>
      <c r="P28" s="16">
        <f>$P$1</f>
        <v>45289</v>
      </c>
      <c r="Q28" cm="1" vm="2">
        <f t="array" aca="1" ref="Q28:R28" ca="1">_xlfn.STOCKHISTORY(A28,P28,P28,0,0 )</f>
        <v>45289</v>
      </c>
      <c r="R28" s="17" vm="55">
        <f ca="1"/>
        <v>147.1</v>
      </c>
      <c r="S28" s="7">
        <f ca="1">D28/R28-1</f>
        <v>-0.20054384772263767</v>
      </c>
    </row>
    <row r="29" spans="1:19" x14ac:dyDescent="0.25">
      <c r="A29" s="27" t="e" vm="56">
        <v>#VALUE!</v>
      </c>
      <c r="B29" s="27" t="str" cm="1">
        <f t="array" ref="B29">_FV(A29,"Name")</f>
        <v>ANTA Sports Products Limited</v>
      </c>
      <c r="C29" s="27" t="str" cm="1">
        <f t="array" ref="C29">_FV(A29,"Ticker symbol",TRUE)</f>
        <v>2020</v>
      </c>
      <c r="D29" s="27" cm="1">
        <f t="array" ref="D29">_FV(A29,"Price")</f>
        <v>71.55</v>
      </c>
      <c r="E29" s="29" cm="1">
        <f t="array" ref="E29">_FV(A29,"Change (%)",TRUE)</f>
        <v>-3.4412999999999999E-2</v>
      </c>
      <c r="F29" s="30" cm="1">
        <f t="array" ref="F29">_FV(A29,"52 week high",TRUE)</f>
        <v>125.3</v>
      </c>
      <c r="G29" s="30" cm="1">
        <f t="array" ref="G29">_FV(A29,"52 week low",TRUE)</f>
        <v>68</v>
      </c>
      <c r="H29" s="31" cm="1">
        <f t="array" ref="H29">_FV(A29,"Market cap",TRUE)/100000000</f>
        <v>2091.893</v>
      </c>
      <c r="I29" s="32" cm="1">
        <f t="array" ref="I29">_FV(A29,"Volume")/1000000</f>
        <v>7.1293610000000003</v>
      </c>
      <c r="J29" s="32" cm="1">
        <f t="array" ref="J29">_FV(A29,"Volume average",TRUE)/1000000</f>
        <v>7.4842700000000004</v>
      </c>
      <c r="K29" s="36">
        <f>J29*D29*1000000/100000000</f>
        <v>5.3549951849999999</v>
      </c>
      <c r="L29" s="32" cm="1">
        <f t="array" ref="L29">_FV(A29,"Shares outstanding",TRUE)/100000000</f>
        <v>28.326239999999999</v>
      </c>
      <c r="M29" s="33">
        <f>I29/J29</f>
        <v>0.95257934307554371</v>
      </c>
      <c r="N29" s="33">
        <f>F29/D29-1</f>
        <v>0.75122292103424182</v>
      </c>
      <c r="O29" s="33">
        <f>D29/G29-1</f>
        <v>5.2205882352941213E-2</v>
      </c>
      <c r="P29" s="34">
        <f>$P$1</f>
        <v>45289</v>
      </c>
      <c r="Q29" s="27" cm="1" vm="2">
        <f t="array" aca="1" ref="Q29:R29" ca="1">_xlfn.STOCKHISTORY(A29,P29,P29,0,0 )</f>
        <v>45289</v>
      </c>
      <c r="R29" s="35" vm="57">
        <f ca="1"/>
        <v>75.75</v>
      </c>
      <c r="S29" s="33">
        <f ca="1">D29/R29-1</f>
        <v>-5.5445544554455495E-2</v>
      </c>
    </row>
    <row r="30" spans="1:19" x14ac:dyDescent="0.25">
      <c r="A30" t="e" vm="58">
        <v>#VALUE!</v>
      </c>
      <c r="B30" t="str" cm="1">
        <f t="array" ref="B30">_FV(A30,"Name")</f>
        <v>WUXI BIOLOGICS (CAYMAN) INC.</v>
      </c>
      <c r="C30" t="str" cm="1">
        <f t="array" ref="C30">_FV(A30,"Ticker symbol",TRUE)</f>
        <v>2269</v>
      </c>
      <c r="D30" cm="1">
        <f t="array" ref="D30">_FV(A30,"Price")</f>
        <v>30.45</v>
      </c>
      <c r="E30" s="1" cm="1">
        <f t="array" ref="E30">_FV(A30,"Change (%)",TRUE)</f>
        <v>-1.6389999999999998E-3</v>
      </c>
      <c r="F30" s="2" cm="1">
        <f t="array" ref="F30">_FV(A30,"52 week high",TRUE)</f>
        <v>77.400000000000006</v>
      </c>
      <c r="G30" s="2" cm="1">
        <f t="array" ref="G30">_FV(A30,"52 week low",TRUE)</f>
        <v>25.85</v>
      </c>
      <c r="H30" s="3" cm="1">
        <f t="array" ref="H30">_FV(A30,"Market cap",TRUE)/100000000</f>
        <v>1298.538</v>
      </c>
      <c r="I30" s="26" cm="1">
        <f t="array" ref="I30">_FV(A30,"Volume")/1000000</f>
        <v>26.423196000000001</v>
      </c>
      <c r="J30" s="26" cm="1">
        <f t="array" ref="J30">_FV(A30,"Volume average",TRUE)/1000000</f>
        <v>33.945039999999999</v>
      </c>
      <c r="K30" s="23">
        <f>J30*D30*1000000/100000000</f>
        <v>10.336264679999999</v>
      </c>
      <c r="L30" s="26" cm="1">
        <f t="array" ref="L30">_FV(A30,"Shares outstanding",TRUE)/100000000</f>
        <v>42.575000000000003</v>
      </c>
      <c r="M30" s="7">
        <f>I30/J30</f>
        <v>0.77841110218164422</v>
      </c>
      <c r="N30" s="7">
        <f>F30/D30-1</f>
        <v>1.5418719211822665</v>
      </c>
      <c r="O30" s="7">
        <f>D30/G30-1</f>
        <v>0.17794970986460346</v>
      </c>
      <c r="P30" s="16">
        <f>$P$1</f>
        <v>45289</v>
      </c>
      <c r="Q30" cm="1" vm="2">
        <f t="array" aca="1" ref="Q30:R30" ca="1">_xlfn.STOCKHISTORY(A30,P30,P30,0,0 )</f>
        <v>45289</v>
      </c>
      <c r="R30" s="17" vm="59">
        <f ca="1"/>
        <v>29.6</v>
      </c>
      <c r="S30" s="7">
        <f ca="1">D30/R30-1</f>
        <v>2.8716216216216228E-2</v>
      </c>
    </row>
    <row r="31" spans="1:19" x14ac:dyDescent="0.25">
      <c r="A31" t="e" vm="60">
        <v>#VALUE!</v>
      </c>
      <c r="B31" t="str" cm="1">
        <f t="array" ref="B31">_FV(A31,"Name")</f>
        <v>Shenzhou International Group Holdings Limited</v>
      </c>
      <c r="C31" t="str" cm="1">
        <f t="array" ref="C31">_FV(A31,"Ticker symbol",TRUE)</f>
        <v>2313</v>
      </c>
      <c r="D31" cm="1">
        <f t="array" ref="D31">_FV(A31,"Price")</f>
        <v>74.55</v>
      </c>
      <c r="E31" s="1" cm="1">
        <f t="array" ref="E31">_FV(A31,"Change (%)",TRUE)</f>
        <v>-1.8432999999999998E-2</v>
      </c>
      <c r="F31" s="2" cm="1">
        <f t="array" ref="F31">_FV(A31,"52 week high",TRUE)</f>
        <v>109.7</v>
      </c>
      <c r="G31" s="2" cm="1">
        <f t="array" ref="G31">_FV(A31,"52 week low",TRUE)</f>
        <v>60.8</v>
      </c>
      <c r="H31" s="3" cm="1">
        <f t="array" ref="H31">_FV(A31,"Market cap",TRUE)/100000000</f>
        <v>1141.6969999999999</v>
      </c>
      <c r="I31" s="26" cm="1">
        <f t="array" ref="I31">_FV(A31,"Volume")/1000000</f>
        <v>2.4493360000000002</v>
      </c>
      <c r="J31" s="26" cm="1">
        <f t="array" ref="J31">_FV(A31,"Volume average",TRUE)/1000000</f>
        <v>2.1916199999999999</v>
      </c>
      <c r="K31" s="23">
        <f>J31*D31*1000000/100000000</f>
        <v>1.63385271</v>
      </c>
      <c r="L31" s="26" cm="1">
        <f t="array" ref="L31">_FV(A31,"Shares outstanding",TRUE)/100000000</f>
        <v>15.032220000000001</v>
      </c>
      <c r="M31" s="7">
        <f>I31/J31</f>
        <v>1.1175915532802221</v>
      </c>
      <c r="N31" s="7">
        <f>F31/D31-1</f>
        <v>0.47149564050972503</v>
      </c>
      <c r="O31" s="7">
        <f>D31/G31-1</f>
        <v>0.22615131578947367</v>
      </c>
      <c r="P31" s="16">
        <f>$P$1</f>
        <v>45289</v>
      </c>
      <c r="Q31" cm="1" vm="2">
        <f t="array" aca="1" ref="Q31:R31" ca="1">_xlfn.STOCKHISTORY(A31,P31,P31,0,0 )</f>
        <v>45289</v>
      </c>
      <c r="R31" s="17" vm="61">
        <f ca="1"/>
        <v>80.400000000000006</v>
      </c>
      <c r="S31" s="7">
        <f ca="1">D31/R31-1</f>
        <v>-7.2761194029850818E-2</v>
      </c>
    </row>
    <row r="32" spans="1:19" x14ac:dyDescent="0.25">
      <c r="A32" t="e" vm="62">
        <v>#VALUE!</v>
      </c>
      <c r="B32" t="str" cm="1">
        <f t="array" ref="B32">_FV(A32,"Name")</f>
        <v>Ping An Insurance (Group) Company of China, Ltd.</v>
      </c>
      <c r="C32" t="str" cm="1">
        <f t="array" ref="C32">_FV(A32,"Ticker symbol",TRUE)</f>
        <v>2318</v>
      </c>
      <c r="D32" cm="1">
        <f t="array" ref="D32">_FV(A32,"Price")</f>
        <v>31.85</v>
      </c>
      <c r="E32" s="1" cm="1">
        <f t="array" ref="E32">_FV(A32,"Change (%)",TRUE)</f>
        <v>-2.5994000000000003E-2</v>
      </c>
      <c r="F32" s="2" cm="1">
        <f t="array" ref="F32">_FV(A32,"52 week high",TRUE)</f>
        <v>65.099999999999994</v>
      </c>
      <c r="G32" s="2" cm="1">
        <f t="array" ref="G32">_FV(A32,"52 week low",TRUE)</f>
        <v>31.5</v>
      </c>
      <c r="H32" s="3" cm="1">
        <f t="array" ref="H32">_FV(A32,"Market cap",TRUE)/100000000</f>
        <v>6918.7060000000001</v>
      </c>
      <c r="I32" s="26" cm="1">
        <f t="array" ref="I32">_FV(A32,"Volume")/1000000</f>
        <v>41.111016999999997</v>
      </c>
      <c r="J32" s="26" cm="1">
        <f t="array" ref="J32">_FV(A32,"Volume average",TRUE)/1000000</f>
        <v>28.118390000000002</v>
      </c>
      <c r="K32" s="23">
        <f>J32*D32*1000000/100000000</f>
        <v>8.9557072150000003</v>
      </c>
      <c r="L32" s="26" cm="1">
        <f t="array" ref="L32">_FV(A32,"Shares outstanding",TRUE)/100000000</f>
        <v>182.10230000000001</v>
      </c>
      <c r="M32" s="7">
        <f>I32/J32</f>
        <v>1.4620686675161698</v>
      </c>
      <c r="N32" s="7">
        <f>F32/D32-1</f>
        <v>1.0439560439560438</v>
      </c>
      <c r="O32" s="7">
        <f>D32/G32-1</f>
        <v>1.1111111111111072E-2</v>
      </c>
      <c r="P32" s="16">
        <f>$P$1</f>
        <v>45289</v>
      </c>
      <c r="Q32" cm="1" vm="2">
        <f t="array" aca="1" ref="Q32:R32" ca="1">_xlfn.STOCKHISTORY(A32,P32,P32,0,0 )</f>
        <v>45289</v>
      </c>
      <c r="R32" s="17" vm="63">
        <f ca="1"/>
        <v>35.35</v>
      </c>
      <c r="S32" s="7">
        <f ca="1">D32/R32-1</f>
        <v>-9.9009900990098987E-2</v>
      </c>
    </row>
    <row r="33" spans="1:19" x14ac:dyDescent="0.25">
      <c r="A33" t="e" vm="64">
        <v>#VALUE!</v>
      </c>
      <c r="B33" t="str" cm="1">
        <f t="array" ref="B33">_FV(A33,"Name")</f>
        <v>China Mengniu Dairy Company Limited</v>
      </c>
      <c r="C33" t="str" cm="1">
        <f t="array" ref="C33">_FV(A33,"Ticker symbol",TRUE)</f>
        <v>2319</v>
      </c>
      <c r="D33" cm="1">
        <f t="array" ref="D33">_FV(A33,"Price")</f>
        <v>18.420000000000002</v>
      </c>
      <c r="E33" s="1" cm="1">
        <f t="array" ref="E33">_FV(A33,"Change (%)",TRUE)</f>
        <v>-2.4364E-2</v>
      </c>
      <c r="F33" s="2" cm="1">
        <f t="array" ref="F33">_FV(A33,"52 week high",TRUE)</f>
        <v>40.15</v>
      </c>
      <c r="G33" s="2" cm="1">
        <f t="array" ref="G33">_FV(A33,"52 week low",TRUE)</f>
        <v>18.14</v>
      </c>
      <c r="H33" s="3" cm="1">
        <f t="array" ref="H33">_FV(A33,"Market cap",TRUE)/100000000</f>
        <v>742.98320000000001</v>
      </c>
      <c r="I33" s="26" cm="1">
        <f t="array" ref="I33">_FV(A33,"Volume")/1000000</f>
        <v>16.075475000000001</v>
      </c>
      <c r="J33" s="26" cm="1">
        <f t="array" ref="J33">_FV(A33,"Volume average",TRUE)/1000000</f>
        <v>11.979010000000001</v>
      </c>
      <c r="K33" s="23">
        <f>J33*D33*1000000/100000000</f>
        <v>2.2065336420000001</v>
      </c>
      <c r="L33" s="26" cm="1">
        <f t="array" ref="L33">_FV(A33,"Shares outstanding",TRUE)/100000000</f>
        <v>39.352919999999997</v>
      </c>
      <c r="M33" s="7">
        <f>I33/J33</f>
        <v>1.3419702462891341</v>
      </c>
      <c r="N33" s="7">
        <f>F33/D33-1</f>
        <v>1.1796959826275786</v>
      </c>
      <c r="O33" s="7">
        <f>D33/G33-1</f>
        <v>1.5435501653803918E-2</v>
      </c>
      <c r="P33" s="16">
        <f>$P$1</f>
        <v>45289</v>
      </c>
      <c r="Q33" cm="1" vm="2">
        <f t="array" aca="1" ref="Q33:R33" ca="1">_xlfn.STOCKHISTORY(A33,P33,P33,0,0 )</f>
        <v>45289</v>
      </c>
      <c r="R33" s="17" vm="65">
        <f ca="1"/>
        <v>21</v>
      </c>
      <c r="S33" s="7">
        <f ca="1">D33/R33-1</f>
        <v>-0.12285714285714278</v>
      </c>
    </row>
    <row r="34" spans="1:19" x14ac:dyDescent="0.25">
      <c r="A34" t="e" vm="66">
        <v>#VALUE!</v>
      </c>
      <c r="B34" t="str" cm="1">
        <f t="array" ref="B34">_FV(A34,"Name")</f>
        <v>LI NING COMPANY LIMITED</v>
      </c>
      <c r="C34" t="str" cm="1">
        <f t="array" ref="C34">_FV(A34,"Ticker symbol",TRUE)</f>
        <v>2331</v>
      </c>
      <c r="D34" cm="1">
        <f t="array" ref="D34">_FV(A34,"Price")</f>
        <v>17.399999999999999</v>
      </c>
      <c r="E34" s="1" cm="1">
        <f t="array" ref="E34">_FV(A34,"Change (%)",TRUE)</f>
        <v>-2.4664000000000002E-2</v>
      </c>
      <c r="F34" s="2" cm="1">
        <f t="array" ref="F34">_FV(A34,"52 week high",TRUE)</f>
        <v>82.7</v>
      </c>
      <c r="G34" s="2" cm="1">
        <f t="array" ref="G34">_FV(A34,"52 week low",TRUE)</f>
        <v>17.14</v>
      </c>
      <c r="H34" s="3" cm="1">
        <f t="array" ref="H34">_FV(A34,"Market cap",TRUE)/100000000</f>
        <v>468.37400000000002</v>
      </c>
      <c r="I34" s="26" cm="1">
        <f t="array" ref="I34">_FV(A34,"Volume")/1000000</f>
        <v>17.502642999999999</v>
      </c>
      <c r="J34" s="26" cm="1">
        <f t="array" ref="J34">_FV(A34,"Volume average",TRUE)/1000000</f>
        <v>23.05631</v>
      </c>
      <c r="K34" s="23">
        <f>J34*D34*1000000/100000000</f>
        <v>4.0117979399999992</v>
      </c>
      <c r="L34" s="26" cm="1">
        <f t="array" ref="L34">_FV(A34,"Shares outstanding",TRUE)/100000000</f>
        <v>26.254149999999999</v>
      </c>
      <c r="M34" s="7">
        <f>I34/J34</f>
        <v>0.75912593992707411</v>
      </c>
      <c r="N34" s="7">
        <f>F34/D34-1</f>
        <v>3.7528735632183912</v>
      </c>
      <c r="O34" s="7">
        <f>D34/G34-1</f>
        <v>1.5169194865810809E-2</v>
      </c>
      <c r="P34" s="16">
        <f>$P$1</f>
        <v>45289</v>
      </c>
      <c r="Q34" cm="1" vm="2">
        <f t="array" aca="1" ref="Q34:R34" ca="1">_xlfn.STOCKHISTORY(A34,P34,P34,0,0 )</f>
        <v>45289</v>
      </c>
      <c r="R34" s="17" vm="67">
        <f ca="1"/>
        <v>20.9</v>
      </c>
      <c r="S34" s="7">
        <f ca="1">D34/R34-1</f>
        <v>-0.16746411483253587</v>
      </c>
    </row>
    <row r="35" spans="1:19" x14ac:dyDescent="0.25">
      <c r="A35" t="e" vm="68">
        <v>#VALUE!</v>
      </c>
      <c r="B35" t="str" cm="1">
        <f t="array" ref="B35">_FV(A35,"Name")</f>
        <v>WuXi AppTec Co., Ltd.</v>
      </c>
      <c r="C35" t="str" cm="1">
        <f t="array" ref="C35">_FV(A35,"Ticker symbol",TRUE)</f>
        <v>2359</v>
      </c>
      <c r="D35" cm="1">
        <f t="array" ref="D35">_FV(A35,"Price")</f>
        <v>78.8</v>
      </c>
      <c r="E35" s="1" cm="1">
        <f t="array" ref="E35">_FV(A35,"Change (%)",TRUE)</f>
        <v>4.4609999999999997E-3</v>
      </c>
      <c r="F35" s="2" cm="1">
        <f t="array" ref="F35">_FV(A35,"52 week high",TRUE)</f>
        <v>114</v>
      </c>
      <c r="G35" s="2" cm="1">
        <f t="array" ref="G35">_FV(A35,"52 week low",TRUE)</f>
        <v>59.5</v>
      </c>
      <c r="H35" s="3" cm="1">
        <f t="array" ref="H35">_FV(A35,"Market cap",TRUE)/100000000</f>
        <v>2153.7820000000002</v>
      </c>
      <c r="I35" s="26" cm="1">
        <f t="array" ref="I35">_FV(A35,"Volume")/1000000</f>
        <v>1.947125</v>
      </c>
      <c r="J35" s="26" cm="1">
        <f t="array" ref="J35">_FV(A35,"Volume average",TRUE)/1000000</f>
        <v>20.997800000000002</v>
      </c>
      <c r="K35" s="23">
        <f>J35*D35*1000000/100000000</f>
        <v>16.5462664</v>
      </c>
      <c r="L35" s="26" cm="1">
        <f t="array" ref="L35">_FV(A35,"Shares outstanding",TRUE)/100000000</f>
        <v>29.68845</v>
      </c>
      <c r="M35" s="7">
        <f>I35/J35</f>
        <v>9.2729952661707415E-2</v>
      </c>
      <c r="N35" s="7">
        <f>F35/D35-1</f>
        <v>0.4467005076142132</v>
      </c>
      <c r="O35" s="7">
        <f>D35/G35-1</f>
        <v>0.32436974789915962</v>
      </c>
      <c r="P35" s="16">
        <f>$P$1</f>
        <v>45289</v>
      </c>
      <c r="Q35" cm="1" vm="2">
        <f t="array" aca="1" ref="Q35:R35" ca="1">_xlfn.STOCKHISTORY(A35,P35,P35,0,0 )</f>
        <v>45289</v>
      </c>
      <c r="R35" s="17" vm="69">
        <f ca="1"/>
        <v>79.45</v>
      </c>
      <c r="S35" s="7">
        <f ca="1">D35/R35-1</f>
        <v>-8.1812460667086695E-3</v>
      </c>
    </row>
    <row r="36" spans="1:19" x14ac:dyDescent="0.25">
      <c r="A36" t="e" vm="70">
        <v>#VALUE!</v>
      </c>
      <c r="B36" t="str" cm="1">
        <f t="array" ref="B36">_FV(A36,"Name")</f>
        <v>Sunny Optical Technology (Group) Company Limited</v>
      </c>
      <c r="C36" t="str" cm="1">
        <f t="array" ref="C36">_FV(A36,"Ticker symbol",TRUE)</f>
        <v>2382</v>
      </c>
      <c r="D36" cm="1">
        <f t="array" ref="D36">_FV(A36,"Price")</f>
        <v>58</v>
      </c>
      <c r="E36" s="1" cm="1">
        <f t="array" ref="E36">_FV(A36,"Change (%)",TRUE)</f>
        <v>-2.3569E-2</v>
      </c>
      <c r="F36" s="2" cm="1">
        <f t="array" ref="F36">_FV(A36,"52 week high",TRUE)</f>
        <v>119.7</v>
      </c>
      <c r="G36" s="2" cm="1">
        <f t="array" ref="G36">_FV(A36,"52 week low",TRUE)</f>
        <v>50.3</v>
      </c>
      <c r="H36" s="3" cm="1">
        <f t="array" ref="H36">_FV(A36,"Market cap",TRUE)/100000000</f>
        <v>677.25840000000005</v>
      </c>
      <c r="I36" s="26" cm="1">
        <f t="array" ref="I36">_FV(A36,"Volume")/1000000</f>
        <v>7.1010080000000002</v>
      </c>
      <c r="J36" s="26" cm="1">
        <f t="array" ref="J36">_FV(A36,"Volume average",TRUE)/1000000</f>
        <v>6.6189499999999999</v>
      </c>
      <c r="K36" s="23">
        <f>J36*D36*1000000/100000000</f>
        <v>3.838991</v>
      </c>
      <c r="L36" s="26" cm="1">
        <f t="array" ref="L36">_FV(A36,"Shares outstanding",TRUE)/100000000</f>
        <v>10.967750000000001</v>
      </c>
      <c r="M36" s="7">
        <f>I36/J36</f>
        <v>1.0728299805860446</v>
      </c>
      <c r="N36" s="7">
        <f>F36/D36-1</f>
        <v>1.0637931034482757</v>
      </c>
      <c r="O36" s="7">
        <f>D36/G36-1</f>
        <v>0.15308151093439371</v>
      </c>
      <c r="P36" s="16">
        <f>$P$1</f>
        <v>45289</v>
      </c>
      <c r="Q36" cm="1" vm="2">
        <f t="array" aca="1" ref="Q36:R36" ca="1">_xlfn.STOCKHISTORY(A36,P36,P36,0,0 )</f>
        <v>45289</v>
      </c>
      <c r="R36" s="17" vm="71">
        <f ca="1"/>
        <v>70.849999999999994</v>
      </c>
      <c r="S36" s="7">
        <f ca="1">D36/R36-1</f>
        <v>-0.18136908962597031</v>
      </c>
    </row>
    <row r="37" spans="1:19" x14ac:dyDescent="0.25">
      <c r="A37" t="e" vm="72">
        <v>#VALUE!</v>
      </c>
      <c r="B37" t="str" cm="1">
        <f t="array" ref="B37">_FV(A37,"Name")</f>
        <v>BOC HONG KONG (HOLDINGS) LIMITED</v>
      </c>
      <c r="C37" t="str" cm="1">
        <f t="array" ref="C37">_FV(A37,"Ticker symbol",TRUE)</f>
        <v>2388</v>
      </c>
      <c r="D37" cm="1">
        <f t="array" ref="D37">_FV(A37,"Price")</f>
        <v>18.8</v>
      </c>
      <c r="E37" s="1" cm="1">
        <f t="array" ref="E37">_FV(A37,"Change (%)",TRUE)</f>
        <v>-1.2605E-2</v>
      </c>
      <c r="F37" s="2" cm="1">
        <f t="array" ref="F37">_FV(A37,"52 week high",TRUE)</f>
        <v>28.25</v>
      </c>
      <c r="G37" s="2" cm="1">
        <f t="array" ref="G37">_FV(A37,"52 week low",TRUE)</f>
        <v>18.8</v>
      </c>
      <c r="H37" s="3" cm="1">
        <f t="array" ref="H37">_FV(A37,"Market cap",TRUE)/100000000</f>
        <v>2013.057</v>
      </c>
      <c r="I37" s="26" cm="1">
        <f t="array" ref="I37">_FV(A37,"Volume")/1000000</f>
        <v>17.058720000000001</v>
      </c>
      <c r="J37" s="26" cm="1">
        <f t="array" ref="J37">_FV(A37,"Volume average",TRUE)/1000000</f>
        <v>10.33511</v>
      </c>
      <c r="K37" s="23">
        <f>J37*D37*1000000/100000000</f>
        <v>1.9430006799999999</v>
      </c>
      <c r="L37" s="26" cm="1">
        <f t="array" ref="L37">_FV(A37,"Shares outstanding",TRUE)/100000000</f>
        <v>105.7278</v>
      </c>
      <c r="M37" s="7">
        <f>I37/J37</f>
        <v>1.6505600811215362</v>
      </c>
      <c r="N37" s="7">
        <f>F37/D37-1</f>
        <v>0.50265957446808507</v>
      </c>
      <c r="O37" s="7">
        <f>D37/G37-1</f>
        <v>0</v>
      </c>
      <c r="P37" s="16">
        <f>$P$1</f>
        <v>45289</v>
      </c>
      <c r="Q37" cm="1" vm="2">
        <f t="array" aca="1" ref="Q37:R37" ca="1">_xlfn.STOCKHISTORY(A37,P37,P37,0,0 )</f>
        <v>45289</v>
      </c>
      <c r="R37" s="17" vm="73">
        <f ca="1"/>
        <v>21.2</v>
      </c>
      <c r="S37" s="7">
        <f ca="1">D37/R37-1</f>
        <v>-0.1132075471698113</v>
      </c>
    </row>
    <row r="38" spans="1:19" x14ac:dyDescent="0.25">
      <c r="A38" s="27" t="e" vm="74">
        <v>#VALUE!</v>
      </c>
      <c r="B38" s="27" t="str" cm="1">
        <f t="array" ref="B38">_FV(A38,"Name")</f>
        <v>ALIBABA HEALTH INFORMATION TECHNOLOGY LIMITED</v>
      </c>
      <c r="C38" s="27" t="str" cm="1">
        <f t="array" ref="C38">_FV(A38,"Ticker symbol",TRUE)</f>
        <v>241</v>
      </c>
      <c r="D38" s="27" cm="1">
        <f t="array" ref="D38">_FV(A38,"Price")</f>
        <v>3.5</v>
      </c>
      <c r="E38" s="29" cm="1">
        <f t="array" ref="E38">_FV(A38,"Change (%)",TRUE)</f>
        <v>-4.6322000000000002E-2</v>
      </c>
      <c r="F38" s="30" cm="1">
        <f t="array" ref="F38">_FV(A38,"52 week high",TRUE)</f>
        <v>7.89</v>
      </c>
      <c r="G38" s="30" cm="1">
        <f t="array" ref="G38">_FV(A38,"52 week low",TRUE)</f>
        <v>3.48</v>
      </c>
      <c r="H38" s="31" cm="1">
        <f t="array" ref="H38">_FV(A38,"Market cap",TRUE)/100000000</f>
        <v>496.67939999999999</v>
      </c>
      <c r="I38" s="32" cm="1">
        <f t="array" ref="I38">_FV(A38,"Volume")/1000000</f>
        <v>26.372083</v>
      </c>
      <c r="J38" s="32" cm="1">
        <f t="array" ref="J38">_FV(A38,"Volume average",TRUE)/1000000</f>
        <v>19.05453</v>
      </c>
      <c r="K38" s="36">
        <f>J38*D38*1000000/100000000</f>
        <v>0.66690855000000004</v>
      </c>
      <c r="L38" s="32" cm="1">
        <f t="array" ref="L38">_FV(A38,"Shares outstanding",TRUE)/100000000</f>
        <v>135.33500000000001</v>
      </c>
      <c r="M38" s="33">
        <f>I38/J38</f>
        <v>1.3840321960184796</v>
      </c>
      <c r="N38" s="33">
        <f>F38/D38-1</f>
        <v>1.254285714285714</v>
      </c>
      <c r="O38" s="33">
        <f>D38/G38-1</f>
        <v>5.7471264367816577E-3</v>
      </c>
      <c r="P38" s="34">
        <f>$P$1</f>
        <v>45289</v>
      </c>
      <c r="Q38" s="27" cm="1" vm="2">
        <f t="array" aca="1" ref="Q38:R38" ca="1">_xlfn.STOCKHISTORY(A38,P38,P38,0,0 )</f>
        <v>45289</v>
      </c>
      <c r="R38" s="35" vm="75">
        <f ca="1"/>
        <v>4.24</v>
      </c>
      <c r="S38" s="33">
        <f ca="1">D38/R38-1</f>
        <v>-0.17452830188679247</v>
      </c>
    </row>
    <row r="39" spans="1:19" x14ac:dyDescent="0.25">
      <c r="A39" t="e" vm="76">
        <v>#VALUE!</v>
      </c>
      <c r="B39" t="str" cm="1">
        <f t="array" ref="B39">_FV(A39,"Name")</f>
        <v>China Life Insurance Company Limited</v>
      </c>
      <c r="C39" t="str" cm="1">
        <f t="array" ref="C39">_FV(A39,"Ticker symbol",TRUE)</f>
        <v>2628</v>
      </c>
      <c r="D39" cm="1">
        <f t="array" ref="D39">_FV(A39,"Price")</f>
        <v>8.92</v>
      </c>
      <c r="E39" s="1" cm="1">
        <f t="array" ref="E39">_FV(A39,"Change (%)",TRUE)</f>
        <v>-1.8702E-2</v>
      </c>
      <c r="F39" s="2" cm="1">
        <f t="array" ref="F39">_FV(A39,"52 week high",TRUE)</f>
        <v>15.84</v>
      </c>
      <c r="G39" s="2" cm="1">
        <f t="array" ref="G39">_FV(A39,"52 week low",TRUE)</f>
        <v>8.83</v>
      </c>
      <c r="H39" s="3" cm="1">
        <f t="array" ref="H39">_FV(A39,"Market cap",TRUE)/100000000</f>
        <v>6555.5119999999997</v>
      </c>
      <c r="I39" s="26" cm="1">
        <f t="array" ref="I39">_FV(A39,"Volume")/1000000</f>
        <v>22.950039</v>
      </c>
      <c r="J39" s="26" cm="1">
        <f t="array" ref="J39">_FV(A39,"Volume average",TRUE)/1000000</f>
        <v>26.28604</v>
      </c>
      <c r="K39" s="23">
        <f>J39*D39*1000000/100000000</f>
        <v>2.3447147680000002</v>
      </c>
      <c r="L39" s="26" cm="1">
        <f t="array" ref="L39">_FV(A39,"Shares outstanding",TRUE)/100000000</f>
        <v>282.64710000000002</v>
      </c>
      <c r="M39" s="7">
        <f>I39/J39</f>
        <v>0.87308849107739317</v>
      </c>
      <c r="N39" s="7">
        <f>F39/D39-1</f>
        <v>0.77578475336322872</v>
      </c>
      <c r="O39" s="7">
        <f>D39/G39-1</f>
        <v>1.0192525481313774E-2</v>
      </c>
      <c r="P39" s="16">
        <f>$P$1</f>
        <v>45289</v>
      </c>
      <c r="Q39" cm="1" vm="2">
        <f t="array" aca="1" ref="Q39:R39" ca="1">_xlfn.STOCKHISTORY(A39,P39,P39,0,0 )</f>
        <v>45289</v>
      </c>
      <c r="R39" s="17" vm="77">
        <f ca="1"/>
        <v>10.119999999999999</v>
      </c>
      <c r="S39" s="7">
        <f ca="1">D39/R39-1</f>
        <v>-0.11857707509881421</v>
      </c>
    </row>
    <row r="40" spans="1:19" x14ac:dyDescent="0.25">
      <c r="A40" s="27" t="e" vm="78">
        <v>#VALUE!</v>
      </c>
      <c r="B40" s="27" t="str" cm="1">
        <f t="array" ref="B40">_FV(A40,"Name")</f>
        <v>CITIC Limited</v>
      </c>
      <c r="C40" s="27" t="str" cm="1">
        <f t="array" ref="C40">_FV(A40,"Ticker symbol",TRUE)</f>
        <v>267</v>
      </c>
      <c r="D40" s="27" cm="1">
        <f t="array" ref="D40">_FV(A40,"Price")</f>
        <v>7.25</v>
      </c>
      <c r="E40" s="29" cm="1">
        <f t="array" ref="E40">_FV(A40,"Change (%)",TRUE)</f>
        <v>-3.2043000000000002E-2</v>
      </c>
      <c r="F40" s="30" cm="1">
        <f t="array" ref="F40">_FV(A40,"52 week high",TRUE)</f>
        <v>10.86</v>
      </c>
      <c r="G40" s="30" cm="1">
        <f t="array" ref="G40">_FV(A40,"52 week low",TRUE)</f>
        <v>6.53</v>
      </c>
      <c r="H40" s="31" cm="1">
        <f t="array" ref="H40">_FV(A40,"Market cap",TRUE)/100000000</f>
        <v>2178.8609999999999</v>
      </c>
      <c r="I40" s="32" cm="1">
        <f t="array" ref="I40">_FV(A40,"Volume")/1000000</f>
        <v>9.0609029999999997</v>
      </c>
      <c r="J40" s="32" cm="1">
        <f t="array" ref="J40">_FV(A40,"Volume average",TRUE)/1000000</f>
        <v>7.0858100000000004</v>
      </c>
      <c r="K40" s="36">
        <f>J40*D40*1000000/100000000</f>
        <v>0.51372122499999995</v>
      </c>
      <c r="L40" s="32" cm="1">
        <f t="array" ref="L40">_FV(A40,"Shares outstanding",TRUE)/100000000</f>
        <v>290.90260000000001</v>
      </c>
      <c r="M40" s="33">
        <f>I40/J40</f>
        <v>1.2787391984826011</v>
      </c>
      <c r="N40" s="33">
        <f>F40/D40-1</f>
        <v>0.49793103448275855</v>
      </c>
      <c r="O40" s="33">
        <f>D40/G40-1</f>
        <v>0.11026033690658488</v>
      </c>
      <c r="P40" s="34">
        <f>$P$1</f>
        <v>45289</v>
      </c>
      <c r="Q40" s="27" cm="1" vm="2">
        <f t="array" aca="1" ref="Q40:R40" ca="1">_xlfn.STOCKHISTORY(A40,P40,P40,0,0 )</f>
        <v>45289</v>
      </c>
      <c r="R40" s="35" vm="79">
        <f ca="1"/>
        <v>7.8</v>
      </c>
      <c r="S40" s="33">
        <f ca="1">D40/R40-1</f>
        <v>-7.0512820512820484E-2</v>
      </c>
    </row>
    <row r="41" spans="1:19" x14ac:dyDescent="0.25">
      <c r="A41" t="e" vm="80">
        <v>#VALUE!</v>
      </c>
      <c r="B41" t="str" cm="1">
        <f t="array" ref="B41">_FV(A41,"Name")</f>
        <v>ENN Energy Holdings Limited</v>
      </c>
      <c r="C41" t="str" cm="1">
        <f t="array" ref="C41">_FV(A41,"Ticker symbol",TRUE)</f>
        <v>2688</v>
      </c>
      <c r="D41" cm="1">
        <f t="array" ref="D41">_FV(A41,"Price")</f>
        <v>56.1</v>
      </c>
      <c r="E41" s="1" cm="1">
        <f t="array" ref="E41">_FV(A41,"Change (%)",TRUE)</f>
        <v>-3.6082000000000003E-2</v>
      </c>
      <c r="F41" s="2" cm="1">
        <f t="array" ref="F41">_FV(A41,"52 week high",TRUE)</f>
        <v>127.2</v>
      </c>
      <c r="G41" s="2" cm="1">
        <f t="array" ref="G41">_FV(A41,"52 week low",TRUE)</f>
        <v>48</v>
      </c>
      <c r="H41" s="3" cm="1">
        <f t="array" ref="H41">_FV(A41,"Market cap",TRUE)/100000000</f>
        <v>655.54160000000002</v>
      </c>
      <c r="I41" s="26" cm="1">
        <f t="array" ref="I41">_FV(A41,"Volume")/1000000</f>
        <v>1.515236</v>
      </c>
      <c r="J41" s="26" cm="1">
        <f t="array" ref="J41">_FV(A41,"Volume average",TRUE)/1000000</f>
        <v>2.0673699999999999</v>
      </c>
      <c r="K41" s="23">
        <f>J41*D41*1000000/100000000</f>
        <v>1.1597945700000001</v>
      </c>
      <c r="L41" s="26" cm="1">
        <f t="array" ref="L41">_FV(A41,"Shares outstanding",TRUE)/100000000</f>
        <v>11.312189999999999</v>
      </c>
      <c r="M41" s="7">
        <f>I41/J41</f>
        <v>0.73292927729434021</v>
      </c>
      <c r="N41" s="7">
        <f>F41/D41-1</f>
        <v>1.2673796791443852</v>
      </c>
      <c r="O41" s="7">
        <f>D41/G41-1</f>
        <v>0.16874999999999996</v>
      </c>
      <c r="P41" s="16">
        <f>$P$1</f>
        <v>45289</v>
      </c>
      <c r="Q41" cm="1" vm="2">
        <f t="array" aca="1" ref="Q41:R41" ca="1">_xlfn.STOCKHISTORY(A41,P41,P41,0,0 )</f>
        <v>45289</v>
      </c>
      <c r="R41" s="17" vm="81">
        <f ca="1"/>
        <v>57.5</v>
      </c>
      <c r="S41" s="7">
        <f ca="1">D41/R41-1</f>
        <v>-2.4347826086956514E-2</v>
      </c>
    </row>
    <row r="42" spans="1:19" x14ac:dyDescent="0.25">
      <c r="A42" s="27" t="e" vm="82">
        <v>#VALUE!</v>
      </c>
      <c r="B42" s="27" t="str" cm="1">
        <f t="array" ref="B42">_FV(A42,"Name")</f>
        <v>Galaxy Entertainment Group Limited</v>
      </c>
      <c r="C42" s="27" t="str" cm="1">
        <f t="array" ref="C42">_FV(A42,"Ticker symbol",TRUE)</f>
        <v>27</v>
      </c>
      <c r="D42" s="27" cm="1">
        <f t="array" ref="D42">_FV(A42,"Price")</f>
        <v>39.9</v>
      </c>
      <c r="E42" s="29" cm="1">
        <f t="array" ref="E42">_FV(A42,"Change (%)",TRUE)</f>
        <v>-2.5000000000000001E-3</v>
      </c>
      <c r="F42" s="30" cm="1">
        <f t="array" ref="F42">_FV(A42,"52 week high",TRUE)</f>
        <v>59.567999999999998</v>
      </c>
      <c r="G42" s="30" cm="1">
        <f t="array" ref="G42">_FV(A42,"52 week low",TRUE)</f>
        <v>39.5</v>
      </c>
      <c r="H42" s="31" cm="1">
        <f t="array" ref="H42">_FV(A42,"Market cap",TRUE)/100000000</f>
        <v>1749.4349999999999</v>
      </c>
      <c r="I42" s="32" cm="1">
        <f t="array" ref="I42">_FV(A42,"Volume")/1000000</f>
        <v>6.5950730000000002</v>
      </c>
      <c r="J42" s="32" cm="1">
        <f t="array" ref="J42">_FV(A42,"Volume average",TRUE)/1000000</f>
        <v>7.1104599999999998</v>
      </c>
      <c r="K42" s="36">
        <f>J42*D42*1000000/100000000</f>
        <v>2.83707354</v>
      </c>
      <c r="L42" s="32" cm="1">
        <f t="array" ref="L42">_FV(A42,"Shares outstanding",TRUE)/100000000</f>
        <v>43.735869999999998</v>
      </c>
      <c r="M42" s="33">
        <f>I42/J42</f>
        <v>0.92751706640639286</v>
      </c>
      <c r="N42" s="33">
        <f>F42/D42-1</f>
        <v>0.49293233082706767</v>
      </c>
      <c r="O42" s="33">
        <f>D42/G42-1</f>
        <v>1.0126582278481067E-2</v>
      </c>
      <c r="P42" s="34">
        <f>$P$1</f>
        <v>45289</v>
      </c>
      <c r="Q42" s="27" cm="1" vm="2">
        <f t="array" aca="1" ref="Q42:R42" ca="1">_xlfn.STOCKHISTORY(A42,P42,P42,0,0 )</f>
        <v>45289</v>
      </c>
      <c r="R42" s="35" vm="83">
        <f ca="1"/>
        <v>43.75</v>
      </c>
      <c r="S42" s="33">
        <f ca="1">D42/R42-1</f>
        <v>-8.8000000000000078E-2</v>
      </c>
    </row>
    <row r="43" spans="1:19" x14ac:dyDescent="0.25">
      <c r="A43" s="27" t="e" vm="84">
        <v>#VALUE!</v>
      </c>
      <c r="B43" s="27" t="str" cm="1">
        <f t="array" ref="B43">_FV(A43,"Name")</f>
        <v>WH Group Limited</v>
      </c>
      <c r="C43" s="27" t="str" cm="1">
        <f t="array" ref="C43">_FV(A43,"Ticker symbol",TRUE)</f>
        <v>288</v>
      </c>
      <c r="D43" s="27" cm="1">
        <f t="array" ref="D43">_FV(A43,"Price")</f>
        <v>5.01</v>
      </c>
      <c r="E43" s="29" cm="1">
        <f t="array" ref="E43">_FV(A43,"Change (%)",TRUE)</f>
        <v>-1.1834000000000001E-2</v>
      </c>
      <c r="F43" s="30" cm="1">
        <f t="array" ref="F43">_FV(A43,"52 week high",TRUE)</f>
        <v>5.16</v>
      </c>
      <c r="G43" s="30" cm="1">
        <f t="array" ref="G43">_FV(A43,"52 week low",TRUE)</f>
        <v>3.88</v>
      </c>
      <c r="H43" s="31" cm="1">
        <f t="array" ref="H43">_FV(A43,"Market cap",TRUE)/100000000</f>
        <v>650.49210000000005</v>
      </c>
      <c r="I43" s="32" cm="1">
        <f t="array" ref="I43">_FV(A43,"Volume")/1000000</f>
        <v>18.631001999999999</v>
      </c>
      <c r="J43" s="32" cm="1">
        <f t="array" ref="J43">_FV(A43,"Volume average",TRUE)/1000000</f>
        <v>15.6518</v>
      </c>
      <c r="K43" s="36">
        <f>J43*D43*1000000/100000000</f>
        <v>0.78415517999999984</v>
      </c>
      <c r="L43" s="32" cm="1">
        <f t="array" ref="L43">_FV(A43,"Shares outstanding",TRUE)/100000000</f>
        <v>128.3022</v>
      </c>
      <c r="M43" s="33">
        <f>I43/J43</f>
        <v>1.1903424526252571</v>
      </c>
      <c r="N43" s="33">
        <f>F43/D43-1</f>
        <v>2.9940119760479167E-2</v>
      </c>
      <c r="O43" s="33">
        <f>D43/G43-1</f>
        <v>0.29123711340206193</v>
      </c>
      <c r="P43" s="34">
        <f>$P$1</f>
        <v>45289</v>
      </c>
      <c r="Q43" s="27" cm="1" vm="2">
        <f t="array" aca="1" ref="Q43:R43" ca="1">_xlfn.STOCKHISTORY(A43,P43,P43,0,0 )</f>
        <v>45289</v>
      </c>
      <c r="R43" s="35" vm="85">
        <f ca="1"/>
        <v>5.04</v>
      </c>
      <c r="S43" s="33">
        <f ca="1">D43/R43-1</f>
        <v>-5.9523809523810423E-3</v>
      </c>
    </row>
    <row r="44" spans="1:19" x14ac:dyDescent="0.25">
      <c r="A44" t="e" vm="86">
        <v>#VALUE!</v>
      </c>
      <c r="B44" t="str" cm="1">
        <f t="array" ref="B44">_FV(A44,"Name")</f>
        <v>Zijin Mining Group Company Limited</v>
      </c>
      <c r="C44" t="str" cm="1">
        <f t="array" ref="C44">_FV(A44,"Ticker symbol",TRUE)</f>
        <v>2899</v>
      </c>
      <c r="D44" cm="1">
        <f t="array" ref="D44">_FV(A44,"Price")</f>
        <v>12.14</v>
      </c>
      <c r="E44" s="1" cm="1">
        <f t="array" ref="E44">_FV(A44,"Change (%)",TRUE)</f>
        <v>-1.7798999999999999E-2</v>
      </c>
      <c r="F44" s="2" cm="1">
        <f t="array" ref="F44">_FV(A44,"52 week high",TRUE)</f>
        <v>14.8</v>
      </c>
      <c r="G44" s="2" cm="1">
        <f t="array" ref="G44">_FV(A44,"52 week low",TRUE)</f>
        <v>10.38</v>
      </c>
      <c r="H44" s="3" cm="1">
        <f t="array" ref="H44">_FV(A44,"Market cap",TRUE)/100000000</f>
        <v>3432.489</v>
      </c>
      <c r="I44" s="26" cm="1">
        <f t="array" ref="I44">_FV(A44,"Volume")/1000000</f>
        <v>13.266912</v>
      </c>
      <c r="J44" s="26" cm="1">
        <f t="array" ref="J44">_FV(A44,"Volume average",TRUE)/1000000</f>
        <v>14.622540000000001</v>
      </c>
      <c r="K44" s="23">
        <f>J44*D44*1000000/100000000</f>
        <v>1.775176356</v>
      </c>
      <c r="L44" s="26" cm="1">
        <f t="array" ref="L44">_FV(A44,"Shares outstanding",TRUE)/100000000</f>
        <v>263.26569999999998</v>
      </c>
      <c r="M44" s="7">
        <f>I44/J44</f>
        <v>0.90729189320049719</v>
      </c>
      <c r="N44" s="7">
        <f>F44/D44-1</f>
        <v>0.21911037891268537</v>
      </c>
      <c r="O44" s="7">
        <f>D44/G44-1</f>
        <v>0.16955684007707128</v>
      </c>
      <c r="P44" s="16">
        <f>$P$1</f>
        <v>45289</v>
      </c>
      <c r="Q44" cm="1" vm="2">
        <f t="array" aca="1" ref="Q44:R44" ca="1">_xlfn.STOCKHISTORY(A44,P44,P44,0,0 )</f>
        <v>45289</v>
      </c>
      <c r="R44" s="17" vm="87">
        <f ca="1"/>
        <v>12.72</v>
      </c>
      <c r="S44" s="7">
        <f ca="1">D44/R44-1</f>
        <v>-4.5597484276729605E-2</v>
      </c>
    </row>
    <row r="45" spans="1:19" x14ac:dyDescent="0.25">
      <c r="A45" s="27" t="e" vm="88">
        <v>#VALUE!</v>
      </c>
      <c r="B45" s="27" t="str" cm="1">
        <f t="array" ref="B45">_FV(A45,"Name")</f>
        <v>China Resources Beer (Holdings) Company Limited</v>
      </c>
      <c r="C45" s="27" t="str" cm="1">
        <f t="array" ref="C45">_FV(A45,"Ticker symbol",TRUE)</f>
        <v>291</v>
      </c>
      <c r="D45" s="27" cm="1">
        <f t="array" ref="D45">_FV(A45,"Price")</f>
        <v>30.8</v>
      </c>
      <c r="E45" s="29" cm="1">
        <f t="array" ref="E45">_FV(A45,"Change (%)",TRUE)</f>
        <v>-1.7544000000000001E-2</v>
      </c>
      <c r="F45" s="30" cm="1">
        <f t="array" ref="F45">_FV(A45,"52 week high",TRUE)</f>
        <v>65.599999999999994</v>
      </c>
      <c r="G45" s="30" cm="1">
        <f t="array" ref="G45">_FV(A45,"52 week low",TRUE)</f>
        <v>29.3</v>
      </c>
      <c r="H45" s="31" cm="1">
        <f t="array" ref="H45">_FV(A45,"Market cap",TRUE)/100000000</f>
        <v>1026.7819999999999</v>
      </c>
      <c r="I45" s="32" cm="1">
        <f t="array" ref="I45">_FV(A45,"Volume")/1000000</f>
        <v>10.078984999999999</v>
      </c>
      <c r="J45" s="32" cm="1">
        <f t="array" ref="J45">_FV(A45,"Volume average",TRUE)/1000000</f>
        <v>12.318569999999999</v>
      </c>
      <c r="K45" s="36">
        <f>J45*D45*1000000/100000000</f>
        <v>3.7941195599999999</v>
      </c>
      <c r="L45" s="32" cm="1">
        <f t="array" ref="L45">_FV(A45,"Shares outstanding",TRUE)/100000000</f>
        <v>32.441769999999998</v>
      </c>
      <c r="M45" s="33">
        <f>I45/J45</f>
        <v>0.81819440081113315</v>
      </c>
      <c r="N45" s="33">
        <f>F45/D45-1</f>
        <v>1.1298701298701297</v>
      </c>
      <c r="O45" s="33">
        <f>D45/G45-1</f>
        <v>5.1194539249146853E-2</v>
      </c>
      <c r="P45" s="34">
        <f>$P$1</f>
        <v>45289</v>
      </c>
      <c r="Q45" s="27" cm="1" vm="2">
        <f t="array" aca="1" ref="Q45:R45" ca="1">_xlfn.STOCKHISTORY(A45,P45,P45,0,0 )</f>
        <v>45289</v>
      </c>
      <c r="R45" s="35" vm="89">
        <f ca="1"/>
        <v>34.200000000000003</v>
      </c>
      <c r="S45" s="33">
        <f ca="1">D45/R45-1</f>
        <v>-9.9415204678362623E-2</v>
      </c>
    </row>
    <row r="46" spans="1:19" x14ac:dyDescent="0.25">
      <c r="A46" t="e" vm="90">
        <v>#VALUE!</v>
      </c>
      <c r="B46" t="str" cm="1">
        <f t="array" ref="B46">_FV(A46,"Name")</f>
        <v>THE HONG KONG AND CHINA GAS COMPANY LIMITED</v>
      </c>
      <c r="C46" t="str" cm="1">
        <f t="array" ref="C46">_FV(A46,"Ticker symbol",TRUE)</f>
        <v>3</v>
      </c>
      <c r="D46" cm="1">
        <f t="array" ref="D46">_FV(A46,"Price")</f>
        <v>5.79</v>
      </c>
      <c r="E46" s="1" cm="1">
        <f t="array" ref="E46">_FV(A46,"Change (%)",TRUE)</f>
        <v>-2.3609000000000002E-2</v>
      </c>
      <c r="F46" s="2" cm="1">
        <f t="array" ref="F46">_FV(A46,"52 week high",TRUE)</f>
        <v>8.25</v>
      </c>
      <c r="G46" s="2" cm="1">
        <f t="array" ref="G46">_FV(A46,"52 week low",TRUE)</f>
        <v>5.25</v>
      </c>
      <c r="H46" s="3" cm="1">
        <f t="array" ref="H46">_FV(A46,"Market cap",TRUE)/100000000</f>
        <v>1106.53</v>
      </c>
      <c r="I46" s="26" cm="1">
        <f t="array" ref="I46">_FV(A46,"Volume")/1000000</f>
        <v>14.194635</v>
      </c>
      <c r="J46" s="26" cm="1">
        <f t="array" ref="J46">_FV(A46,"Volume average",TRUE)/1000000</f>
        <v>10.2661</v>
      </c>
      <c r="K46" s="23">
        <f>J46*D46*1000000/100000000</f>
        <v>0.59440718999999997</v>
      </c>
      <c r="L46" s="26" cm="1">
        <f t="array" ref="L46">_FV(A46,"Shares outstanding",TRUE)/100000000</f>
        <v>186.59870000000001</v>
      </c>
      <c r="M46" s="7">
        <f>I46/J46</f>
        <v>1.3826706344181334</v>
      </c>
      <c r="N46" s="7">
        <f>F46/D46-1</f>
        <v>0.42487046632124348</v>
      </c>
      <c r="O46" s="7">
        <f>D46/G46-1</f>
        <v>0.10285714285714276</v>
      </c>
      <c r="P46" s="16">
        <f>$P$1</f>
        <v>45289</v>
      </c>
      <c r="Q46" cm="1" vm="2">
        <f t="array" aca="1" ref="Q46:R46" ca="1">_xlfn.STOCKHISTORY(A46,P46,P46,0,0 )</f>
        <v>45289</v>
      </c>
      <c r="R46" s="17" vm="91">
        <f ca="1"/>
        <v>5.98</v>
      </c>
      <c r="S46" s="7">
        <f ca="1">D46/R46-1</f>
        <v>-3.177257525083621E-2</v>
      </c>
    </row>
    <row r="47" spans="1:19" x14ac:dyDescent="0.25">
      <c r="A47" s="27" t="e" vm="92">
        <v>#VALUE!</v>
      </c>
      <c r="B47" s="27" t="str" cm="1">
        <f t="array" ref="B47">_FV(A47,"Name")</f>
        <v>ORIENT OVERSEAS (INTERNATIONAL) LIMITED</v>
      </c>
      <c r="C47" s="27" t="str" cm="1">
        <f t="array" ref="C47">_FV(A47,"Ticker symbol",TRUE)</f>
        <v>316</v>
      </c>
      <c r="D47" s="27" cm="1">
        <f t="array" ref="D47">_FV(A47,"Price")</f>
        <v>114.9</v>
      </c>
      <c r="E47" s="29" cm="1">
        <f t="array" ref="E47">_FV(A47,"Change (%)",TRUE)</f>
        <v>-4.333E-3</v>
      </c>
      <c r="F47" s="30" cm="1">
        <f t="array" ref="F47">_FV(A47,"52 week high",TRUE)</f>
        <v>153.41800000000001</v>
      </c>
      <c r="G47" s="30" cm="1">
        <f t="array" ref="G47">_FV(A47,"52 week low",TRUE)</f>
        <v>91.103999999999999</v>
      </c>
      <c r="H47" s="31" cm="1">
        <f t="array" ref="H47">_FV(A47,"Market cap",TRUE)/100000000</f>
        <v>741.5992</v>
      </c>
      <c r="I47" s="32" cm="1">
        <f t="array" ref="I47">_FV(A47,"Volume")/1000000</f>
        <v>1.277039</v>
      </c>
      <c r="J47" s="32" cm="1">
        <f t="array" ref="J47">_FV(A47,"Volume average",TRUE)/1000000</f>
        <v>1.0408500000000001</v>
      </c>
      <c r="K47" s="36">
        <f>J47*D47*1000000/100000000</f>
        <v>1.1959366500000002</v>
      </c>
      <c r="L47" s="32" cm="1">
        <f t="array" ref="L47">_FV(A47,"Shares outstanding",TRUE)/100000000</f>
        <v>6.6037330000000001</v>
      </c>
      <c r="M47" s="33">
        <f>I47/J47</f>
        <v>1.2269193447662967</v>
      </c>
      <c r="N47" s="33">
        <f>F47/D47-1</f>
        <v>0.33523063533507402</v>
      </c>
      <c r="O47" s="33">
        <f>D47/G47-1</f>
        <v>0.26119599578503694</v>
      </c>
      <c r="P47" s="34">
        <f>$P$1</f>
        <v>45289</v>
      </c>
      <c r="Q47" s="27" cm="1" vm="2">
        <f t="array" aca="1" ref="Q47:R47" ca="1">_xlfn.STOCKHISTORY(A47,P47,P47,0,0 )</f>
        <v>45289</v>
      </c>
      <c r="R47" s="35" vm="93">
        <f ca="1"/>
        <v>109</v>
      </c>
      <c r="S47" s="33">
        <f ca="1">D47/R47-1</f>
        <v>5.4128440366972619E-2</v>
      </c>
    </row>
    <row r="48" spans="1:19" x14ac:dyDescent="0.25">
      <c r="A48" s="27" t="e" vm="94">
        <v>#VALUE!</v>
      </c>
      <c r="B48" s="27" t="str" cm="1">
        <f t="array" ref="B48">_FV(A48,"Name")</f>
        <v>TINGYI (CAYMAN ISLANDS) HOLDING CORP.</v>
      </c>
      <c r="C48" s="27" t="str" cm="1">
        <f t="array" ref="C48">_FV(A48,"Ticker symbol",TRUE)</f>
        <v>322</v>
      </c>
      <c r="D48" s="27" cm="1">
        <f t="array" ref="D48">_FV(A48,"Price")</f>
        <v>7.98</v>
      </c>
      <c r="E48" s="29" cm="1">
        <f t="array" ref="E48">_FV(A48,"Change (%)",TRUE)</f>
        <v>-5.6737999999999997E-2</v>
      </c>
      <c r="F48" s="30" cm="1">
        <f t="array" ref="F48">_FV(A48,"52 week high",TRUE)</f>
        <v>14.234999999999999</v>
      </c>
      <c r="G48" s="30" cm="1">
        <f t="array" ref="G48">_FV(A48,"52 week low",TRUE)</f>
        <v>7.9</v>
      </c>
      <c r="H48" s="31" cm="1">
        <f t="array" ref="H48">_FV(A48,"Market cap",TRUE)/100000000</f>
        <v>476.66660000000002</v>
      </c>
      <c r="I48" s="32" cm="1">
        <f t="array" ref="I48">_FV(A48,"Volume")/1000000</f>
        <v>9.3643319999999992</v>
      </c>
      <c r="J48" s="32" cm="1">
        <f t="array" ref="J48">_FV(A48,"Volume average",TRUE)/1000000</f>
        <v>5.8817700000000004</v>
      </c>
      <c r="K48" s="36">
        <f>J48*D48*1000000/100000000</f>
        <v>0.46936524600000007</v>
      </c>
      <c r="L48" s="32" cm="1">
        <f t="array" ref="L48">_FV(A48,"Shares outstanding",TRUE)/100000000</f>
        <v>56.343559999999997</v>
      </c>
      <c r="M48" s="33">
        <f>I48/J48</f>
        <v>1.5920942165368586</v>
      </c>
      <c r="N48" s="33">
        <f>F48/D48-1</f>
        <v>0.78383458646616533</v>
      </c>
      <c r="O48" s="33">
        <f>D48/G48-1</f>
        <v>1.0126582278481067E-2</v>
      </c>
      <c r="P48" s="34">
        <f>$P$1</f>
        <v>45289</v>
      </c>
      <c r="Q48" s="27" cm="1" vm="2">
        <f t="array" aca="1" ref="Q48:R48" ca="1">_xlfn.STOCKHISTORY(A48,P48,P48,0,0 )</f>
        <v>45289</v>
      </c>
      <c r="R48" s="35" vm="95">
        <f ca="1"/>
        <v>9.52</v>
      </c>
      <c r="S48" s="33">
        <f ca="1">D48/R48-1</f>
        <v>-0.16176470588235281</v>
      </c>
    </row>
    <row r="49" spans="1:19" x14ac:dyDescent="0.25">
      <c r="A49" t="e" vm="96">
        <v>#VALUE!</v>
      </c>
      <c r="B49" t="str" cm="1">
        <f t="array" ref="B49">_FV(A49,"Name")</f>
        <v>MEITUAN</v>
      </c>
      <c r="C49" t="str" cm="1">
        <f t="array" ref="C49">_FV(A49,"Ticker symbol",TRUE)</f>
        <v>3690</v>
      </c>
      <c r="D49" cm="1">
        <f t="array" ref="D49">_FV(A49,"Price")</f>
        <v>73.900000000000006</v>
      </c>
      <c r="E49" s="1" cm="1">
        <f t="array" ref="E49">_FV(A49,"Change (%)",TRUE)</f>
        <v>-2.3133000000000001E-2</v>
      </c>
      <c r="F49" s="2" cm="1">
        <f t="array" ref="F49">_FV(A49,"52 week high",TRUE)</f>
        <v>185</v>
      </c>
      <c r="G49" s="2" cm="1">
        <f t="array" ref="G49">_FV(A49,"52 week low",TRUE)</f>
        <v>69.55</v>
      </c>
      <c r="H49" s="3" cm="1">
        <f t="array" ref="H49">_FV(A49,"Market cap",TRUE)/100000000</f>
        <v>4724.0060000000003</v>
      </c>
      <c r="I49" s="26" cm="1">
        <f t="array" ref="I49">_FV(A49,"Volume")/1000000</f>
        <v>42.021462</v>
      </c>
      <c r="J49" s="26" cm="1">
        <f t="array" ref="J49">_FV(A49,"Volume average",TRUE)/1000000</f>
        <v>34.386249999999997</v>
      </c>
      <c r="K49" s="23">
        <f>J49*D49*1000000/100000000</f>
        <v>25.411438749999995</v>
      </c>
      <c r="L49" s="26" cm="1">
        <f t="array" ref="L49">_FV(A49,"Shares outstanding",TRUE)/100000000</f>
        <v>62.44556</v>
      </c>
      <c r="M49" s="7">
        <f>I49/J49</f>
        <v>1.2220425896979172</v>
      </c>
      <c r="N49" s="7">
        <f>F49/D49-1</f>
        <v>1.503382949932341</v>
      </c>
      <c r="O49" s="7">
        <f>D49/G49-1</f>
        <v>6.2544931703810258E-2</v>
      </c>
      <c r="P49" s="16">
        <f>$P$1</f>
        <v>45289</v>
      </c>
      <c r="Q49" cm="1" vm="2">
        <f t="array" aca="1" ref="Q49:R49" ca="1">_xlfn.STOCKHISTORY(A49,P49,P49,0,0 )</f>
        <v>45289</v>
      </c>
      <c r="R49" s="17" vm="97">
        <f ca="1"/>
        <v>81.900000000000006</v>
      </c>
      <c r="S49" s="7">
        <f ca="1">D49/R49-1</f>
        <v>-9.7680097680097666E-2</v>
      </c>
    </row>
    <row r="50" spans="1:19" x14ac:dyDescent="0.25">
      <c r="A50" t="e" vm="98">
        <v>#VALUE!</v>
      </c>
      <c r="B50" t="str" cm="1">
        <f t="array" ref="B50">_FV(A50,"Name")</f>
        <v>HANSOH PHARMACEUTICAL GROUP COMPANY LIMITED</v>
      </c>
      <c r="C50" t="str" cm="1">
        <f t="array" ref="C50">_FV(A50,"Ticker symbol",TRUE)</f>
        <v>3692</v>
      </c>
      <c r="D50" cm="1">
        <f t="array" ref="D50">_FV(A50,"Price")</f>
        <v>13.38</v>
      </c>
      <c r="E50" s="1" cm="1">
        <f t="array" ref="E50">_FV(A50,"Change (%)",TRUE)</f>
        <v>6.0150000000000004E-3</v>
      </c>
      <c r="F50" s="2" cm="1">
        <f t="array" ref="F50">_FV(A50,"52 week high",TRUE)</f>
        <v>17.7</v>
      </c>
      <c r="G50" s="2" cm="1">
        <f t="array" ref="G50">_FV(A50,"52 week low",TRUE)</f>
        <v>9.41</v>
      </c>
      <c r="H50" s="3" cm="1">
        <f t="array" ref="H50">_FV(A50,"Market cap",TRUE)/100000000</f>
        <v>789.13549999999998</v>
      </c>
      <c r="I50" s="26" cm="1">
        <f t="array" ref="I50">_FV(A50,"Volume")/1000000</f>
        <v>7.5319739999999999</v>
      </c>
      <c r="J50" s="26" cm="1">
        <f t="array" ref="J50">_FV(A50,"Volume average",TRUE)/1000000</f>
        <v>5.0510000000000002</v>
      </c>
      <c r="K50" s="23">
        <f>J50*D50*1000000/100000000</f>
        <v>0.67582379999999997</v>
      </c>
      <c r="L50" s="26" cm="1">
        <f t="array" ref="L50">_FV(A50,"Shares outstanding",TRUE)/100000000</f>
        <v>59.333500000000001</v>
      </c>
      <c r="M50" s="7">
        <f>I50/J50</f>
        <v>1.491184715897842</v>
      </c>
      <c r="N50" s="7">
        <f>F50/D50-1</f>
        <v>0.32286995515695049</v>
      </c>
      <c r="O50" s="7">
        <f>D50/G50-1</f>
        <v>0.42189160467587672</v>
      </c>
      <c r="P50" s="16">
        <f>$P$1</f>
        <v>45289</v>
      </c>
      <c r="Q50" cm="1" vm="2">
        <f t="array" aca="1" ref="Q50:R50" ca="1">_xlfn.STOCKHISTORY(A50,P50,P50,0,0 )</f>
        <v>45289</v>
      </c>
      <c r="R50" s="17" vm="99">
        <f ca="1"/>
        <v>15.76</v>
      </c>
      <c r="S50" s="7">
        <f ca="1">D50/R50-1</f>
        <v>-0.15101522842639592</v>
      </c>
    </row>
    <row r="51" spans="1:19" x14ac:dyDescent="0.25">
      <c r="A51" t="e" vm="100">
        <v>#VALUE!</v>
      </c>
      <c r="B51" t="str" cm="1">
        <f t="array" ref="B51">_FV(A51,"Name")</f>
        <v>China Petroleum &amp; Chemical Corporation</v>
      </c>
      <c r="C51" t="str" cm="1">
        <f t="array" ref="C51">_FV(A51,"Ticker symbol",TRUE)</f>
        <v>386</v>
      </c>
      <c r="D51" cm="1">
        <f t="array" ref="D51">_FV(A51,"Price")</f>
        <v>3.87</v>
      </c>
      <c r="E51" s="1" cm="1">
        <f t="array" ref="E51">_FV(A51,"Change (%)",TRUE)</f>
        <v>-2.0253E-2</v>
      </c>
      <c r="F51" s="2" cm="1">
        <f t="array" ref="F51">_FV(A51,"52 week high",TRUE)</f>
        <v>5.47</v>
      </c>
      <c r="G51" s="2" cm="1">
        <f t="array" ref="G51">_FV(A51,"52 week low",TRUE)</f>
        <v>3.78</v>
      </c>
      <c r="H51" s="3" cm="1">
        <f t="array" ref="H51">_FV(A51,"Market cap",TRUE)/100000000</f>
        <v>6580.5630000000001</v>
      </c>
      <c r="I51" s="26" cm="1">
        <f t="array" ref="I51">_FV(A51,"Volume")/1000000</f>
        <v>104.499835</v>
      </c>
      <c r="J51" s="26" cm="1">
        <f t="array" ref="J51">_FV(A51,"Volume average",TRUE)/1000000</f>
        <v>62.882640000000002</v>
      </c>
      <c r="K51" s="23">
        <f>J51*D51*1000000/100000000</f>
        <v>2.4335581680000002</v>
      </c>
      <c r="L51" s="26" cm="1">
        <f t="array" ref="L51">_FV(A51,"Shares outstanding",TRUE)/100000000</f>
        <v>1193.4929999999999</v>
      </c>
      <c r="M51" s="7">
        <f>I51/J51</f>
        <v>1.6618232790480807</v>
      </c>
      <c r="N51" s="7">
        <f>F51/D51-1</f>
        <v>0.41343669250645987</v>
      </c>
      <c r="O51" s="7">
        <f>D51/G51-1</f>
        <v>2.3809523809523947E-2</v>
      </c>
      <c r="P51" s="16">
        <f>$P$1</f>
        <v>45289</v>
      </c>
      <c r="Q51" cm="1" vm="2">
        <f t="array" aca="1" ref="Q51:R51" ca="1">_xlfn.STOCKHISTORY(A51,P51,P51,0,0 )</f>
        <v>45289</v>
      </c>
      <c r="R51" s="17" vm="101">
        <f ca="1"/>
        <v>4.09</v>
      </c>
      <c r="S51" s="7">
        <f ca="1">D51/R51-1</f>
        <v>-5.3789731051344658E-2</v>
      </c>
    </row>
    <row r="52" spans="1:19" x14ac:dyDescent="0.25">
      <c r="A52" s="27" t="e" vm="102">
        <v>#VALUE!</v>
      </c>
      <c r="B52" s="27" t="str" cm="1">
        <f t="array" ref="B52">_FV(A52,"Name")</f>
        <v>Hong Kong Exchanges and Clearing Limited</v>
      </c>
      <c r="C52" s="27" t="str" cm="1">
        <f t="array" ref="C52">_FV(A52,"Ticker symbol",TRUE)</f>
        <v>388</v>
      </c>
      <c r="D52" s="27" cm="1">
        <f t="array" ref="D52">_FV(A52,"Price")</f>
        <v>241.4</v>
      </c>
      <c r="E52" s="29" cm="1">
        <f t="array" ref="E52">_FV(A52,"Change (%)",TRUE)</f>
        <v>-4.1302999999999999E-2</v>
      </c>
      <c r="F52" s="30" cm="1">
        <f t="array" ref="F52">_FV(A52,"52 week high",TRUE)</f>
        <v>378</v>
      </c>
      <c r="G52" s="30" cm="1">
        <f t="array" ref="G52">_FV(A52,"52 week low",TRUE)</f>
        <v>238.2</v>
      </c>
      <c r="H52" s="31" cm="1">
        <f t="array" ref="H52">_FV(A52,"Market cap",TRUE)/100000000</f>
        <v>3192.413</v>
      </c>
      <c r="I52" s="32" cm="1">
        <f t="array" ref="I52">_FV(A52,"Volume")/1000000</f>
        <v>7.8117609999999997</v>
      </c>
      <c r="J52" s="32" cm="1">
        <f t="array" ref="J52">_FV(A52,"Volume average",TRUE)/1000000</f>
        <v>2.7907899999999999</v>
      </c>
      <c r="K52" s="36">
        <f>J52*D52*1000000/100000000</f>
        <v>6.7369670599999996</v>
      </c>
      <c r="L52" s="32" cm="1">
        <f t="array" ref="L52">_FV(A52,"Shares outstanding",TRUE)/100000000</f>
        <v>12.678369999999999</v>
      </c>
      <c r="M52" s="33">
        <f>I52/J52</f>
        <v>2.7991217540553035</v>
      </c>
      <c r="N52" s="33">
        <f>F52/D52-1</f>
        <v>0.56586578293289147</v>
      </c>
      <c r="O52" s="33">
        <f>D52/G52-1</f>
        <v>1.3434089000839755E-2</v>
      </c>
      <c r="P52" s="34">
        <f>$P$1</f>
        <v>45289</v>
      </c>
      <c r="Q52" s="27" cm="1" vm="2">
        <f t="array" aca="1" ref="Q52:R52" ca="1">_xlfn.STOCKHISTORY(A52,P52,P52,0,0 )</f>
        <v>45289</v>
      </c>
      <c r="R52" s="35" vm="103">
        <f ca="1"/>
        <v>268</v>
      </c>
      <c r="S52" s="33">
        <f ca="1">D52/R52-1</f>
        <v>-9.9253731343283524E-2</v>
      </c>
    </row>
    <row r="53" spans="1:19" x14ac:dyDescent="0.25">
      <c r="A53" t="e" vm="104">
        <v>#VALUE!</v>
      </c>
      <c r="B53" t="str" cm="1">
        <f t="array" ref="B53">_FV(A53,"Name")</f>
        <v>China Merchants Bank Co., Ltd.</v>
      </c>
      <c r="C53" t="str" cm="1">
        <f t="array" ref="C53">_FV(A53,"Ticker symbol",TRUE)</f>
        <v>3968</v>
      </c>
      <c r="D53" cm="1">
        <f t="array" ref="D53">_FV(A53,"Price")</f>
        <v>25.9</v>
      </c>
      <c r="E53" s="1" cm="1">
        <f t="array" ref="E53">_FV(A53,"Change (%)",TRUE)</f>
        <v>-1.8938999999999998E-2</v>
      </c>
      <c r="F53" s="2" cm="1">
        <f t="array" ref="F53">_FV(A53,"52 week high",TRUE)</f>
        <v>53.45</v>
      </c>
      <c r="G53" s="2" cm="1">
        <f t="array" ref="G53">_FV(A53,"52 week low",TRUE)</f>
        <v>24.2</v>
      </c>
      <c r="H53" s="3" cm="1">
        <f t="array" ref="H53">_FV(A53,"Market cap",TRUE)/100000000</f>
        <v>7624.6859999999997</v>
      </c>
      <c r="I53" s="26" cm="1">
        <f t="array" ref="I53">_FV(A53,"Volume")/1000000</f>
        <v>29.840931999999999</v>
      </c>
      <c r="J53" s="26" cm="1">
        <f t="array" ref="J53">_FV(A53,"Volume average",TRUE)/1000000</f>
        <v>16.343640000000001</v>
      </c>
      <c r="K53" s="23">
        <f>J53*D53*1000000/100000000</f>
        <v>4.2330027599999998</v>
      </c>
      <c r="L53" s="26" cm="1">
        <f t="array" ref="L53">_FV(A53,"Shares outstanding",TRUE)/100000000</f>
        <v>252.1985</v>
      </c>
      <c r="M53" s="7">
        <f>I53/J53</f>
        <v>1.8258436921028607</v>
      </c>
      <c r="N53" s="7">
        <f>F53/D53-1</f>
        <v>1.0637065637065639</v>
      </c>
      <c r="O53" s="7">
        <f>D53/G53-1</f>
        <v>7.0247933884297398E-2</v>
      </c>
      <c r="P53" s="16">
        <f>$P$1</f>
        <v>45289</v>
      </c>
      <c r="Q53" cm="1" vm="2">
        <f t="array" aca="1" ref="Q53:R53" ca="1">_xlfn.STOCKHISTORY(A53,P53,P53,0,0 )</f>
        <v>45289</v>
      </c>
      <c r="R53" s="17" vm="105">
        <f ca="1"/>
        <v>27.2</v>
      </c>
      <c r="S53" s="7">
        <f ca="1">D53/R53-1</f>
        <v>-4.7794117647058876E-2</v>
      </c>
    </row>
    <row r="54" spans="1:19" x14ac:dyDescent="0.25">
      <c r="A54" s="27" t="e" vm="106">
        <v>#VALUE!</v>
      </c>
      <c r="B54" s="27" t="str" cm="1">
        <f t="array" ref="B54">_FV(A54,"Name")</f>
        <v>BANK OF CHINA LIMITED</v>
      </c>
      <c r="C54" s="27" t="str" cm="1">
        <f t="array" ref="C54">_FV(A54,"Ticker symbol",TRUE)</f>
        <v>3988</v>
      </c>
      <c r="D54" s="27" cm="1">
        <f t="array" ref="D54">_FV(A54,"Price")</f>
        <v>2.91</v>
      </c>
      <c r="E54" s="29" cm="1">
        <f t="array" ref="E54">_FV(A54,"Change (%)",TRUE)</f>
        <v>-6.8259999999999996E-3</v>
      </c>
      <c r="F54" s="30" cm="1">
        <f t="array" ref="F54">_FV(A54,"52 week high",TRUE)</f>
        <v>3.45</v>
      </c>
      <c r="G54" s="30" cm="1">
        <f t="array" ref="G54">_FV(A54,"52 week low",TRUE)</f>
        <v>2.6</v>
      </c>
      <c r="H54" s="31" cm="1">
        <f t="array" ref="H54">_FV(A54,"Market cap",TRUE)/100000000</f>
        <v>13277.76</v>
      </c>
      <c r="I54" s="32" cm="1">
        <f t="array" ref="I54">_FV(A54,"Volume")/1000000</f>
        <v>196.18712300000001</v>
      </c>
      <c r="J54" s="32" cm="1">
        <f t="array" ref="J54">_FV(A54,"Volume average",TRUE)/1000000</f>
        <v>142.91308000000001</v>
      </c>
      <c r="K54" s="36">
        <f>J54*D54*1000000/100000000</f>
        <v>4.1587706280000001</v>
      </c>
      <c r="L54" s="32" cm="1">
        <f t="array" ref="L54">_FV(A54,"Shares outstanding",TRUE)/100000000</f>
        <v>2945.857</v>
      </c>
      <c r="M54" s="33">
        <f>I54/J54</f>
        <v>1.3727723382632298</v>
      </c>
      <c r="N54" s="33">
        <f>F54/D54-1</f>
        <v>0.18556701030927836</v>
      </c>
      <c r="O54" s="33">
        <f>D54/G54-1</f>
        <v>0.11923076923076925</v>
      </c>
      <c r="P54" s="34">
        <f>$P$1</f>
        <v>45289</v>
      </c>
      <c r="Q54" s="27" cm="1" vm="2">
        <f t="array" aca="1" ref="Q54:R54" ca="1">_xlfn.STOCKHISTORY(A54,P54,P54,0,0 )</f>
        <v>45289</v>
      </c>
      <c r="R54" s="35" vm="107">
        <f ca="1"/>
        <v>2.98</v>
      </c>
      <c r="S54" s="33">
        <f ca="1">D54/R54-1</f>
        <v>-2.3489932885905951E-2</v>
      </c>
    </row>
    <row r="55" spans="1:19" x14ac:dyDescent="0.25">
      <c r="A55" t="e" vm="108">
        <v>#VALUE!</v>
      </c>
      <c r="B55" t="str" cm="1">
        <f t="array" ref="B55">_FV(A55,"Name")</f>
        <v>HSBC HOLDINGS PLC</v>
      </c>
      <c r="C55" t="str" cm="1">
        <f t="array" ref="C55">_FV(A55,"Ticker symbol",TRUE)</f>
        <v>5</v>
      </c>
      <c r="D55" cm="1">
        <f t="array" ref="D55">_FV(A55,"Price")</f>
        <v>59.1</v>
      </c>
      <c r="E55" s="1" cm="1">
        <f t="array" ref="E55">_FV(A55,"Change (%)",TRUE)</f>
        <v>-3.0352999999999998E-2</v>
      </c>
      <c r="F55" s="2" cm="1">
        <f t="array" ref="F55">_FV(A55,"52 week high",TRUE)</f>
        <v>66.7</v>
      </c>
      <c r="G55" s="2" cm="1">
        <f t="array" ref="G55">_FV(A55,"52 week low",TRUE)</f>
        <v>49.7</v>
      </c>
      <c r="H55" s="3" cm="1">
        <f t="array" ref="H55">_FV(A55,"Market cap",TRUE)/100000000</f>
        <v>1147.229</v>
      </c>
      <c r="I55" s="26" cm="1">
        <f t="array" ref="I55">_FV(A55,"Volume")/1000000</f>
        <v>32.140858000000001</v>
      </c>
      <c r="J55" s="26" cm="1">
        <f t="array" ref="J55">_FV(A55,"Volume average",TRUE)/1000000</f>
        <v>35.673430000000003</v>
      </c>
      <c r="K55" s="23">
        <f>J55*D55*1000000/100000000</f>
        <v>21.082997130000003</v>
      </c>
      <c r="L55" s="26" cm="1">
        <f t="array" ref="L55">_FV(A55,"Shares outstanding",TRUE)/100000000</f>
        <v>191.96729999999999</v>
      </c>
      <c r="M55" s="7">
        <f>I55/J55</f>
        <v>0.90097470302126814</v>
      </c>
      <c r="N55" s="7">
        <f>F55/D55-1</f>
        <v>0.12859560067681897</v>
      </c>
      <c r="O55" s="7">
        <f>D55/G55-1</f>
        <v>0.18913480885311862</v>
      </c>
      <c r="P55" s="16">
        <f>$P$1</f>
        <v>45289</v>
      </c>
      <c r="Q55" cm="1" vm="2">
        <f t="array" aca="1" ref="Q55:R55" ca="1">_xlfn.STOCKHISTORY(A55,P55,P55,0,0 )</f>
        <v>45289</v>
      </c>
      <c r="R55" s="17" vm="109">
        <f ca="1"/>
        <v>63</v>
      </c>
      <c r="S55" s="7">
        <f ca="1">D55/R55-1</f>
        <v>-6.1904761904761907E-2</v>
      </c>
    </row>
    <row r="56" spans="1:19" x14ac:dyDescent="0.25">
      <c r="A56" t="e" vm="110">
        <v>#VALUE!</v>
      </c>
      <c r="B56" t="str" cm="1">
        <f t="array" ref="B56">_FV(A56,"Name")</f>
        <v>Power Assets Holdings Limited</v>
      </c>
      <c r="C56" t="str" cm="1">
        <f t="array" ref="C56">_FV(A56,"Ticker symbol",TRUE)</f>
        <v>6</v>
      </c>
      <c r="D56" cm="1">
        <f t="array" ref="D56">_FV(A56,"Price")</f>
        <v>44.45</v>
      </c>
      <c r="E56" s="1" cm="1">
        <f t="array" ref="E56">_FV(A56,"Change (%)",TRUE)</f>
        <v>-2.3077E-2</v>
      </c>
      <c r="F56" s="2" cm="1">
        <f t="array" ref="F56">_FV(A56,"52 week high",TRUE)</f>
        <v>46.75</v>
      </c>
      <c r="G56" s="2" cm="1">
        <f t="array" ref="G56">_FV(A56,"52 week low",TRUE)</f>
        <v>36.1</v>
      </c>
      <c r="H56" s="3" cm="1">
        <f t="array" ref="H56">_FV(A56,"Market cap",TRUE)/100000000</f>
        <v>946.21069999999997</v>
      </c>
      <c r="I56" s="26" cm="1">
        <f t="array" ref="I56">_FV(A56,"Volume")/1000000</f>
        <v>2.9910359999999998</v>
      </c>
      <c r="J56" s="26" cm="1">
        <f t="array" ref="J56">_FV(A56,"Volume average",TRUE)/1000000</f>
        <v>2.16689</v>
      </c>
      <c r="K56" s="23">
        <f>J56*D56*1000000/100000000</f>
        <v>0.96318260500000019</v>
      </c>
      <c r="L56" s="26" cm="1">
        <f t="array" ref="L56">_FV(A56,"Shares outstanding",TRUE)/100000000</f>
        <v>21.311050000000002</v>
      </c>
      <c r="M56" s="7">
        <f>I56/J56</f>
        <v>1.3803358730715449</v>
      </c>
      <c r="N56" s="7">
        <f>F56/D56-1</f>
        <v>5.1743532058492692E-2</v>
      </c>
      <c r="O56" s="7">
        <f>D56/G56-1</f>
        <v>0.23130193905817187</v>
      </c>
      <c r="P56" s="16">
        <f>$P$1</f>
        <v>45289</v>
      </c>
      <c r="Q56" cm="1" vm="2">
        <f t="array" aca="1" ref="Q56:R56" ca="1">_xlfn.STOCKHISTORY(A56,P56,P56,0,0 )</f>
        <v>45289</v>
      </c>
      <c r="R56" s="17" vm="111">
        <f ca="1"/>
        <v>45.25</v>
      </c>
      <c r="S56" s="7">
        <f ca="1">D56/R56-1</f>
        <v>-1.7679558011049701E-2</v>
      </c>
    </row>
    <row r="57" spans="1:19" x14ac:dyDescent="0.25">
      <c r="A57" t="e" vm="112">
        <v>#VALUE!</v>
      </c>
      <c r="B57" t="str" cm="1">
        <f t="array" ref="B57">_FV(A57,"Name")</f>
        <v>COUNTRY GARDEN SERVICES HOLDINGS COMPANY LIMITED</v>
      </c>
      <c r="C57" t="str" cm="1">
        <f t="array" ref="C57">_FV(A57,"Ticker symbol",TRUE)</f>
        <v>6098</v>
      </c>
      <c r="D57" cm="1">
        <f t="array" ref="D57">_FV(A57,"Price")</f>
        <v>5.56</v>
      </c>
      <c r="E57" s="1" cm="1">
        <f t="array" ref="E57">_FV(A57,"Change (%)",TRUE)</f>
        <v>-4.4673999999999998E-2</v>
      </c>
      <c r="F57" s="2" cm="1">
        <f t="array" ref="F57">_FV(A57,"52 week high",TRUE)</f>
        <v>22.295999999999999</v>
      </c>
      <c r="G57" s="2" cm="1">
        <f t="array" ref="G57">_FV(A57,"52 week low",TRUE)</f>
        <v>5.49</v>
      </c>
      <c r="H57" s="3" cm="1">
        <f t="array" ref="H57">_FV(A57,"Market cap",TRUE)/100000000</f>
        <v>194.56379999999999</v>
      </c>
      <c r="I57" s="26" cm="1">
        <f t="array" ref="I57">_FV(A57,"Volume")/1000000</f>
        <v>35.216799000000002</v>
      </c>
      <c r="J57" s="26" cm="1">
        <f t="array" ref="J57">_FV(A57,"Volume average",TRUE)/1000000</f>
        <v>14.512169999999999</v>
      </c>
      <c r="K57" s="23">
        <f>J57*D57*1000000/100000000</f>
        <v>0.80687665199999992</v>
      </c>
      <c r="L57" s="26" cm="1">
        <f t="array" ref="L57">_FV(A57,"Shares outstanding",TRUE)/100000000</f>
        <v>33.430199999999999</v>
      </c>
      <c r="M57" s="7">
        <f>I57/J57</f>
        <v>2.4267079974945167</v>
      </c>
      <c r="N57" s="7">
        <f>F57/D57-1</f>
        <v>3.0100719424460429</v>
      </c>
      <c r="O57" s="7">
        <f>D57/G57-1</f>
        <v>1.2750455373406133E-2</v>
      </c>
      <c r="P57" s="16">
        <f>$P$1</f>
        <v>45289</v>
      </c>
      <c r="Q57" cm="1" vm="2">
        <f t="array" aca="1" ref="Q57:R57" ca="1">_xlfn.STOCKHISTORY(A57,P57,P57,0,0 )</f>
        <v>45289</v>
      </c>
      <c r="R57" s="17" vm="113">
        <f ca="1"/>
        <v>6.75</v>
      </c>
      <c r="S57" s="7">
        <f ca="1">D57/R57-1</f>
        <v>-0.1762962962962964</v>
      </c>
    </row>
    <row r="58" spans="1:19" x14ac:dyDescent="0.25">
      <c r="A58" s="27" t="e" vm="114">
        <v>#VALUE!</v>
      </c>
      <c r="B58" s="27" t="str" cm="1">
        <f t="array" ref="B58">_FV(A58,"Name")</f>
        <v>MTR CORPORATION LIMITED</v>
      </c>
      <c r="C58" s="27" t="str" cm="1">
        <f t="array" ref="C58">_FV(A58,"Ticker symbol",TRUE)</f>
        <v>66</v>
      </c>
      <c r="D58" s="27" cm="1">
        <f t="array" ref="D58">_FV(A58,"Price")</f>
        <v>27.1</v>
      </c>
      <c r="E58" s="29" cm="1">
        <f t="array" ref="E58">_FV(A58,"Change (%)",TRUE)</f>
        <v>-1.9892E-2</v>
      </c>
      <c r="F58" s="30" cm="1">
        <f t="array" ref="F58">_FV(A58,"52 week high",TRUE)</f>
        <v>43</v>
      </c>
      <c r="G58" s="30" cm="1">
        <f t="array" ref="G58">_FV(A58,"52 week low",TRUE)</f>
        <v>27.05</v>
      </c>
      <c r="H58" s="31" cm="1">
        <f t="array" ref="H58">_FV(A58,"Market cap",TRUE)/100000000</f>
        <v>1719.0550000000001</v>
      </c>
      <c r="I58" s="32" cm="1">
        <f t="array" ref="I58">_FV(A58,"Volume")/1000000</f>
        <v>2.4362149999999998</v>
      </c>
      <c r="J58" s="32" cm="1">
        <f t="array" ref="J58">_FV(A58,"Volume average",TRUE)/1000000</f>
        <v>2.1854399999999998</v>
      </c>
      <c r="K58" s="36">
        <f>J58*D58*1000000/100000000</f>
        <v>0.59225424000000004</v>
      </c>
      <c r="L58" s="32" cm="1">
        <f t="array" ref="L58">_FV(A58,"Shares outstanding",TRUE)/100000000</f>
        <v>62.171970000000002</v>
      </c>
      <c r="M58" s="33">
        <f>I58/J58</f>
        <v>1.1147480598872539</v>
      </c>
      <c r="N58" s="33">
        <f>F58/D58-1</f>
        <v>0.58671586715867141</v>
      </c>
      <c r="O58" s="33">
        <f>D58/G58-1</f>
        <v>1.848428835489857E-3</v>
      </c>
      <c r="P58" s="34">
        <f>$P$1</f>
        <v>45289</v>
      </c>
      <c r="Q58" s="27" cm="1" vm="2">
        <f t="array" aca="1" ref="Q58:R58" ca="1">_xlfn.STOCKHISTORY(A58,P58,P58,0,0 )</f>
        <v>45289</v>
      </c>
      <c r="R58" s="35" vm="115">
        <f ca="1"/>
        <v>30.3</v>
      </c>
      <c r="S58" s="33">
        <f ca="1">D58/R58-1</f>
        <v>-0.10561056105610556</v>
      </c>
    </row>
    <row r="59" spans="1:19" x14ac:dyDescent="0.25">
      <c r="A59" t="e" vm="116">
        <v>#VALUE!</v>
      </c>
      <c r="B59" t="str" cm="1">
        <f t="array" ref="B59">_FV(A59,"Name")</f>
        <v>JD HEALTH INTERNATIONAL INC.</v>
      </c>
      <c r="C59" t="str" cm="1">
        <f t="array" ref="C59">_FV(A59,"Ticker symbol",TRUE)</f>
        <v>6618</v>
      </c>
      <c r="D59" cm="1">
        <f t="array" ref="D59">_FV(A59,"Price")</f>
        <v>29.95</v>
      </c>
      <c r="E59" s="1" cm="1">
        <f t="array" ref="E59">_FV(A59,"Change (%)",TRUE)</f>
        <v>-6.8429000000000004E-2</v>
      </c>
      <c r="F59" s="2" cm="1">
        <f t="array" ref="F59">_FV(A59,"52 week high",TRUE)</f>
        <v>73.3</v>
      </c>
      <c r="G59" s="2" cm="1">
        <f t="array" ref="G59">_FV(A59,"52 week low",TRUE)</f>
        <v>29.8</v>
      </c>
      <c r="H59" s="3" cm="1">
        <f t="array" ref="H59">_FV(A59,"Market cap",TRUE)/100000000</f>
        <v>1025.1400000000001</v>
      </c>
      <c r="I59" s="26" cm="1">
        <f t="array" ref="I59">_FV(A59,"Volume")/1000000</f>
        <v>7.5833620000000002</v>
      </c>
      <c r="J59" s="26" cm="1">
        <f t="array" ref="J59">_FV(A59,"Volume average",TRUE)/1000000</f>
        <v>4.1935099999999998</v>
      </c>
      <c r="K59" s="23">
        <f>J59*D59*1000000/100000000</f>
        <v>1.2559562449999999</v>
      </c>
      <c r="L59" s="26" cm="1">
        <f t="array" ref="L59">_FV(A59,"Shares outstanding",TRUE)/100000000</f>
        <v>31.886150000000001</v>
      </c>
      <c r="M59" s="7">
        <f>I59/J59</f>
        <v>1.8083567226499997</v>
      </c>
      <c r="N59" s="7">
        <f>F59/D59-1</f>
        <v>1.4474123539232053</v>
      </c>
      <c r="O59" s="7">
        <f>D59/G59-1</f>
        <v>5.0335570469797197E-3</v>
      </c>
      <c r="P59" s="16">
        <f>$P$1</f>
        <v>45289</v>
      </c>
      <c r="Q59" cm="1" vm="2">
        <f t="array" aca="1" ref="Q59:R59" ca="1">_xlfn.STOCKHISTORY(A59,P59,P59,0,0 )</f>
        <v>45289</v>
      </c>
      <c r="R59" s="17" vm="117">
        <f ca="1"/>
        <v>39.1</v>
      </c>
      <c r="S59" s="7">
        <f ca="1">D59/R59-1</f>
        <v>-0.23401534526854229</v>
      </c>
    </row>
    <row r="60" spans="1:19" x14ac:dyDescent="0.25">
      <c r="A60" s="27" t="e" vm="118">
        <v>#VALUE!</v>
      </c>
      <c r="B60" s="27" t="str" cm="1">
        <f t="array" ref="B60">_FV(A60,"Name")</f>
        <v>TECHTRONIC INDUSTRIES COMPANY LIMITED</v>
      </c>
      <c r="C60" s="27" t="str" cm="1">
        <f t="array" ref="C60">_FV(A60,"Ticker symbol",TRUE)</f>
        <v>669</v>
      </c>
      <c r="D60" s="27" cm="1">
        <f t="array" ref="D60">_FV(A60,"Price")</f>
        <v>84.7</v>
      </c>
      <c r="E60" s="29" cm="1">
        <f t="array" ref="E60">_FV(A60,"Change (%)",TRUE)</f>
        <v>-1.8540000000000001E-2</v>
      </c>
      <c r="F60" s="30" cm="1">
        <f t="array" ref="F60">_FV(A60,"52 week high",TRUE)</f>
        <v>110.5</v>
      </c>
      <c r="G60" s="30" cm="1">
        <f t="array" ref="G60">_FV(A60,"52 week low",TRUE)</f>
        <v>67.349999999999994</v>
      </c>
      <c r="H60" s="31" cm="1">
        <f t="array" ref="H60">_FV(A60,"Market cap",TRUE)/100000000</f>
        <v>1583.0160000000001</v>
      </c>
      <c r="I60" s="32" cm="1">
        <f t="array" ref="I60">_FV(A60,"Volume")/1000000</f>
        <v>3.6430660000000001</v>
      </c>
      <c r="J60" s="32" cm="1">
        <f t="array" ref="J60">_FV(A60,"Volume average",TRUE)/1000000</f>
        <v>4.1492100000000001</v>
      </c>
      <c r="K60" s="36">
        <f>J60*D60*1000000/100000000</f>
        <v>3.5143808700000001</v>
      </c>
      <c r="L60" s="32" cm="1">
        <f t="array" ref="L60">_FV(A60,"Shares outstanding",TRUE)/100000000</f>
        <v>18.34318</v>
      </c>
      <c r="M60" s="33">
        <f>I60/J60</f>
        <v>0.87801436900036389</v>
      </c>
      <c r="N60" s="33">
        <f>F60/D60-1</f>
        <v>0.30460448642266824</v>
      </c>
      <c r="O60" s="33">
        <f>D60/G60-1</f>
        <v>0.2576095025983669</v>
      </c>
      <c r="P60" s="34">
        <f>$P$1</f>
        <v>45289</v>
      </c>
      <c r="Q60" s="27" cm="1" vm="2">
        <f t="array" aca="1" ref="Q60:R60" ca="1">_xlfn.STOCKHISTORY(A60,P60,P60,0,0 )</f>
        <v>45289</v>
      </c>
      <c r="R60" s="35" vm="119">
        <f ca="1"/>
        <v>93.05</v>
      </c>
      <c r="S60" s="33">
        <f ca="1">D60/R60-1</f>
        <v>-8.973670069854911E-2</v>
      </c>
    </row>
    <row r="61" spans="1:19" x14ac:dyDescent="0.25">
      <c r="A61" t="e" vm="120">
        <v>#VALUE!</v>
      </c>
      <c r="B61" t="str" cm="1">
        <f t="array" ref="B61">_FV(A61,"Name")</f>
        <v>Haier Smart Home Co., Ltd.</v>
      </c>
      <c r="C61" t="str" cm="1">
        <f t="array" ref="C61">_FV(A61,"Ticker symbol",TRUE)</f>
        <v>6690</v>
      </c>
      <c r="D61" cm="1">
        <f t="array" ref="D61">_FV(A61,"Price")</f>
        <v>21.75</v>
      </c>
      <c r="E61" s="1" cm="1">
        <f t="array" ref="E61">_FV(A61,"Change (%)",TRUE)</f>
        <v>-1.3605000000000001E-2</v>
      </c>
      <c r="F61" s="2" cm="1">
        <f t="array" ref="F61">_FV(A61,"52 week high",TRUE)</f>
        <v>31.55</v>
      </c>
      <c r="G61" s="2" cm="1">
        <f t="array" ref="G61">_FV(A61,"52 week low",TRUE)</f>
        <v>20.100000000000001</v>
      </c>
      <c r="H61" s="3" cm="1">
        <f t="array" ref="H61">_FV(A61,"Market cap",TRUE)/100000000</f>
        <v>2146.9749999999999</v>
      </c>
      <c r="I61" s="26" cm="1">
        <f t="array" ref="I61">_FV(A61,"Volume")/1000000</f>
        <v>7.1299409999999996</v>
      </c>
      <c r="J61" s="26" cm="1">
        <f t="array" ref="J61">_FV(A61,"Volume average",TRUE)/1000000</f>
        <v>6.0792599999999997</v>
      </c>
      <c r="K61" s="23">
        <f>J61*D61*1000000/100000000</f>
        <v>1.3222390500000001</v>
      </c>
      <c r="L61" s="26" cm="1">
        <f t="array" ref="L61">_FV(A61,"Shares outstanding",TRUE)/100000000</f>
        <v>94.381150000000005</v>
      </c>
      <c r="M61" s="7">
        <f>I61/J61</f>
        <v>1.1728304102801985</v>
      </c>
      <c r="N61" s="7">
        <f>F61/D61-1</f>
        <v>0.4505747126436781</v>
      </c>
      <c r="O61" s="7">
        <f>D61/G61-1</f>
        <v>8.2089552238805874E-2</v>
      </c>
      <c r="P61" s="16">
        <f>$P$1</f>
        <v>45289</v>
      </c>
      <c r="Q61" cm="1" vm="2">
        <f t="array" aca="1" ref="Q61:R61" ca="1">_xlfn.STOCKHISTORY(A61,P61,P61,0,0 )</f>
        <v>45289</v>
      </c>
      <c r="R61" s="17" vm="121">
        <f ca="1"/>
        <v>22.05</v>
      </c>
      <c r="S61" s="7">
        <f ca="1">D61/R61-1</f>
        <v>-1.3605442176870763E-2</v>
      </c>
    </row>
    <row r="62" spans="1:19" x14ac:dyDescent="0.25">
      <c r="A62" t="e" vm="122">
        <v>#VALUE!</v>
      </c>
      <c r="B62" t="str" cm="1">
        <f t="array" ref="B62">_FV(A62,"Name")</f>
        <v>HAIDILAO INTERNATIONAL HOLDING LTD.</v>
      </c>
      <c r="C62" t="str" cm="1">
        <f t="array" ref="C62">_FV(A62,"Ticker symbol",TRUE)</f>
        <v>6862</v>
      </c>
      <c r="D62" cm="1">
        <f t="array" ref="D62">_FV(A62,"Price")</f>
        <v>13.76</v>
      </c>
      <c r="E62" s="1" cm="1">
        <f t="array" ref="E62">_FV(A62,"Change (%)",TRUE)</f>
        <v>-1.5737000000000001E-2</v>
      </c>
      <c r="F62" s="2" cm="1">
        <f t="array" ref="F62">_FV(A62,"52 week high",TRUE)</f>
        <v>23.95</v>
      </c>
      <c r="G62" s="2" cm="1">
        <f t="array" ref="G62">_FV(A62,"52 week low",TRUE)</f>
        <v>13.1</v>
      </c>
      <c r="H62" s="3" cm="1">
        <f t="array" ref="H62">_FV(A62,"Market cap",TRUE)/100000000</f>
        <v>779.24519999999995</v>
      </c>
      <c r="I62" s="26" cm="1">
        <f t="array" ref="I62">_FV(A62,"Volume")/1000000</f>
        <v>10.531086</v>
      </c>
      <c r="J62" s="26" cm="1">
        <f t="array" ref="J62">_FV(A62,"Volume average",TRUE)/1000000</f>
        <v>14.847</v>
      </c>
      <c r="K62" s="23">
        <f>J62*D62*1000000/100000000</f>
        <v>2.0429471999999995</v>
      </c>
      <c r="L62" s="26" cm="1">
        <f t="array" ref="L62">_FV(A62,"Shares outstanding",TRUE)/100000000</f>
        <v>55.74</v>
      </c>
      <c r="M62" s="7">
        <f>I62/J62</f>
        <v>0.70930733481511421</v>
      </c>
      <c r="N62" s="7">
        <f>F62/D62-1</f>
        <v>0.74055232558139528</v>
      </c>
      <c r="O62" s="7">
        <f>D62/G62-1</f>
        <v>5.0381679389313039E-2</v>
      </c>
      <c r="P62" s="16">
        <f>$P$1</f>
        <v>45289</v>
      </c>
      <c r="Q62" cm="1" vm="2">
        <f t="array" aca="1" ref="Q62:R62" ca="1">_xlfn.STOCKHISTORY(A62,P62,P62,0,0 )</f>
        <v>45289</v>
      </c>
      <c r="R62" s="17" vm="123">
        <f ca="1"/>
        <v>14.54</v>
      </c>
      <c r="S62" s="7">
        <f ca="1">D62/R62-1</f>
        <v>-5.3645116918844549E-2</v>
      </c>
    </row>
    <row r="63" spans="1:19" x14ac:dyDescent="0.25">
      <c r="A63" s="27" t="e" vm="124">
        <v>#VALUE!</v>
      </c>
      <c r="B63" s="27" t="str" cm="1">
        <f t="array" ref="B63">_FV(A63,"Name")</f>
        <v>CHINA OVERSEAS LAND &amp; INVESTMENT LTD.</v>
      </c>
      <c r="C63" s="27" t="str" cm="1">
        <f t="array" ref="C63">_FV(A63,"Ticker symbol",TRUE)</f>
        <v>688</v>
      </c>
      <c r="D63" s="27" cm="1">
        <f t="array" ref="D63">_FV(A63,"Price")</f>
        <v>11.98</v>
      </c>
      <c r="E63" s="29" cm="1">
        <f t="array" ref="E63">_FV(A63,"Change (%)",TRUE)</f>
        <v>-3.0743999999999997E-2</v>
      </c>
      <c r="F63" s="30" cm="1">
        <f t="array" ref="F63">_FV(A63,"52 week high",TRUE)</f>
        <v>22.9</v>
      </c>
      <c r="G63" s="30" cm="1">
        <f t="array" ref="G63">_FV(A63,"52 week low",TRUE)</f>
        <v>11.92</v>
      </c>
      <c r="H63" s="31" cm="1">
        <f t="array" ref="H63">_FV(A63,"Market cap",TRUE)/100000000</f>
        <v>1352.788</v>
      </c>
      <c r="I63" s="32" cm="1">
        <f t="array" ref="I63">_FV(A63,"Volume")/1000000</f>
        <v>19.245916000000001</v>
      </c>
      <c r="J63" s="32" cm="1">
        <f t="array" ref="J63">_FV(A63,"Volume average",TRUE)/1000000</f>
        <v>10.56823</v>
      </c>
      <c r="K63" s="36">
        <f>J63*D63*1000000/100000000</f>
        <v>1.2660739540000001</v>
      </c>
      <c r="L63" s="32" cm="1">
        <f t="array" ref="L63">_FV(A63,"Shares outstanding",TRUE)/100000000</f>
        <v>109.44880000000001</v>
      </c>
      <c r="M63" s="33">
        <f>I63/J63</f>
        <v>1.8211106306354046</v>
      </c>
      <c r="N63" s="33">
        <f>F63/D63-1</f>
        <v>0.91151919866444064</v>
      </c>
      <c r="O63" s="33">
        <f>D63/G63-1</f>
        <v>5.0335570469799418E-3</v>
      </c>
      <c r="P63" s="34">
        <f>$P$1</f>
        <v>45289</v>
      </c>
      <c r="Q63" s="27" cm="1" vm="2">
        <f t="array" aca="1" ref="Q63:R63" ca="1">_xlfn.STOCKHISTORY(A63,P63,P63,0,0 )</f>
        <v>45289</v>
      </c>
      <c r="R63" s="35" vm="125">
        <f ca="1"/>
        <v>13.76</v>
      </c>
      <c r="S63" s="33">
        <f ca="1">D63/R63-1</f>
        <v>-0.12936046511627908</v>
      </c>
    </row>
    <row r="64" spans="1:19" x14ac:dyDescent="0.25">
      <c r="A64" t="e" vm="126">
        <v>#VALUE!</v>
      </c>
      <c r="B64" t="str" cm="1">
        <f t="array" ref="B64">_FV(A64,"Name")</f>
        <v>Tencent Holdings Limited</v>
      </c>
      <c r="C64" t="str" cm="1">
        <f t="array" ref="C64">_FV(A64,"Ticker symbol",TRUE)</f>
        <v>700</v>
      </c>
      <c r="D64" cm="1">
        <f t="array" ref="D64">_FV(A64,"Price")</f>
        <v>282.39999999999998</v>
      </c>
      <c r="E64" s="1" cm="1">
        <f t="array" ref="E64">_FV(A64,"Change (%)",TRUE)</f>
        <v>-2.4188000000000001E-2</v>
      </c>
      <c r="F64" s="2" cm="1">
        <f t="array" ref="F64">_FV(A64,"52 week high",TRUE)</f>
        <v>416.6</v>
      </c>
      <c r="G64" s="2" cm="1">
        <f t="array" ref="G64">_FV(A64,"52 week low",TRUE)</f>
        <v>263.60000000000002</v>
      </c>
      <c r="H64" s="3" cm="1">
        <f t="array" ref="H64">_FV(A64,"Market cap",TRUE)/100000000</f>
        <v>27444.560000000001</v>
      </c>
      <c r="I64" s="26" cm="1">
        <f t="array" ref="I64">_FV(A64,"Volume")/1000000</f>
        <v>22.236094000000001</v>
      </c>
      <c r="J64" s="26" cm="1">
        <f t="array" ref="J64">_FV(A64,"Volume average",TRUE)/1000000</f>
        <v>19.320920000000001</v>
      </c>
      <c r="K64" s="23">
        <f>J64*D64*1000000/100000000</f>
        <v>54.562278079999999</v>
      </c>
      <c r="L64" s="26" cm="1">
        <f t="array" ref="L64">_FV(A64,"Shares outstanding",TRUE)/100000000</f>
        <v>94.832629999999995</v>
      </c>
      <c r="M64" s="7">
        <f>I64/J64</f>
        <v>1.1508817385507522</v>
      </c>
      <c r="N64" s="7">
        <f>F64/D64-1</f>
        <v>0.47521246458923527</v>
      </c>
      <c r="O64" s="7">
        <f>D64/G64-1</f>
        <v>7.1320182094081863E-2</v>
      </c>
      <c r="P64" s="16">
        <f>$P$1</f>
        <v>45289</v>
      </c>
      <c r="Q64" cm="1" vm="2">
        <f t="array" aca="1" ref="Q64:R64" ca="1">_xlfn.STOCKHISTORY(A64,P64,P64,0,0 )</f>
        <v>45289</v>
      </c>
      <c r="R64" s="17" vm="127">
        <f ca="1"/>
        <v>293.60000000000002</v>
      </c>
      <c r="S64" s="7">
        <f ca="1">D64/R64-1</f>
        <v>-3.8147138964577776E-2</v>
      </c>
    </row>
    <row r="65" spans="1:19" x14ac:dyDescent="0.25">
      <c r="A65" s="27" t="e" vm="128">
        <v>#VALUE!</v>
      </c>
      <c r="B65" s="27" t="str" cm="1">
        <f t="array" ref="B65">_FV(A65,"Name")</f>
        <v>CHINA UNICOM (HONG KONG) LIMITED</v>
      </c>
      <c r="C65" s="27" t="str" cm="1">
        <f t="array" ref="C65">_FV(A65,"Ticker symbol",TRUE)</f>
        <v>762</v>
      </c>
      <c r="D65" s="27" cm="1">
        <f t="array" ref="D65">_FV(A65,"Price")</f>
        <v>5.04</v>
      </c>
      <c r="E65" s="29" cm="1">
        <f t="array" ref="E65">_FV(A65,"Change (%)",TRUE)</f>
        <v>8.0000000000000002E-3</v>
      </c>
      <c r="F65" s="30" cm="1">
        <f t="array" ref="F65">_FV(A65,"52 week high",TRUE)</f>
        <v>6.58</v>
      </c>
      <c r="G65" s="30" cm="1">
        <f t="array" ref="G65">_FV(A65,"52 week low",TRUE)</f>
        <v>4.45</v>
      </c>
      <c r="H65" s="31" cm="1">
        <f t="array" ref="H65">_FV(A65,"Market cap",TRUE)/100000000</f>
        <v>1529.9059999999999</v>
      </c>
      <c r="I65" s="32" cm="1">
        <f t="array" ref="I65">_FV(A65,"Volume")/1000000</f>
        <v>47.381174000000001</v>
      </c>
      <c r="J65" s="32" cm="1">
        <f t="array" ref="J65">_FV(A65,"Volume average",TRUE)/1000000</f>
        <v>39.930889999999998</v>
      </c>
      <c r="K65" s="36">
        <f>J65*D65*1000000/100000000</f>
        <v>2.012516856</v>
      </c>
      <c r="L65" s="32" cm="1">
        <f t="array" ref="L65">_FV(A65,"Shares outstanding",TRUE)/100000000</f>
        <v>305.98129999999998</v>
      </c>
      <c r="M65" s="33">
        <f>I65/J65</f>
        <v>1.1865794626666224</v>
      </c>
      <c r="N65" s="33">
        <f>F65/D65-1</f>
        <v>0.30555555555555558</v>
      </c>
      <c r="O65" s="33">
        <f>D65/G65-1</f>
        <v>0.13258426966292136</v>
      </c>
      <c r="P65" s="34">
        <f>$P$1</f>
        <v>45289</v>
      </c>
      <c r="Q65" s="27" cm="1" vm="2">
        <f t="array" aca="1" ref="Q65:R65" ca="1">_xlfn.STOCKHISTORY(A65,P65,P65,0,0 )</f>
        <v>45289</v>
      </c>
      <c r="R65" s="35" vm="129">
        <f ca="1"/>
        <v>4.9000000000000004</v>
      </c>
      <c r="S65" s="33">
        <f ca="1">D65/R65-1</f>
        <v>2.857142857142847E-2</v>
      </c>
    </row>
    <row r="66" spans="1:19" x14ac:dyDescent="0.25">
      <c r="A66" s="27" t="e" vm="130">
        <v>#VALUE!</v>
      </c>
      <c r="B66" s="27" t="str" cm="1">
        <f t="array" ref="B66">_FV(A66,"Name")</f>
        <v>LINK REIT UNT</v>
      </c>
      <c r="C66" s="27" t="str" cm="1">
        <f t="array" ref="C66">_FV(A66,"Ticker symbol",TRUE)</f>
        <v>823</v>
      </c>
      <c r="D66" s="27" cm="1">
        <f t="array" ref="D66">_FV(A66,"Price")</f>
        <v>42.3</v>
      </c>
      <c r="E66" s="29" cm="1">
        <f t="array" ref="E66">_FV(A66,"Change (%)",TRUE)</f>
        <v>-7.0420000000000005E-3</v>
      </c>
      <c r="F66" s="30" cm="1">
        <f t="array" ref="F66">_FV(A66,"52 week high",TRUE)</f>
        <v>63.119</v>
      </c>
      <c r="G66" s="30" cm="1">
        <f t="array" ref="G66">_FV(A66,"52 week low",TRUE)</f>
        <v>34.9</v>
      </c>
      <c r="H66" s="31" t="e" cm="1" vm="131">
        <f t="array" ref="H66">_FV(A66,"Market cap",TRUE)/100000000</f>
        <v>#VALUE!</v>
      </c>
      <c r="I66" s="32" cm="1">
        <f t="array" ref="I66">_FV(A66,"Volume")/1000000</f>
        <v>8.3372379999999993</v>
      </c>
      <c r="J66" s="32" t="e" cm="1" vm="132">
        <f t="array" ref="J66">_FV(A66,"Volume average",TRUE)/1000000</f>
        <v>#VALUE!</v>
      </c>
      <c r="K66" s="36" t="e" vm="133">
        <f>J66*D66*1000000/100000000</f>
        <v>#VALUE!</v>
      </c>
      <c r="L66" s="32" t="e" cm="1" vm="134">
        <f t="array" ref="L66">_FV(A66,"Shares outstanding",TRUE)/100000000</f>
        <v>#VALUE!</v>
      </c>
      <c r="M66" s="33" t="e" vm="133">
        <f>I66/J66</f>
        <v>#VALUE!</v>
      </c>
      <c r="N66" s="33">
        <f>F66/D66-1</f>
        <v>0.49217494089834535</v>
      </c>
      <c r="O66" s="33">
        <f>D66/G66-1</f>
        <v>0.21203438395415475</v>
      </c>
      <c r="P66" s="34">
        <f>$P$1</f>
        <v>45289</v>
      </c>
      <c r="Q66" s="27" cm="1" vm="2">
        <f t="array" aca="1" ref="Q66:R66" ca="1">_xlfn.STOCKHISTORY(A66,P66,P66,0,0 )</f>
        <v>45289</v>
      </c>
      <c r="R66" s="35" vm="135">
        <f ca="1"/>
        <v>43.85</v>
      </c>
      <c r="S66" s="33">
        <f ca="1">D66/R66-1</f>
        <v>-3.5347776510832429E-2</v>
      </c>
    </row>
    <row r="67" spans="1:19" x14ac:dyDescent="0.25">
      <c r="A67" t="e" vm="136">
        <v>#VALUE!</v>
      </c>
      <c r="B67" t="str" cm="1">
        <f t="array" ref="B67">_FV(A67,"Name")</f>
        <v>China Resources Power Holdings Company Limited</v>
      </c>
      <c r="C67" t="str" cm="1">
        <f t="array" ref="C67">_FV(A67,"Ticker symbol",TRUE)</f>
        <v>836</v>
      </c>
      <c r="D67" cm="1">
        <f t="array" ref="D67">_FV(A67,"Price")</f>
        <v>16.22</v>
      </c>
      <c r="E67" s="1" cm="1">
        <f t="array" ref="E67">_FV(A67,"Change (%)",TRUE)</f>
        <v>0</v>
      </c>
      <c r="F67" s="2" cm="1">
        <f t="array" ref="F67">_FV(A67,"52 week high",TRUE)</f>
        <v>18.558</v>
      </c>
      <c r="G67" s="2" cm="1">
        <f t="array" ref="G67">_FV(A67,"52 week low",TRUE)</f>
        <v>13.545999999999999</v>
      </c>
      <c r="H67" s="3" cm="1">
        <f t="array" ref="H67">_FV(A67,"Market cap",TRUE)/100000000</f>
        <v>780.25400000000002</v>
      </c>
      <c r="I67" s="26" cm="1">
        <f t="array" ref="I67">_FV(A67,"Volume")/1000000</f>
        <v>8.8831790000000002</v>
      </c>
      <c r="J67" s="26" cm="1">
        <f t="array" ref="J67">_FV(A67,"Volume average",TRUE)/1000000</f>
        <v>9.0514700000000001</v>
      </c>
      <c r="K67" s="23">
        <f>J67*D67*1000000/100000000</f>
        <v>1.4681484340000002</v>
      </c>
      <c r="L67" s="26" cm="1">
        <f t="array" ref="L67">_FV(A67,"Shares outstanding",TRUE)/100000000</f>
        <v>48.104439999999997</v>
      </c>
      <c r="M67" s="7">
        <f>I67/J67</f>
        <v>0.98140732941721065</v>
      </c>
      <c r="N67" s="7">
        <f>F67/D67-1</f>
        <v>0.14414303329223199</v>
      </c>
      <c r="O67" s="7">
        <f>D67/G67-1</f>
        <v>0.19740144692160055</v>
      </c>
      <c r="P67" s="16">
        <f>$P$1</f>
        <v>45289</v>
      </c>
      <c r="Q67" cm="1" vm="2">
        <f t="array" aca="1" ref="Q67:R67" ca="1">_xlfn.STOCKHISTORY(A67,P67,P67,0,0 )</f>
        <v>45289</v>
      </c>
      <c r="R67" s="17" vm="137">
        <f ca="1"/>
        <v>15.64</v>
      </c>
      <c r="S67" s="7">
        <f ca="1">D67/R67-1</f>
        <v>3.7084398976982014E-2</v>
      </c>
    </row>
    <row r="68" spans="1:19" x14ac:dyDescent="0.25">
      <c r="A68" s="27" t="e" vm="138">
        <v>#VALUE!</v>
      </c>
      <c r="B68" s="27" t="str" cm="1">
        <f t="array" ref="B68">_FV(A68,"Name")</f>
        <v>PetroChina Company Limited</v>
      </c>
      <c r="C68" s="27" t="str" cm="1">
        <f t="array" ref="C68">_FV(A68,"Ticker symbol",TRUE)</f>
        <v>857</v>
      </c>
      <c r="D68" s="27" cm="1">
        <f t="array" ref="D68">_FV(A68,"Price")</f>
        <v>5.22</v>
      </c>
      <c r="E68" s="29" cm="1">
        <f t="array" ref="E68">_FV(A68,"Change (%)",TRUE)</f>
        <v>-1.1364000000000001E-2</v>
      </c>
      <c r="F68" s="30" cm="1">
        <f t="array" ref="F68">_FV(A68,"52 week high",TRUE)</f>
        <v>6.05</v>
      </c>
      <c r="G68" s="30" cm="1">
        <f t="array" ref="G68">_FV(A68,"52 week low",TRUE)</f>
        <v>3.83</v>
      </c>
      <c r="H68" s="31" cm="1">
        <f t="array" ref="H68">_FV(A68,"Market cap",TRUE)/100000000</f>
        <v>13885.66</v>
      </c>
      <c r="I68" s="32" cm="1">
        <f t="array" ref="I68">_FV(A68,"Volume")/1000000</f>
        <v>69.404899</v>
      </c>
      <c r="J68" s="32" cm="1">
        <f t="array" ref="J68">_FV(A68,"Volume average",TRUE)/1000000</f>
        <v>94.358999999999995</v>
      </c>
      <c r="K68" s="36">
        <f>J68*D68*1000000/100000000</f>
        <v>4.9255397999999992</v>
      </c>
      <c r="L68" s="32" cm="1">
        <f t="array" ref="L68">_FV(A68,"Shares outstanding",TRUE)/100000000</f>
        <v>1830.21</v>
      </c>
      <c r="M68" s="33">
        <f>I68/J68</f>
        <v>0.73554084930955188</v>
      </c>
      <c r="N68" s="33">
        <f>F68/D68-1</f>
        <v>0.15900383141762453</v>
      </c>
      <c r="O68" s="33">
        <f>D68/G68-1</f>
        <v>0.36292428198433413</v>
      </c>
      <c r="P68" s="34">
        <f>$P$1</f>
        <v>45289</v>
      </c>
      <c r="Q68" s="27" cm="1" vm="2">
        <f t="array" aca="1" ref="Q68:R68" ca="1">_xlfn.STOCKHISTORY(A68,P68,P68,0,0 )</f>
        <v>45289</v>
      </c>
      <c r="R68" s="35" vm="139">
        <f ca="1"/>
        <v>5.16</v>
      </c>
      <c r="S68" s="33">
        <f ca="1">D68/R68-1</f>
        <v>1.1627906976744207E-2</v>
      </c>
    </row>
    <row r="69" spans="1:19" x14ac:dyDescent="0.25">
      <c r="A69" s="27" t="e" vm="140">
        <v>#VALUE!</v>
      </c>
      <c r="B69" s="27" t="str" cm="1">
        <f t="array" ref="B69">_FV(A69,"Name")</f>
        <v>XINYI GLASS HOLDINGS LIMITED</v>
      </c>
      <c r="C69" s="27" t="str" cm="1">
        <f t="array" ref="C69">_FV(A69,"Ticker symbol",TRUE)</f>
        <v>868</v>
      </c>
      <c r="D69" s="27" cm="1">
        <f t="array" ref="D69">_FV(A69,"Price")</f>
        <v>7.41</v>
      </c>
      <c r="E69" s="29" cm="1">
        <f t="array" ref="E69">_FV(A69,"Change (%)",TRUE)</f>
        <v>-2.2427000000000002E-2</v>
      </c>
      <c r="F69" s="30" cm="1">
        <f t="array" ref="F69">_FV(A69,"52 week high",TRUE)</f>
        <v>17.88</v>
      </c>
      <c r="G69" s="30" cm="1">
        <f t="array" ref="G69">_FV(A69,"52 week low",TRUE)</f>
        <v>7.37</v>
      </c>
      <c r="H69" s="31" cm="1">
        <f t="array" ref="H69">_FV(A69,"Market cap",TRUE)/100000000</f>
        <v>322.18020000000001</v>
      </c>
      <c r="I69" s="32" cm="1">
        <f t="array" ref="I69">_FV(A69,"Volume")/1000000</f>
        <v>9.300853</v>
      </c>
      <c r="J69" s="32" cm="1">
        <f t="array" ref="J69">_FV(A69,"Volume average",TRUE)/1000000</f>
        <v>9.0524500000000003</v>
      </c>
      <c r="K69" s="36">
        <f>J69*D69*1000000/100000000</f>
        <v>0.67078654500000001</v>
      </c>
      <c r="L69" s="32" cm="1">
        <f t="array" ref="L69">_FV(A69,"Shares outstanding",TRUE)/100000000</f>
        <v>42.225459999999998</v>
      </c>
      <c r="M69" s="33">
        <f>I69/J69</f>
        <v>1.0274404166827764</v>
      </c>
      <c r="N69" s="33">
        <f>F69/D69-1</f>
        <v>1.4129554655870442</v>
      </c>
      <c r="O69" s="33">
        <f>D69/G69-1</f>
        <v>5.4274084124830146E-3</v>
      </c>
      <c r="P69" s="34">
        <f>$P$1</f>
        <v>45289</v>
      </c>
      <c r="Q69" s="27" cm="1" vm="2">
        <f t="array" aca="1" ref="Q69:R69" ca="1">_xlfn.STOCKHISTORY(A69,P69,P69,0,0 )</f>
        <v>45289</v>
      </c>
      <c r="R69" s="35" vm="141">
        <f ca="1"/>
        <v>8.76</v>
      </c>
      <c r="S69" s="33">
        <f ca="1">D69/R69-1</f>
        <v>-0.15410958904109584</v>
      </c>
    </row>
    <row r="70" spans="1:19" x14ac:dyDescent="0.25">
      <c r="A70" t="e" vm="142">
        <v>#VALUE!</v>
      </c>
      <c r="B70" t="str" cm="1">
        <f t="array" ref="B70">_FV(A70,"Name")</f>
        <v>Zhongsheng Group Holdings Limited</v>
      </c>
      <c r="C70" t="str" cm="1">
        <f t="array" ref="C70">_FV(A70,"Ticker symbol",TRUE)</f>
        <v>881</v>
      </c>
      <c r="D70" cm="1">
        <f t="array" ref="D70">_FV(A70,"Price")</f>
        <v>15.76</v>
      </c>
      <c r="E70" s="1" cm="1">
        <f t="array" ref="E70">_FV(A70,"Change (%)",TRUE)</f>
        <v>-1.9900000000000001E-2</v>
      </c>
      <c r="F70" s="2" cm="1">
        <f t="array" ref="F70">_FV(A70,"52 week high",TRUE)</f>
        <v>48.8</v>
      </c>
      <c r="G70" s="2" cm="1">
        <f t="array" ref="G70">_FV(A70,"52 week low",TRUE)</f>
        <v>15.04</v>
      </c>
      <c r="H70" s="3" cm="1">
        <f t="array" ref="H70">_FV(A70,"Market cap",TRUE)/100000000</f>
        <v>383.6155</v>
      </c>
      <c r="I70" s="26" cm="1">
        <f t="array" ref="I70">_FV(A70,"Volume")/1000000</f>
        <v>3.024991</v>
      </c>
      <c r="J70" s="26" cm="1">
        <f t="array" ref="J70">_FV(A70,"Volume average",TRUE)/1000000</f>
        <v>4.1122500000000004</v>
      </c>
      <c r="K70" s="23">
        <f>J70*D70*1000000/100000000</f>
        <v>0.64809059999999996</v>
      </c>
      <c r="L70" s="26" cm="1">
        <f t="array" ref="L70">_FV(A70,"Shares outstanding",TRUE)/100000000</f>
        <v>23.856680000000001</v>
      </c>
      <c r="M70" s="7">
        <f>I70/J70</f>
        <v>0.73560483919995134</v>
      </c>
      <c r="N70" s="7">
        <f>F70/D70-1</f>
        <v>2.0964467005076139</v>
      </c>
      <c r="O70" s="7">
        <f>D70/G70-1</f>
        <v>4.7872340425531901E-2</v>
      </c>
      <c r="P70" s="16">
        <f>$P$1</f>
        <v>45289</v>
      </c>
      <c r="Q70" cm="1" vm="2">
        <f t="array" aca="1" ref="Q70:R70" ca="1">_xlfn.STOCKHISTORY(A70,P70,P70,0,0 )</f>
        <v>45289</v>
      </c>
      <c r="R70" s="17" vm="143">
        <f ca="1"/>
        <v>18.68</v>
      </c>
      <c r="S70" s="7">
        <f ca="1">D70/R70-1</f>
        <v>-0.15631691648822266</v>
      </c>
    </row>
    <row r="71" spans="1:19" x14ac:dyDescent="0.25">
      <c r="A71" s="27" t="e" vm="144">
        <v>#VALUE!</v>
      </c>
      <c r="B71" s="27" t="str" cm="1">
        <f t="array" ref="B71">_FV(A71,"Name")</f>
        <v>CNOOC LIMITED</v>
      </c>
      <c r="C71" s="27" t="str" cm="1">
        <f t="array" ref="C71">_FV(A71,"Ticker symbol",TRUE)</f>
        <v>883</v>
      </c>
      <c r="D71" s="27" cm="1">
        <f t="array" ref="D71">_FV(A71,"Price")</f>
        <v>13.5</v>
      </c>
      <c r="E71" s="29" cm="1">
        <f t="array" ref="E71">_FV(A71,"Change (%)",TRUE)</f>
        <v>-5.8909999999999995E-3</v>
      </c>
      <c r="F71" s="30" cm="1">
        <f t="array" ref="F71">_FV(A71,"52 week high",TRUE)</f>
        <v>14.28</v>
      </c>
      <c r="G71" s="30" cm="1">
        <f t="array" ref="G71">_FV(A71,"52 week low",TRUE)</f>
        <v>10.46</v>
      </c>
      <c r="H71" s="31" cm="1">
        <f t="array" ref="H71">_FV(A71,"Market cap",TRUE)/100000000</f>
        <v>6672.2030000000004</v>
      </c>
      <c r="I71" s="32" cm="1">
        <f t="array" ref="I71">_FV(A71,"Volume")/1000000</f>
        <v>58.542645999999998</v>
      </c>
      <c r="J71" s="32" cm="1">
        <f t="array" ref="J71">_FV(A71,"Volume average",TRUE)/1000000</f>
        <v>77.319310000000002</v>
      </c>
      <c r="K71" s="36">
        <f>J71*D71*1000000/100000000</f>
        <v>10.438106849999999</v>
      </c>
      <c r="L71" s="32" cm="1">
        <f t="array" ref="L71">_FV(A71,"Shares outstanding",TRUE)/100000000</f>
        <v>475.66770000000002</v>
      </c>
      <c r="M71" s="33">
        <f>I71/J71</f>
        <v>0.7571542736219451</v>
      </c>
      <c r="N71" s="33">
        <f>F71/D71-1</f>
        <v>5.7777777777777706E-2</v>
      </c>
      <c r="O71" s="33">
        <f>D71/G71-1</f>
        <v>0.2906309751434033</v>
      </c>
      <c r="P71" s="34">
        <f>$P$1</f>
        <v>45289</v>
      </c>
      <c r="Q71" s="27" cm="1" vm="2">
        <f t="array" aca="1" ref="Q71:R71" ca="1">_xlfn.STOCKHISTORY(A71,P71,P71,0,0 )</f>
        <v>45289</v>
      </c>
      <c r="R71" s="35" vm="145">
        <f ca="1"/>
        <v>13</v>
      </c>
      <c r="S71" s="33">
        <f ca="1">D71/R71-1</f>
        <v>3.8461538461538547E-2</v>
      </c>
    </row>
    <row r="72" spans="1:19" x14ac:dyDescent="0.25">
      <c r="A72" t="e" vm="146">
        <v>#VALUE!</v>
      </c>
      <c r="B72" t="str" cm="1">
        <f t="array" ref="B72">_FV(A72,"Name")</f>
        <v>CHINA CONSTRUCTION BANK CORPORATION</v>
      </c>
      <c r="C72" t="str" cm="1">
        <f t="array" ref="C72">_FV(A72,"Ticker symbol",TRUE)</f>
        <v>939</v>
      </c>
      <c r="D72" cm="1">
        <f t="array" ref="D72">_FV(A72,"Price")</f>
        <v>4.45</v>
      </c>
      <c r="E72" s="1" cm="1">
        <f t="array" ref="E72">_FV(A72,"Change (%)",TRUE)</f>
        <v>-1.7659999999999999E-2</v>
      </c>
      <c r="F72" s="2" cm="1">
        <f t="array" ref="F72">_FV(A72,"52 week high",TRUE)</f>
        <v>5.7</v>
      </c>
      <c r="G72" s="2" cm="1">
        <f t="array" ref="G72">_FV(A72,"52 week low",TRUE)</f>
        <v>4.01</v>
      </c>
      <c r="H72" s="3" cm="1">
        <f t="array" ref="H72">_FV(A72,"Market cap",TRUE)/100000000</f>
        <v>11579.83</v>
      </c>
      <c r="I72" s="26" cm="1">
        <f t="array" ref="I72">_FV(A72,"Volume")/1000000</f>
        <v>281.68576999999999</v>
      </c>
      <c r="J72" s="26" cm="1">
        <f t="array" ref="J72">_FV(A72,"Volume average",TRUE)/1000000</f>
        <v>246.05073999999999</v>
      </c>
      <c r="K72" s="23">
        <f>J72*D72*1000000/100000000</f>
        <v>10.94925793</v>
      </c>
      <c r="L72" s="26" cm="1">
        <f t="array" ref="L72">_FV(A72,"Shares outstanding",TRUE)/100000000</f>
        <v>2500.11</v>
      </c>
      <c r="M72" s="7">
        <f>I72/J72</f>
        <v>1.1448279732871358</v>
      </c>
      <c r="N72" s="7">
        <f>F72/D72-1</f>
        <v>0.2808988764044944</v>
      </c>
      <c r="O72" s="7">
        <f>D72/G72-1</f>
        <v>0.10972568578553621</v>
      </c>
      <c r="P72" s="16">
        <f>$P$1</f>
        <v>45289</v>
      </c>
      <c r="Q72" cm="1" vm="2">
        <f t="array" aca="1" ref="Q72:R72" ca="1">_xlfn.STOCKHISTORY(A72,P72,P72,0,0 )</f>
        <v>45289</v>
      </c>
      <c r="R72" s="17" vm="147">
        <f ca="1"/>
        <v>4.6500000000000004</v>
      </c>
      <c r="S72" s="7">
        <f ca="1">D72/R72-1</f>
        <v>-4.3010752688172116E-2</v>
      </c>
    </row>
    <row r="73" spans="1:19" x14ac:dyDescent="0.25">
      <c r="A73" s="27" t="e" vm="148">
        <v>#VALUE!</v>
      </c>
      <c r="B73" s="27" t="str" cm="1">
        <f t="array" ref="B73">_FV(A73,"Name")</f>
        <v>China Mobile Limited</v>
      </c>
      <c r="C73" s="27" t="str" cm="1">
        <f t="array" ref="C73">_FV(A73,"Ticker symbol",TRUE)</f>
        <v>941</v>
      </c>
      <c r="D73" s="27" cm="1">
        <f t="array" ref="D73">_FV(A73,"Price")</f>
        <v>66.150000000000006</v>
      </c>
      <c r="E73" s="29" cm="1">
        <f t="array" ref="E73">_FV(A73,"Change (%)",TRUE)</f>
        <v>6.0840000000000009E-3</v>
      </c>
      <c r="F73" s="30" cm="1">
        <f t="array" ref="F73">_FV(A73,"52 week high",TRUE)</f>
        <v>70.2</v>
      </c>
      <c r="G73" s="30" cm="1">
        <f t="array" ref="G73">_FV(A73,"52 week low",TRUE)</f>
        <v>54.55</v>
      </c>
      <c r="H73" s="31" cm="1">
        <f t="array" ref="H73">_FV(A73,"Market cap",TRUE)/100000000</f>
        <v>14423.16</v>
      </c>
      <c r="I73" s="32" cm="1">
        <f t="array" ref="I73">_FV(A73,"Volume")/1000000</f>
        <v>17.768498000000001</v>
      </c>
      <c r="J73" s="32" cm="1">
        <f t="array" ref="J73">_FV(A73,"Volume average",TRUE)/1000000</f>
        <v>15.025259999999999</v>
      </c>
      <c r="K73" s="36">
        <f>J73*D73*1000000/100000000</f>
        <v>9.9392094900000014</v>
      </c>
      <c r="L73" s="32" cm="1">
        <f t="array" ref="L73">_FV(A73,"Shares outstanding",TRUE)/100000000</f>
        <v>213.90880000000001</v>
      </c>
      <c r="M73" s="33">
        <f>I73/J73</f>
        <v>1.1825750769038275</v>
      </c>
      <c r="N73" s="33">
        <f>F73/D73-1</f>
        <v>6.1224489795918213E-2</v>
      </c>
      <c r="O73" s="33">
        <f>D73/G73-1</f>
        <v>0.21264894592117334</v>
      </c>
      <c r="P73" s="34">
        <f>$P$1</f>
        <v>45289</v>
      </c>
      <c r="Q73" s="27" cm="1" vm="2">
        <f t="array" aca="1" ref="Q73:R73" ca="1">_xlfn.STOCKHISTORY(A73,P73,P73,0,0 )</f>
        <v>45289</v>
      </c>
      <c r="R73" s="35" vm="149">
        <f ca="1"/>
        <v>64.8</v>
      </c>
      <c r="S73" s="33">
        <f ca="1">D73/R73-1</f>
        <v>2.0833333333333481E-2</v>
      </c>
    </row>
    <row r="74" spans="1:19" x14ac:dyDescent="0.25">
      <c r="A74" t="e" vm="150">
        <v>#VALUE!</v>
      </c>
      <c r="B74" t="str" cm="1">
        <f t="array" ref="B74">_FV(A74,"Name")</f>
        <v>Longfor Group Holdings Limited</v>
      </c>
      <c r="C74" t="str" cm="1">
        <f t="array" ref="C74">_FV(A74,"Ticker symbol",TRUE)</f>
        <v>960</v>
      </c>
      <c r="D74" cm="1">
        <f t="array" ref="D74">_FV(A74,"Price")</f>
        <v>9.51</v>
      </c>
      <c r="E74" s="1" cm="1">
        <f t="array" ref="E74">_FV(A74,"Change (%)",TRUE)</f>
        <v>-6.5814999999999999E-2</v>
      </c>
      <c r="F74" s="2" cm="1">
        <f t="array" ref="F74">_FV(A74,"52 week high",TRUE)</f>
        <v>28.45</v>
      </c>
      <c r="G74" s="2" cm="1">
        <f t="array" ref="G74">_FV(A74,"52 week low",TRUE)</f>
        <v>9.41</v>
      </c>
      <c r="H74" s="3" cm="1">
        <f t="array" ref="H74">_FV(A74,"Market cap",TRUE)/100000000</f>
        <v>671.04070000000002</v>
      </c>
      <c r="I74" s="26" cm="1">
        <f t="array" ref="I74">_FV(A74,"Volume")/1000000</f>
        <v>32.895245000000003</v>
      </c>
      <c r="J74" s="26" cm="1">
        <f t="array" ref="J74">_FV(A74,"Volume average",TRUE)/1000000</f>
        <v>15.012409999999999</v>
      </c>
      <c r="K74" s="23">
        <f>J74*D74*1000000/100000000</f>
        <v>1.4276801909999997</v>
      </c>
      <c r="L74" s="26" cm="1">
        <f t="array" ref="L74">_FV(A74,"Shares outstanding",TRUE)/100000000</f>
        <v>65.917550000000006</v>
      </c>
      <c r="M74" s="7">
        <f>I74/J74</f>
        <v>2.1912034776561526</v>
      </c>
      <c r="N74" s="7">
        <f>F74/D74-1</f>
        <v>1.9915878023133544</v>
      </c>
      <c r="O74" s="7">
        <f>D74/G74-1</f>
        <v>1.0626992561105109E-2</v>
      </c>
      <c r="P74" s="16">
        <f>$P$1</f>
        <v>45289</v>
      </c>
      <c r="Q74" cm="1" vm="2">
        <f t="array" aca="1" ref="Q74:R74" ca="1">_xlfn.STOCKHISTORY(A74,P74,P74,0,0 )</f>
        <v>45289</v>
      </c>
      <c r="R74" s="17" vm="151">
        <f ca="1"/>
        <v>12.5</v>
      </c>
      <c r="S74" s="7">
        <f ca="1">D74/R74-1</f>
        <v>-0.23919999999999997</v>
      </c>
    </row>
    <row r="75" spans="1:19" x14ac:dyDescent="0.25">
      <c r="A75" s="27" t="e" vm="152">
        <v>#VALUE!</v>
      </c>
      <c r="B75" s="27" t="str" cm="1">
        <f t="array" ref="B75">_FV(A75,"Name")</f>
        <v>JD.COM, INC.</v>
      </c>
      <c r="C75" s="27" t="str" cm="1">
        <f t="array" ref="C75">_FV(A75,"Ticker symbol",TRUE)</f>
        <v>9618</v>
      </c>
      <c r="D75" s="27" cm="1">
        <f t="array" ref="D75">_FV(A75,"Price")</f>
        <v>93.4</v>
      </c>
      <c r="E75" s="29" cm="1">
        <f t="array" ref="E75">_FV(A75,"Change (%)",TRUE)</f>
        <v>-3.3626000000000003E-2</v>
      </c>
      <c r="F75" s="30" cm="1">
        <f t="array" ref="F75">_FV(A75,"52 week high",TRUE)</f>
        <v>251.4</v>
      </c>
      <c r="G75" s="30" cm="1">
        <f t="array" ref="G75">_FV(A75,"52 week low",TRUE)</f>
        <v>93.35</v>
      </c>
      <c r="H75" s="31" cm="1">
        <f t="array" ref="H75">_FV(A75,"Market cap",TRUE)/100000000</f>
        <v>3073.154</v>
      </c>
      <c r="I75" s="32" cm="1">
        <f t="array" ref="I75">_FV(A75,"Volume")/1000000</f>
        <v>8.9557730000000006</v>
      </c>
      <c r="J75" s="32" cm="1">
        <f t="array" ref="J75">_FV(A75,"Volume average",TRUE)/1000000</f>
        <v>6.6653500000000001</v>
      </c>
      <c r="K75" s="36">
        <f>J75*D75*1000000/100000000</f>
        <v>6.2254369000000009</v>
      </c>
      <c r="L75" s="32" cm="1">
        <f t="array" ref="L75">_FV(A75,"Shares outstanding",TRUE)/100000000</f>
        <v>31.79673</v>
      </c>
      <c r="M75" s="33">
        <f>I75/J75</f>
        <v>1.3436313171851442</v>
      </c>
      <c r="N75" s="33">
        <f>F75/D75-1</f>
        <v>1.6916488222698072</v>
      </c>
      <c r="O75" s="33">
        <f>D75/G75-1</f>
        <v>5.3561863952866773E-4</v>
      </c>
      <c r="P75" s="34">
        <f>$P$1</f>
        <v>45289</v>
      </c>
      <c r="Q75" s="27" cm="1" vm="2">
        <f t="array" aca="1" ref="Q75:R75" ca="1">_xlfn.STOCKHISTORY(A75,P75,P75,0,0 )</f>
        <v>45289</v>
      </c>
      <c r="R75" s="35" vm="153">
        <f ca="1"/>
        <v>112.5</v>
      </c>
      <c r="S75" s="33">
        <f ca="1">D75/R75-1</f>
        <v>-0.16977777777777769</v>
      </c>
    </row>
    <row r="76" spans="1:19" x14ac:dyDescent="0.25">
      <c r="A76" t="e" vm="154">
        <v>#VALUE!</v>
      </c>
      <c r="B76" t="str" cm="1">
        <f t="array" ref="B76">_FV(A76,"Name")</f>
        <v>NONGFU SPRING CO., LTD.</v>
      </c>
      <c r="C76" t="str" cm="1">
        <f t="array" ref="C76">_FV(A76,"Ticker symbol",TRUE)</f>
        <v>9633</v>
      </c>
      <c r="D76" cm="1">
        <f t="array" ref="D76">_FV(A76,"Price")</f>
        <v>39.9</v>
      </c>
      <c r="E76" s="1" cm="1">
        <f t="array" ref="E76">_FV(A76,"Change (%)",TRUE)</f>
        <v>-3.9710999999999996E-2</v>
      </c>
      <c r="F76" s="2" cm="1">
        <f t="array" ref="F76">_FV(A76,"52 week high",TRUE)</f>
        <v>46.75</v>
      </c>
      <c r="G76" s="2" cm="1">
        <f t="array" ref="G76">_FV(A76,"52 week low",TRUE)</f>
        <v>39.700000000000003</v>
      </c>
      <c r="H76" s="3" cm="1">
        <f t="array" ref="H76">_FV(A76,"Market cap",TRUE)/100000000</f>
        <v>4672.9070000000002</v>
      </c>
      <c r="I76" s="26" cm="1">
        <f t="array" ref="I76">_FV(A76,"Volume")/1000000</f>
        <v>5.4793760000000002</v>
      </c>
      <c r="J76" s="26" cm="1">
        <f t="array" ref="J76">_FV(A76,"Volume average",TRUE)/1000000</f>
        <v>3.7096399999999998</v>
      </c>
      <c r="K76" s="23">
        <f>J76*D76*1000000/100000000</f>
        <v>1.48014636</v>
      </c>
      <c r="L76" s="26" cm="1">
        <f t="array" ref="L76">_FV(A76,"Shares outstanding",TRUE)/100000000</f>
        <v>112.46469999999999</v>
      </c>
      <c r="M76" s="7">
        <f>I76/J76</f>
        <v>1.4770640816898677</v>
      </c>
      <c r="N76" s="7">
        <f>F76/D76-1</f>
        <v>0.17167919799498743</v>
      </c>
      <c r="O76" s="7">
        <f>D76/G76-1</f>
        <v>5.0377833753147971E-3</v>
      </c>
      <c r="P76" s="16">
        <f>$P$1</f>
        <v>45289</v>
      </c>
      <c r="Q76" cm="1" vm="2">
        <f t="array" aca="1" ref="Q76:R76" ca="1">_xlfn.STOCKHISTORY(A76,P76,P76,0,0 )</f>
        <v>45289</v>
      </c>
      <c r="R76" s="17" vm="155">
        <f ca="1"/>
        <v>45.15</v>
      </c>
      <c r="S76" s="7">
        <f ca="1">D76/R76-1</f>
        <v>-0.11627906976744184</v>
      </c>
    </row>
    <row r="77" spans="1:19" x14ac:dyDescent="0.25">
      <c r="A77" s="27" t="e" vm="156">
        <v>#VALUE!</v>
      </c>
      <c r="B77" s="27" t="str" cm="1">
        <f t="array" ref="B77">_FV(A77,"Name")</f>
        <v>Xinyi Solar Holdings Limited</v>
      </c>
      <c r="C77" s="27" t="str" cm="1">
        <f t="array" ref="C77">_FV(A77,"Ticker symbol",TRUE)</f>
        <v>968</v>
      </c>
      <c r="D77" s="27" cm="1">
        <f t="array" ref="D77">_FV(A77,"Price")</f>
        <v>3.94</v>
      </c>
      <c r="E77" s="29" cm="1">
        <f t="array" ref="E77">_FV(A77,"Change (%)",TRUE)</f>
        <v>-2.7160000000000004E-2</v>
      </c>
      <c r="F77" s="30" cm="1">
        <f t="array" ref="F77">_FV(A77,"52 week high",TRUE)</f>
        <v>10.8</v>
      </c>
      <c r="G77" s="30" cm="1">
        <f t="array" ref="G77">_FV(A77,"52 week low",TRUE)</f>
        <v>3.88</v>
      </c>
      <c r="H77" s="31" cm="1">
        <f t="array" ref="H77">_FV(A77,"Market cap",TRUE)/100000000</f>
        <v>373.93650000000002</v>
      </c>
      <c r="I77" s="32" cm="1">
        <f t="array" ref="I77">_FV(A77,"Volume")/1000000</f>
        <v>17.998995000000001</v>
      </c>
      <c r="J77" s="32" cm="1">
        <f t="array" ref="J77">_FV(A77,"Volume average",TRUE)/1000000</f>
        <v>20.619990000000001</v>
      </c>
      <c r="K77" s="36">
        <f>J77*D77*1000000/100000000</f>
        <v>0.81242760600000008</v>
      </c>
      <c r="L77" s="32" cm="1">
        <f t="array" ref="L77">_FV(A77,"Shares outstanding",TRUE)/100000000</f>
        <v>89.032510000000002</v>
      </c>
      <c r="M77" s="33">
        <f>I77/J77</f>
        <v>0.8728905785114347</v>
      </c>
      <c r="N77" s="33">
        <f>F77/D77-1</f>
        <v>1.7411167512690358</v>
      </c>
      <c r="O77" s="33">
        <f>D77/G77-1</f>
        <v>1.5463917525773141E-2</v>
      </c>
      <c r="P77" s="34">
        <f>$P$1</f>
        <v>45289</v>
      </c>
      <c r="Q77" s="27" cm="1" vm="2">
        <f t="array" aca="1" ref="Q77:R77" ca="1">_xlfn.STOCKHISTORY(A77,P77,P77,0,0 )</f>
        <v>45289</v>
      </c>
      <c r="R77" s="35" vm="157">
        <f ca="1"/>
        <v>4.5599999999999996</v>
      </c>
      <c r="S77" s="33">
        <f ca="1">D77/R77-1</f>
        <v>-0.13596491228070173</v>
      </c>
    </row>
    <row r="78" spans="1:19" x14ac:dyDescent="0.25">
      <c r="A78" t="e" vm="158">
        <v>#VALUE!</v>
      </c>
      <c r="B78" t="str" cm="1">
        <f t="array" ref="B78">_FV(A78,"Name")</f>
        <v>SEMICONDUCTOR MANUFACTURING INTERNATIONAL CORPORATION</v>
      </c>
      <c r="C78" t="str" cm="1">
        <f t="array" ref="C78">_FV(A78,"Ticker symbol",TRUE)</f>
        <v>981</v>
      </c>
      <c r="D78" cm="1">
        <f t="array" ref="D78">_FV(A78,"Price")</f>
        <v>16.760000000000002</v>
      </c>
      <c r="E78" s="1" cm="1">
        <f t="array" ref="E78">_FV(A78,"Change (%)",TRUE)</f>
        <v>-1.7585E-2</v>
      </c>
      <c r="F78" s="2" cm="1">
        <f t="array" ref="F78">_FV(A78,"52 week high",TRUE)</f>
        <v>25.75</v>
      </c>
      <c r="G78" s="2" cm="1">
        <f t="array" ref="G78">_FV(A78,"52 week low",TRUE)</f>
        <v>15.7</v>
      </c>
      <c r="H78" s="3" cm="1">
        <f t="array" ref="H78">_FV(A78,"Market cap",TRUE)/100000000</f>
        <v>2002.672</v>
      </c>
      <c r="I78" s="26" cm="1">
        <f t="array" ref="I78">_FV(A78,"Volume")/1000000</f>
        <v>27.639721000000002</v>
      </c>
      <c r="J78" s="26" cm="1">
        <f t="array" ref="J78">_FV(A78,"Volume average",TRUE)/1000000</f>
        <v>24.801290000000002</v>
      </c>
      <c r="K78" s="23">
        <f>J78*D78*1000000/100000000</f>
        <v>4.1566962040000002</v>
      </c>
      <c r="L78" s="26" cm="1">
        <f t="array" ref="L78">_FV(A78,"Shares outstanding",TRUE)/100000000</f>
        <v>79.466099999999997</v>
      </c>
      <c r="M78" s="7">
        <f>I78/J78</f>
        <v>1.1144469098179974</v>
      </c>
      <c r="N78" s="7">
        <f>F78/D78-1</f>
        <v>0.53639618138424816</v>
      </c>
      <c r="O78" s="7">
        <f>D78/G78-1</f>
        <v>6.7515923566879188E-2</v>
      </c>
      <c r="P78" s="16">
        <f>$P$1</f>
        <v>45289</v>
      </c>
      <c r="Q78" cm="1" vm="2">
        <f t="array" aca="1" ref="Q78:R78" ca="1">_xlfn.STOCKHISTORY(A78,P78,P78,0,0 )</f>
        <v>45289</v>
      </c>
      <c r="R78" s="17" vm="159">
        <f ca="1"/>
        <v>19.86</v>
      </c>
      <c r="S78" s="7">
        <f ca="1">D78/R78-1</f>
        <v>-0.15609264853977833</v>
      </c>
    </row>
    <row r="79" spans="1:19" x14ac:dyDescent="0.25">
      <c r="A79" t="e" vm="160">
        <v>#VALUE!</v>
      </c>
      <c r="B79" t="str" cm="1">
        <f t="array" ref="B79">_FV(A79,"Name")</f>
        <v>Baidu, Inc.</v>
      </c>
      <c r="C79" t="str" cm="1">
        <f t="array" ref="C79">_FV(A79,"Ticker symbol",TRUE)</f>
        <v>9888</v>
      </c>
      <c r="D79" cm="1">
        <f t="array" ref="D79">_FV(A79,"Price")</f>
        <v>100.7</v>
      </c>
      <c r="E79" s="1" cm="1">
        <f t="array" ref="E79">_FV(A79,"Change (%)",TRUE)</f>
        <v>1.99E-3</v>
      </c>
      <c r="F79" s="2" cm="1">
        <f t="array" ref="F79">_FV(A79,"52 week high",TRUE)</f>
        <v>166.3</v>
      </c>
      <c r="G79" s="2" cm="1">
        <f t="array" ref="G79">_FV(A79,"52 week low",TRUE)</f>
        <v>99.95</v>
      </c>
      <c r="H79" s="3" cm="1">
        <f t="array" ref="H79">_FV(A79,"Market cap",TRUE)/100000000</f>
        <v>2983.3240000000001</v>
      </c>
      <c r="I79" s="26" cm="1">
        <f t="array" ref="I79">_FV(A79,"Volume")/1000000</f>
        <v>17.793226000000001</v>
      </c>
      <c r="J79" s="26" cm="1">
        <f t="array" ref="J79">_FV(A79,"Volume average",TRUE)/1000000</f>
        <v>7.1908899999999996</v>
      </c>
      <c r="K79" s="23">
        <f>J79*D79*1000000/100000000</f>
        <v>7.2412262299999997</v>
      </c>
      <c r="L79" s="26" cm="1">
        <f t="array" ref="L79">_FV(A79,"Shares outstanding",TRUE)/100000000</f>
        <v>27.967780000000001</v>
      </c>
      <c r="M79" s="7">
        <f>I79/J79</f>
        <v>2.4744122076683137</v>
      </c>
      <c r="N79" s="7">
        <f>F79/D79-1</f>
        <v>0.65143992055610722</v>
      </c>
      <c r="O79" s="7">
        <f>D79/G79-1</f>
        <v>7.5037518759379918E-3</v>
      </c>
      <c r="P79" s="16">
        <f>$P$1</f>
        <v>45289</v>
      </c>
      <c r="Q79" cm="1" vm="2">
        <f t="array" aca="1" ref="Q79:R79" ca="1">_xlfn.STOCKHISTORY(A79,P79,P79,0,0 )</f>
        <v>45289</v>
      </c>
      <c r="R79" s="17" vm="161">
        <f ca="1"/>
        <v>116.1</v>
      </c>
      <c r="S79" s="7">
        <f ca="1">D79/R79-1</f>
        <v>-0.13264427217915586</v>
      </c>
    </row>
    <row r="80" spans="1:19" x14ac:dyDescent="0.25">
      <c r="A80" s="27" t="e" vm="162">
        <v>#VALUE!</v>
      </c>
      <c r="B80" s="27" t="str" cm="1">
        <f t="array" ref="B80">_FV(A80,"Name")</f>
        <v>Lenovo Group Limited</v>
      </c>
      <c r="C80" s="27" t="str" cm="1">
        <f t="array" ref="C80">_FV(A80,"Ticker symbol",TRUE)</f>
        <v>992</v>
      </c>
      <c r="D80" s="27" cm="1">
        <f t="array" ref="D80">_FV(A80,"Price")</f>
        <v>9.93</v>
      </c>
      <c r="E80" s="29" cm="1">
        <f t="array" ref="E80">_FV(A80,"Change (%)",TRUE)</f>
        <v>-5.6083999999999995E-2</v>
      </c>
      <c r="F80" s="30" cm="1">
        <f t="array" ref="F80">_FV(A80,"52 week high",TRUE)</f>
        <v>11.1</v>
      </c>
      <c r="G80" s="30" cm="1">
        <f t="array" ref="G80">_FV(A80,"52 week low",TRUE)</f>
        <v>5.93</v>
      </c>
      <c r="H80" s="31" cm="1">
        <f t="array" ref="H80">_FV(A80,"Market cap",TRUE)/100000000</f>
        <v>1303.5409999999999</v>
      </c>
      <c r="I80" s="32" cm="1">
        <f t="array" ref="I80">_FV(A80,"Volume")/1000000</f>
        <v>81.049499999999995</v>
      </c>
      <c r="J80" s="32" cm="1">
        <f t="array" ref="J80">_FV(A80,"Volume average",TRUE)/1000000</f>
        <v>46.855150000000002</v>
      </c>
      <c r="K80" s="36">
        <f>J80*D80*1000000/100000000</f>
        <v>4.6527163949999997</v>
      </c>
      <c r="L80" s="32" cm="1">
        <f t="array" ref="L80">_FV(A80,"Shares outstanding",TRUE)/100000000</f>
        <v>123.91070000000001</v>
      </c>
      <c r="M80" s="33">
        <f>I80/J80</f>
        <v>1.729788507773425</v>
      </c>
      <c r="N80" s="33">
        <f>F80/D80-1</f>
        <v>0.1178247734138973</v>
      </c>
      <c r="O80" s="33">
        <f>D80/G80-1</f>
        <v>0.67453625632377734</v>
      </c>
      <c r="P80" s="34">
        <f>$P$1</f>
        <v>45289</v>
      </c>
      <c r="Q80" s="27" cm="1" vm="2">
        <f t="array" aca="1" ref="Q80:R80" ca="1">_xlfn.STOCKHISTORY(A80,P80,P80,0,0 )</f>
        <v>45289</v>
      </c>
      <c r="R80" s="35" vm="163">
        <f ca="1"/>
        <v>10.92</v>
      </c>
      <c r="S80" s="33">
        <f ca="1">D80/R80-1</f>
        <v>-9.065934065934067E-2</v>
      </c>
    </row>
    <row r="81" spans="1:19" x14ac:dyDescent="0.25">
      <c r="A81" t="e" vm="164">
        <v>#VALUE!</v>
      </c>
      <c r="B81" t="str" cm="1">
        <f t="array" ref="B81">_FV(A81,"Name")</f>
        <v>Trip.com Group Limited</v>
      </c>
      <c r="C81" t="str" cm="1">
        <f t="array" ref="C81">_FV(A81,"Ticker symbol",TRUE)</f>
        <v>9961</v>
      </c>
      <c r="D81" cm="1">
        <f t="array" ref="D81">_FV(A81,"Price")</f>
        <v>290</v>
      </c>
      <c r="E81" s="1" cm="1">
        <f t="array" ref="E81">_FV(A81,"Change (%)",TRUE)</f>
        <v>-6.8919999999999995E-4</v>
      </c>
      <c r="F81" s="2" cm="1">
        <f t="array" ref="F81">_FV(A81,"52 week high",TRUE)</f>
        <v>330.2</v>
      </c>
      <c r="G81" s="2" cm="1">
        <f t="array" ref="G81">_FV(A81,"52 week low",TRUE)</f>
        <v>240.6</v>
      </c>
      <c r="H81" s="3" cm="1">
        <f t="array" ref="H81">_FV(A81,"Market cap",TRUE)/100000000</f>
        <v>1983.598</v>
      </c>
      <c r="I81" s="26" cm="1">
        <f t="array" ref="I81">_FV(A81,"Volume")/1000000</f>
        <v>0.81099500000000002</v>
      </c>
      <c r="J81" s="26" cm="1">
        <f t="array" ref="J81">_FV(A81,"Volume average",TRUE)/1000000</f>
        <v>1.0976399999999999</v>
      </c>
      <c r="K81" s="23">
        <f>J81*D81*1000000/100000000</f>
        <v>3.1831559999999994</v>
      </c>
      <c r="L81" s="26" cm="1">
        <f t="array" ref="L81">_FV(A81,"Shares outstanding",TRUE)/100000000</f>
        <v>6.8352779999999997</v>
      </c>
      <c r="M81" s="7">
        <f>I81/J81</f>
        <v>0.7388533581137714</v>
      </c>
      <c r="N81" s="7">
        <f>F81/D81-1</f>
        <v>0.13862068965517227</v>
      </c>
      <c r="O81" s="7">
        <f>D81/G81-1</f>
        <v>0.20532003325020787</v>
      </c>
      <c r="P81" s="16">
        <f>$P$1</f>
        <v>45289</v>
      </c>
      <c r="Q81" cm="1" vm="2">
        <f t="array" aca="1" ref="Q81:R81" ca="1">_xlfn.STOCKHISTORY(A81,P81,P81,0,0 )</f>
        <v>45289</v>
      </c>
      <c r="R81" s="17" vm="165">
        <f ca="1"/>
        <v>277.60000000000002</v>
      </c>
      <c r="S81" s="7">
        <f ca="1">D81/R81-1</f>
        <v>4.4668587896253609E-2</v>
      </c>
    </row>
    <row r="82" spans="1:19" x14ac:dyDescent="0.25">
      <c r="A82" t="e" vm="166">
        <v>#VALUE!</v>
      </c>
      <c r="B82" t="str" cm="1">
        <f t="array" ref="B82">_FV(A82,"Name")</f>
        <v>Alibaba Group Holding Limited</v>
      </c>
      <c r="C82" t="str" cm="1">
        <f t="array" ref="C82">_FV(A82,"Ticker symbol",TRUE)</f>
        <v>9988</v>
      </c>
      <c r="D82" cm="1">
        <f t="array" ref="D82">_FV(A82,"Price")</f>
        <v>68.400000000000006</v>
      </c>
      <c r="E82" s="1" cm="1">
        <f t="array" ref="E82">_FV(A82,"Change (%)",TRUE)</f>
        <v>-2.2856999999999999E-2</v>
      </c>
      <c r="F82" s="2" cm="1">
        <f t="array" ref="F82">_FV(A82,"52 week high",TRUE)</f>
        <v>118.5</v>
      </c>
      <c r="G82" s="2" cm="1">
        <f t="array" ref="G82">_FV(A82,"52 week low",TRUE)</f>
        <v>67.8</v>
      </c>
      <c r="H82" s="3" cm="1">
        <f t="array" ref="H82">_FV(A82,"Market cap",TRUE)/100000000</f>
        <v>14290.68</v>
      </c>
      <c r="I82" s="26" cm="1">
        <f t="array" ref="I82">_FV(A82,"Volume")/1000000</f>
        <v>42.678068000000003</v>
      </c>
      <c r="J82" s="26" cm="1">
        <f t="array" ref="J82">_FV(A82,"Volume average",TRUE)/1000000</f>
        <v>38.648209999999999</v>
      </c>
      <c r="K82" s="23">
        <f>J82*D82*1000000/100000000</f>
        <v>26.43537564</v>
      </c>
      <c r="L82" s="26" cm="1">
        <f t="array" ref="L82">_FV(A82,"Shares outstanding",TRUE)/100000000</f>
        <v>203.47389999999999</v>
      </c>
      <c r="M82" s="7">
        <f>I82/J82</f>
        <v>1.1042702365775803</v>
      </c>
      <c r="N82" s="7">
        <f>F82/D82-1</f>
        <v>0.73245614035087714</v>
      </c>
      <c r="O82" s="7">
        <f>D82/G82-1</f>
        <v>8.8495575221241296E-3</v>
      </c>
      <c r="P82" s="16">
        <f>$P$1</f>
        <v>45289</v>
      </c>
      <c r="Q82" cm="1" vm="2">
        <f t="array" aca="1" ref="Q82:R82" ca="1">_xlfn.STOCKHISTORY(A82,P82,P82,0,0 )</f>
        <v>45289</v>
      </c>
      <c r="R82" s="17" vm="167">
        <f ca="1"/>
        <v>75.599999999999994</v>
      </c>
      <c r="S82" s="7">
        <f ca="1">D82/R82-1</f>
        <v>-9.5238095238095122E-2</v>
      </c>
    </row>
    <row r="83" spans="1:19" x14ac:dyDescent="0.25">
      <c r="A83" t="e" vm="168">
        <v>#VALUE!</v>
      </c>
      <c r="B83" t="str" cm="1">
        <f t="array" ref="B83">_FV(A83,"Name")</f>
        <v>NETEASE, INC.</v>
      </c>
      <c r="C83" t="str" cm="1">
        <f t="array" ref="C83">_FV(A83,"Ticker symbol",TRUE)</f>
        <v>9999</v>
      </c>
      <c r="D83" cm="1">
        <f t="array" ref="D83">_FV(A83,"Price")</f>
        <v>140</v>
      </c>
      <c r="E83" s="1" cm="1">
        <f t="array" ref="E83">_FV(A83,"Change (%)",TRUE)</f>
        <v>-9.9010000000000001E-3</v>
      </c>
      <c r="F83" s="2" cm="1">
        <f t="array" ref="F83">_FV(A83,"52 week high",TRUE)</f>
        <v>185.7</v>
      </c>
      <c r="G83" s="2" cm="1">
        <f t="array" ref="G83">_FV(A83,"52 week low",TRUE)</f>
        <v>116.1</v>
      </c>
      <c r="H83" s="3" cm="1">
        <f t="array" ref="H83">_FV(A83,"Market cap",TRUE)/100000000</f>
        <v>4593.28</v>
      </c>
      <c r="I83" s="26" cm="1">
        <f t="array" ref="I83">_FV(A83,"Volume")/1000000</f>
        <v>6.0197760000000002</v>
      </c>
      <c r="J83" s="26" cm="1">
        <f t="array" ref="J83">_FV(A83,"Volume average",TRUE)/1000000</f>
        <v>6.5832499999999996</v>
      </c>
      <c r="K83" s="23">
        <f>J83*D83*1000000/100000000</f>
        <v>9.2165499999999998</v>
      </c>
      <c r="L83" s="26" cm="1">
        <f t="array" ref="L83">_FV(A83,"Shares outstanding",TRUE)/100000000</f>
        <v>32.247599999999998</v>
      </c>
      <c r="M83" s="7">
        <f>I83/J83</f>
        <v>0.91440792921429392</v>
      </c>
      <c r="N83" s="7">
        <f>F83/D83-1</f>
        <v>0.32642857142857129</v>
      </c>
      <c r="O83" s="7">
        <f>D83/G83-1</f>
        <v>0.2058570198105083</v>
      </c>
      <c r="P83" s="16">
        <f>$P$1</f>
        <v>45289</v>
      </c>
      <c r="Q83" cm="1" vm="2">
        <f t="array" aca="1" ref="Q83:R83" ca="1">_xlfn.STOCKHISTORY(A83,P83,P83,0,0 )</f>
        <v>45289</v>
      </c>
      <c r="R83" s="17" vm="169">
        <f ca="1"/>
        <v>140.6</v>
      </c>
      <c r="S83" s="7">
        <f ca="1">D83/R83-1</f>
        <v>-4.2674253200568613E-3</v>
      </c>
    </row>
    <row r="84" spans="1:19" x14ac:dyDescent="0.25">
      <c r="K84" s="23"/>
      <c r="P84" s="16"/>
      <c r="Q84"/>
    </row>
    <row r="85" spans="1:19" x14ac:dyDescent="0.25">
      <c r="K85" s="23"/>
      <c r="P85" s="16"/>
      <c r="Q85"/>
    </row>
    <row r="86" spans="1:19" x14ac:dyDescent="0.25">
      <c r="K86" s="23"/>
      <c r="P86" s="16"/>
      <c r="Q86"/>
    </row>
    <row r="87" spans="1:19" x14ac:dyDescent="0.25">
      <c r="K87" s="23"/>
      <c r="P87" s="16"/>
      <c r="Q87"/>
    </row>
    <row r="88" spans="1:19" x14ac:dyDescent="0.25">
      <c r="K88" s="23"/>
      <c r="P88" s="16"/>
      <c r="Q88"/>
    </row>
    <row r="89" spans="1:19" x14ac:dyDescent="0.25">
      <c r="A89" s="27"/>
      <c r="B89" s="27"/>
      <c r="C89" s="27"/>
      <c r="D89" s="27"/>
      <c r="E89" s="29"/>
      <c r="F89" s="30"/>
      <c r="G89" s="30"/>
      <c r="H89" s="31"/>
      <c r="I89" s="32"/>
      <c r="J89" s="32"/>
      <c r="K89" s="36"/>
      <c r="L89" s="32"/>
      <c r="M89" s="33"/>
      <c r="N89" s="33"/>
      <c r="O89" s="33"/>
      <c r="P89" s="34"/>
      <c r="Q89" s="27"/>
      <c r="R89" s="35"/>
      <c r="S89" s="33"/>
    </row>
    <row r="90" spans="1:19" x14ac:dyDescent="0.25">
      <c r="K90" s="23"/>
      <c r="P90" s="16"/>
      <c r="Q90"/>
    </row>
    <row r="91" spans="1:19" x14ac:dyDescent="0.25">
      <c r="K91" s="23"/>
      <c r="P91" s="16"/>
      <c r="Q91"/>
    </row>
    <row r="92" spans="1:19" x14ac:dyDescent="0.25">
      <c r="K92" s="23"/>
      <c r="P92" s="16"/>
      <c r="Q92"/>
    </row>
    <row r="93" spans="1:19" x14ac:dyDescent="0.25">
      <c r="K93" s="23"/>
      <c r="P93" s="16"/>
      <c r="Q93"/>
    </row>
    <row r="94" spans="1:19" x14ac:dyDescent="0.25">
      <c r="K94" s="23"/>
      <c r="P94" s="16"/>
      <c r="Q94"/>
    </row>
    <row r="95" spans="1:19" x14ac:dyDescent="0.25">
      <c r="K95" s="23"/>
      <c r="P95" s="16"/>
      <c r="Q95"/>
    </row>
    <row r="96" spans="1:19" x14ac:dyDescent="0.25">
      <c r="K96" s="23"/>
      <c r="P96" s="16"/>
      <c r="Q96"/>
    </row>
    <row r="97" spans="11:17" x14ac:dyDescent="0.25">
      <c r="K97" s="23"/>
      <c r="P97" s="16"/>
      <c r="Q97"/>
    </row>
    <row r="98" spans="11:17" x14ac:dyDescent="0.25">
      <c r="K98" s="23"/>
      <c r="P98" s="16"/>
      <c r="Q98"/>
    </row>
    <row r="99" spans="11:17" x14ac:dyDescent="0.25">
      <c r="K99" s="23"/>
      <c r="P99" s="16"/>
      <c r="Q99"/>
    </row>
    <row r="100" spans="11:17" x14ac:dyDescent="0.25">
      <c r="K100" s="23"/>
      <c r="P100" s="16"/>
      <c r="Q100"/>
    </row>
    <row r="101" spans="11:17" x14ac:dyDescent="0.25">
      <c r="K101" s="23"/>
      <c r="P101" s="16"/>
      <c r="Q101"/>
    </row>
    <row r="102" spans="11:17" x14ac:dyDescent="0.25">
      <c r="K102" s="23"/>
      <c r="P102" s="16"/>
      <c r="Q102"/>
    </row>
    <row r="103" spans="11:17" x14ac:dyDescent="0.25">
      <c r="K103" s="23"/>
      <c r="P103" s="16"/>
      <c r="Q103"/>
    </row>
    <row r="104" spans="11:17" x14ac:dyDescent="0.25">
      <c r="K104" s="23"/>
      <c r="P104" s="16"/>
      <c r="Q104"/>
    </row>
    <row r="105" spans="11:17" x14ac:dyDescent="0.25">
      <c r="K105" s="23"/>
      <c r="P105" s="16"/>
      <c r="Q105"/>
    </row>
    <row r="106" spans="11:17" x14ac:dyDescent="0.25">
      <c r="K106" s="23"/>
      <c r="P106" s="16"/>
      <c r="Q106"/>
    </row>
    <row r="107" spans="11:17" x14ac:dyDescent="0.25">
      <c r="K107" s="23"/>
      <c r="P107" s="16"/>
      <c r="Q107"/>
    </row>
    <row r="108" spans="11:17" x14ac:dyDescent="0.25">
      <c r="K108" s="23"/>
      <c r="P108" s="16"/>
      <c r="Q108"/>
    </row>
    <row r="109" spans="11:17" x14ac:dyDescent="0.25">
      <c r="K109" s="23"/>
      <c r="P109" s="16"/>
      <c r="Q109"/>
    </row>
    <row r="110" spans="11:17" x14ac:dyDescent="0.25">
      <c r="K110" s="23"/>
      <c r="P110" s="16"/>
      <c r="Q110"/>
    </row>
    <row r="111" spans="11:17" x14ac:dyDescent="0.25">
      <c r="K111" s="23"/>
      <c r="P111" s="16"/>
      <c r="Q111"/>
    </row>
    <row r="112" spans="11:17" x14ac:dyDescent="0.25">
      <c r="K112" s="23"/>
      <c r="P112" s="16"/>
      <c r="Q112"/>
    </row>
    <row r="113" spans="11:17" x14ac:dyDescent="0.25">
      <c r="K113" s="23"/>
      <c r="P113" s="16"/>
      <c r="Q113"/>
    </row>
    <row r="114" spans="11:17" x14ac:dyDescent="0.25">
      <c r="K114" s="23"/>
      <c r="P114" s="16"/>
      <c r="Q114"/>
    </row>
    <row r="115" spans="11:17" x14ac:dyDescent="0.25">
      <c r="K115" s="23"/>
      <c r="P115" s="16"/>
      <c r="Q115"/>
    </row>
    <row r="116" spans="11:17" x14ac:dyDescent="0.25">
      <c r="K116" s="23"/>
      <c r="P116" s="16"/>
      <c r="Q116"/>
    </row>
    <row r="117" spans="11:17" x14ac:dyDescent="0.25">
      <c r="K117" s="23"/>
      <c r="P117" s="16"/>
      <c r="Q117"/>
    </row>
    <row r="118" spans="11:17" x14ac:dyDescent="0.25">
      <c r="K118" s="23"/>
      <c r="P118" s="16"/>
      <c r="Q118"/>
    </row>
    <row r="119" spans="11:17" x14ac:dyDescent="0.25">
      <c r="K119" s="23"/>
      <c r="P119" s="16"/>
      <c r="Q119"/>
    </row>
    <row r="120" spans="11:17" x14ac:dyDescent="0.25">
      <c r="K120" s="23"/>
      <c r="P120" s="16"/>
      <c r="Q120"/>
    </row>
    <row r="121" spans="11:17" x14ac:dyDescent="0.25">
      <c r="K121" s="23"/>
      <c r="P121" s="16"/>
      <c r="Q121"/>
    </row>
    <row r="122" spans="11:17" x14ac:dyDescent="0.25">
      <c r="K122" s="23"/>
      <c r="P122" s="16"/>
      <c r="Q122"/>
    </row>
    <row r="123" spans="11:17" x14ac:dyDescent="0.25">
      <c r="K123" s="23"/>
      <c r="P123" s="16"/>
      <c r="Q123"/>
    </row>
    <row r="124" spans="11:17" x14ac:dyDescent="0.25">
      <c r="K124" s="23"/>
      <c r="P124" s="16"/>
      <c r="Q124"/>
    </row>
    <row r="125" spans="11:17" x14ac:dyDescent="0.25">
      <c r="K125" s="23"/>
      <c r="P125" s="16"/>
      <c r="Q125"/>
    </row>
    <row r="126" spans="11:17" x14ac:dyDescent="0.25">
      <c r="K126" s="23"/>
      <c r="P126" s="16"/>
      <c r="Q126"/>
    </row>
    <row r="127" spans="11:17" x14ac:dyDescent="0.25">
      <c r="K127" s="23"/>
      <c r="P127" s="16"/>
      <c r="Q127"/>
    </row>
    <row r="128" spans="11:17" x14ac:dyDescent="0.25">
      <c r="K128" s="23"/>
      <c r="P128" s="16"/>
      <c r="Q128"/>
    </row>
    <row r="129" spans="1:19" x14ac:dyDescent="0.25">
      <c r="K129" s="23"/>
      <c r="P129" s="16"/>
      <c r="Q129"/>
    </row>
    <row r="130" spans="1:19" x14ac:dyDescent="0.25">
      <c r="K130" s="23"/>
      <c r="P130" s="16"/>
      <c r="Q130"/>
    </row>
    <row r="131" spans="1:19" x14ac:dyDescent="0.25">
      <c r="K131" s="23"/>
      <c r="P131" s="16"/>
      <c r="Q131"/>
    </row>
    <row r="132" spans="1:19" x14ac:dyDescent="0.25">
      <c r="K132" s="23"/>
      <c r="P132" s="16"/>
      <c r="Q132"/>
    </row>
    <row r="133" spans="1:19" x14ac:dyDescent="0.25">
      <c r="K133" s="23"/>
      <c r="P133" s="16"/>
      <c r="Q133"/>
    </row>
    <row r="134" spans="1:19" x14ac:dyDescent="0.25">
      <c r="K134" s="23"/>
      <c r="P134" s="16"/>
      <c r="Q134"/>
    </row>
    <row r="135" spans="1:19" x14ac:dyDescent="0.25">
      <c r="K135" s="23"/>
      <c r="P135" s="16"/>
      <c r="Q135"/>
    </row>
    <row r="136" spans="1:19" x14ac:dyDescent="0.25">
      <c r="K136" s="23"/>
      <c r="P136" s="16"/>
      <c r="Q136"/>
    </row>
    <row r="137" spans="1:19" x14ac:dyDescent="0.25">
      <c r="A137" s="27"/>
      <c r="B137" s="27"/>
      <c r="C137" s="27"/>
      <c r="D137" s="27"/>
      <c r="E137" s="29"/>
      <c r="F137" s="30"/>
      <c r="G137" s="30"/>
      <c r="H137" s="31"/>
      <c r="I137" s="32"/>
      <c r="J137" s="32"/>
      <c r="K137" s="36"/>
      <c r="L137" s="32"/>
      <c r="M137" s="33"/>
      <c r="N137" s="33"/>
      <c r="O137" s="33"/>
      <c r="P137" s="34"/>
      <c r="Q137" s="27"/>
      <c r="R137" s="35"/>
      <c r="S137" s="33"/>
    </row>
    <row r="138" spans="1:19" x14ac:dyDescent="0.25">
      <c r="K138" s="23"/>
      <c r="P138" s="16"/>
      <c r="Q138"/>
    </row>
    <row r="139" spans="1:19" x14ac:dyDescent="0.25">
      <c r="K139" s="23"/>
      <c r="P139" s="16"/>
      <c r="Q139"/>
    </row>
    <row r="140" spans="1:19" x14ac:dyDescent="0.25">
      <c r="K140" s="23"/>
      <c r="P140" s="16"/>
      <c r="Q140"/>
    </row>
    <row r="141" spans="1:19" x14ac:dyDescent="0.25">
      <c r="K141" s="23"/>
      <c r="P141" s="16"/>
      <c r="Q141"/>
    </row>
    <row r="142" spans="1:19" x14ac:dyDescent="0.25">
      <c r="K142" s="23"/>
      <c r="P142" s="16"/>
      <c r="Q142"/>
    </row>
    <row r="143" spans="1:19" x14ac:dyDescent="0.25">
      <c r="K143" s="23"/>
      <c r="P143" s="16"/>
      <c r="Q143"/>
    </row>
    <row r="144" spans="1:19" x14ac:dyDescent="0.25">
      <c r="K144" s="23"/>
      <c r="P144" s="16"/>
      <c r="Q144"/>
    </row>
    <row r="145" spans="11:17" x14ac:dyDescent="0.25">
      <c r="K145" s="23"/>
      <c r="P145" s="16"/>
      <c r="Q145"/>
    </row>
    <row r="146" spans="11:17" x14ac:dyDescent="0.25">
      <c r="K146" s="23"/>
      <c r="P146" s="16"/>
      <c r="Q146"/>
    </row>
    <row r="147" spans="11:17" x14ac:dyDescent="0.25">
      <c r="K147" s="23"/>
      <c r="P147" s="16"/>
      <c r="Q147"/>
    </row>
    <row r="148" spans="11:17" x14ac:dyDescent="0.25">
      <c r="K148" s="23"/>
      <c r="P148" s="16"/>
      <c r="Q148"/>
    </row>
    <row r="149" spans="11:17" x14ac:dyDescent="0.25">
      <c r="K149" s="23"/>
      <c r="P149" s="16"/>
      <c r="Q149"/>
    </row>
    <row r="150" spans="11:17" x14ac:dyDescent="0.25">
      <c r="K150" s="23"/>
      <c r="P150" s="16"/>
      <c r="Q150"/>
    </row>
    <row r="151" spans="11:17" x14ac:dyDescent="0.25">
      <c r="K151" s="23"/>
      <c r="P151" s="16"/>
      <c r="Q151"/>
    </row>
    <row r="152" spans="11:17" x14ac:dyDescent="0.25">
      <c r="K152" s="23"/>
      <c r="P152" s="16"/>
      <c r="Q152"/>
    </row>
    <row r="153" spans="11:17" x14ac:dyDescent="0.25">
      <c r="K153" s="23"/>
      <c r="P153" s="16"/>
      <c r="Q153"/>
    </row>
    <row r="154" spans="11:17" x14ac:dyDescent="0.25">
      <c r="K154" s="23"/>
      <c r="P154" s="16"/>
      <c r="Q154"/>
    </row>
    <row r="155" spans="11:17" x14ac:dyDescent="0.25">
      <c r="K155" s="23"/>
      <c r="P155" s="16"/>
      <c r="Q155"/>
    </row>
    <row r="156" spans="11:17" x14ac:dyDescent="0.25">
      <c r="K156" s="23"/>
      <c r="P156" s="16"/>
      <c r="Q156"/>
    </row>
    <row r="157" spans="11:17" x14ac:dyDescent="0.25">
      <c r="K157" s="23"/>
      <c r="P157" s="16"/>
      <c r="Q157"/>
    </row>
    <row r="158" spans="11:17" x14ac:dyDescent="0.25">
      <c r="K158" s="23"/>
      <c r="P158" s="16"/>
      <c r="Q158"/>
    </row>
    <row r="159" spans="11:17" x14ac:dyDescent="0.25">
      <c r="K159" s="23"/>
      <c r="P159" s="16"/>
      <c r="Q159"/>
    </row>
    <row r="160" spans="11:17" x14ac:dyDescent="0.25">
      <c r="K160" s="23"/>
      <c r="P160" s="16"/>
      <c r="Q160"/>
    </row>
    <row r="161" spans="11:17" x14ac:dyDescent="0.25">
      <c r="K161" s="23"/>
      <c r="P161" s="16"/>
      <c r="Q161"/>
    </row>
    <row r="162" spans="11:17" x14ac:dyDescent="0.25">
      <c r="K162" s="23"/>
      <c r="P162" s="16"/>
      <c r="Q162"/>
    </row>
    <row r="163" spans="11:17" x14ac:dyDescent="0.25">
      <c r="K163" s="23"/>
      <c r="P163" s="16"/>
      <c r="Q163"/>
    </row>
    <row r="164" spans="11:17" x14ac:dyDescent="0.25">
      <c r="K164" s="23"/>
      <c r="P164" s="16"/>
      <c r="Q164"/>
    </row>
    <row r="165" spans="11:17" x14ac:dyDescent="0.25">
      <c r="K165" s="23"/>
      <c r="P165" s="16"/>
      <c r="Q165"/>
    </row>
    <row r="166" spans="11:17" x14ac:dyDescent="0.25">
      <c r="K166" s="23"/>
      <c r="P166" s="16"/>
      <c r="Q166"/>
    </row>
    <row r="167" spans="11:17" x14ac:dyDescent="0.25">
      <c r="K167" s="23"/>
      <c r="P167" s="16"/>
      <c r="Q167"/>
    </row>
    <row r="168" spans="11:17" x14ac:dyDescent="0.25">
      <c r="K168" s="23"/>
      <c r="P168" s="16"/>
      <c r="Q168"/>
    </row>
    <row r="169" spans="11:17" x14ac:dyDescent="0.25">
      <c r="K169" s="23"/>
      <c r="P169" s="16"/>
      <c r="Q169"/>
    </row>
    <row r="170" spans="11:17" x14ac:dyDescent="0.25">
      <c r="K170" s="23"/>
      <c r="P170" s="16"/>
      <c r="Q170"/>
    </row>
    <row r="171" spans="11:17" x14ac:dyDescent="0.25">
      <c r="K171" s="23"/>
      <c r="P171" s="16"/>
      <c r="Q171"/>
    </row>
    <row r="172" spans="11:17" x14ac:dyDescent="0.25">
      <c r="K172" s="23"/>
      <c r="P172" s="16"/>
      <c r="Q172"/>
    </row>
    <row r="173" spans="11:17" x14ac:dyDescent="0.25">
      <c r="K173" s="23"/>
      <c r="P173" s="16"/>
      <c r="Q173"/>
    </row>
    <row r="174" spans="11:17" x14ac:dyDescent="0.25">
      <c r="K174" s="23"/>
      <c r="P174" s="16"/>
      <c r="Q174"/>
    </row>
    <row r="175" spans="11:17" x14ac:dyDescent="0.25">
      <c r="K175" s="23"/>
      <c r="P175" s="16"/>
      <c r="Q175"/>
    </row>
    <row r="176" spans="11:17" x14ac:dyDescent="0.25">
      <c r="K176" s="23"/>
      <c r="P176" s="16"/>
      <c r="Q176"/>
    </row>
    <row r="177" spans="11:17" x14ac:dyDescent="0.25">
      <c r="K177" s="23"/>
      <c r="P177" s="16"/>
      <c r="Q177"/>
    </row>
    <row r="178" spans="11:17" x14ac:dyDescent="0.25">
      <c r="K178" s="23"/>
      <c r="P178" s="16"/>
      <c r="Q178"/>
    </row>
    <row r="179" spans="11:17" x14ac:dyDescent="0.25">
      <c r="K179" s="23"/>
      <c r="P179" s="16"/>
      <c r="Q179"/>
    </row>
    <row r="180" spans="11:17" x14ac:dyDescent="0.25">
      <c r="K180" s="23"/>
      <c r="P180" s="16"/>
      <c r="Q180"/>
    </row>
    <row r="181" spans="11:17" x14ac:dyDescent="0.25">
      <c r="K181" s="23"/>
      <c r="P181" s="16"/>
      <c r="Q181"/>
    </row>
    <row r="182" spans="11:17" x14ac:dyDescent="0.25">
      <c r="K182" s="23"/>
      <c r="P182" s="16"/>
      <c r="Q182"/>
    </row>
    <row r="183" spans="11:17" x14ac:dyDescent="0.25">
      <c r="K183" s="23"/>
      <c r="P183" s="16"/>
      <c r="Q183"/>
    </row>
    <row r="184" spans="11:17" x14ac:dyDescent="0.25">
      <c r="K184" s="23"/>
      <c r="P184" s="16"/>
      <c r="Q184"/>
    </row>
    <row r="185" spans="11:17" x14ac:dyDescent="0.25">
      <c r="K185" s="23"/>
      <c r="P185" s="16"/>
      <c r="Q185"/>
    </row>
    <row r="186" spans="11:17" x14ac:dyDescent="0.25">
      <c r="K186" s="23"/>
      <c r="P186" s="16"/>
      <c r="Q186"/>
    </row>
    <row r="187" spans="11:17" x14ac:dyDescent="0.25">
      <c r="K187" s="23"/>
      <c r="P187" s="16"/>
      <c r="Q187"/>
    </row>
    <row r="188" spans="11:17" x14ac:dyDescent="0.25">
      <c r="K188" s="23"/>
      <c r="P188" s="16"/>
      <c r="Q188"/>
    </row>
    <row r="189" spans="11:17" x14ac:dyDescent="0.25">
      <c r="K189" s="23"/>
      <c r="P189" s="16"/>
      <c r="Q189"/>
    </row>
    <row r="190" spans="11:17" x14ac:dyDescent="0.25">
      <c r="K190" s="23"/>
      <c r="P190" s="16"/>
      <c r="Q190"/>
    </row>
    <row r="191" spans="11:17" x14ac:dyDescent="0.25">
      <c r="K191" s="23"/>
      <c r="P191" s="16"/>
      <c r="Q191"/>
    </row>
    <row r="192" spans="11:17" x14ac:dyDescent="0.25">
      <c r="K192" s="23"/>
      <c r="P192" s="16"/>
      <c r="Q192"/>
    </row>
    <row r="193" spans="11:17" x14ac:dyDescent="0.25">
      <c r="K193" s="23"/>
      <c r="P193" s="16"/>
      <c r="Q193"/>
    </row>
    <row r="194" spans="11:17" x14ac:dyDescent="0.25">
      <c r="K194" s="23"/>
      <c r="P194" s="16"/>
      <c r="Q194"/>
    </row>
    <row r="195" spans="11:17" x14ac:dyDescent="0.25">
      <c r="K195" s="23"/>
      <c r="P195" s="16"/>
      <c r="Q195"/>
    </row>
    <row r="196" spans="11:17" x14ac:dyDescent="0.25">
      <c r="K196" s="23"/>
      <c r="P196" s="16"/>
      <c r="Q196"/>
    </row>
    <row r="197" spans="11:17" x14ac:dyDescent="0.25">
      <c r="K197" s="23"/>
      <c r="P197" s="16"/>
      <c r="Q197"/>
    </row>
    <row r="198" spans="11:17" x14ac:dyDescent="0.25">
      <c r="K198" s="23"/>
      <c r="P198" s="16"/>
      <c r="Q198"/>
    </row>
    <row r="199" spans="11:17" x14ac:dyDescent="0.25">
      <c r="K199" s="23"/>
      <c r="P199" s="16"/>
      <c r="Q199"/>
    </row>
    <row r="200" spans="11:17" x14ac:dyDescent="0.25">
      <c r="K200" s="23"/>
      <c r="P200" s="16"/>
      <c r="Q200"/>
    </row>
    <row r="201" spans="11:17" x14ac:dyDescent="0.25">
      <c r="K201" s="23"/>
      <c r="P201" s="16"/>
      <c r="Q201"/>
    </row>
    <row r="202" spans="11:17" x14ac:dyDescent="0.25">
      <c r="K202" s="23"/>
      <c r="P202" s="16"/>
      <c r="Q202"/>
    </row>
    <row r="203" spans="11:17" x14ac:dyDescent="0.25">
      <c r="K203" s="23"/>
      <c r="P203" s="16"/>
      <c r="Q203"/>
    </row>
    <row r="204" spans="11:17" x14ac:dyDescent="0.25">
      <c r="K204" s="23"/>
      <c r="P204" s="16"/>
      <c r="Q204"/>
    </row>
    <row r="205" spans="11:17" x14ac:dyDescent="0.25">
      <c r="K205" s="23"/>
      <c r="P205" s="16"/>
      <c r="Q205"/>
    </row>
    <row r="206" spans="11:17" x14ac:dyDescent="0.25">
      <c r="K206" s="23"/>
      <c r="P206" s="16"/>
      <c r="Q206"/>
    </row>
    <row r="207" spans="11:17" x14ac:dyDescent="0.25">
      <c r="K207" s="23"/>
      <c r="P207" s="16"/>
      <c r="Q207"/>
    </row>
    <row r="208" spans="11:17" x14ac:dyDescent="0.25">
      <c r="K208" s="23"/>
      <c r="P208" s="16"/>
      <c r="Q208"/>
    </row>
    <row r="209" spans="11:17" x14ac:dyDescent="0.25">
      <c r="K209" s="23"/>
      <c r="P209" s="16"/>
      <c r="Q209"/>
    </row>
    <row r="210" spans="11:17" x14ac:dyDescent="0.25">
      <c r="K210" s="23"/>
      <c r="P210" s="16"/>
      <c r="Q210"/>
    </row>
    <row r="211" spans="11:17" x14ac:dyDescent="0.25">
      <c r="K211" s="23"/>
      <c r="P211" s="16"/>
      <c r="Q211"/>
    </row>
    <row r="212" spans="11:17" x14ac:dyDescent="0.25">
      <c r="K212" s="23"/>
      <c r="P212" s="16"/>
      <c r="Q212"/>
    </row>
    <row r="213" spans="11:17" x14ac:dyDescent="0.25">
      <c r="K213" s="23"/>
      <c r="P213" s="16"/>
      <c r="Q213"/>
    </row>
    <row r="214" spans="11:17" x14ac:dyDescent="0.25">
      <c r="K214" s="23"/>
      <c r="P214" s="16"/>
      <c r="Q214"/>
    </row>
    <row r="215" spans="11:17" x14ac:dyDescent="0.25">
      <c r="K215" s="23"/>
      <c r="P215" s="16"/>
      <c r="Q215"/>
    </row>
    <row r="216" spans="11:17" x14ac:dyDescent="0.25">
      <c r="K216" s="23"/>
      <c r="P216" s="16"/>
      <c r="Q216"/>
    </row>
    <row r="217" spans="11:17" x14ac:dyDescent="0.25">
      <c r="K217" s="23"/>
      <c r="P217" s="16"/>
      <c r="Q217"/>
    </row>
    <row r="218" spans="11:17" x14ac:dyDescent="0.25">
      <c r="K218" s="23"/>
      <c r="P218" s="16"/>
      <c r="Q218"/>
    </row>
    <row r="219" spans="11:17" x14ac:dyDescent="0.25">
      <c r="K219" s="23"/>
      <c r="P219" s="16"/>
      <c r="Q219"/>
    </row>
    <row r="220" spans="11:17" x14ac:dyDescent="0.25">
      <c r="K220" s="23"/>
      <c r="P220" s="16"/>
      <c r="Q220"/>
    </row>
    <row r="221" spans="11:17" x14ac:dyDescent="0.25">
      <c r="K221" s="23"/>
      <c r="P221" s="16"/>
      <c r="Q221"/>
    </row>
    <row r="222" spans="11:17" x14ac:dyDescent="0.25">
      <c r="K222" s="23"/>
      <c r="P222" s="16"/>
      <c r="Q222"/>
    </row>
    <row r="223" spans="11:17" x14ac:dyDescent="0.25">
      <c r="K223" s="23"/>
      <c r="P223" s="16"/>
      <c r="Q223"/>
    </row>
    <row r="224" spans="11:17" x14ac:dyDescent="0.25">
      <c r="K224" s="23"/>
      <c r="P224" s="16"/>
      <c r="Q224"/>
    </row>
    <row r="225" spans="11:17" x14ac:dyDescent="0.25">
      <c r="K225" s="23"/>
      <c r="P225" s="16"/>
      <c r="Q225"/>
    </row>
    <row r="226" spans="11:17" x14ac:dyDescent="0.25">
      <c r="K226" s="23"/>
      <c r="P226" s="16"/>
      <c r="Q226"/>
    </row>
    <row r="227" spans="11:17" x14ac:dyDescent="0.25">
      <c r="K227" s="23"/>
      <c r="P227" s="16"/>
      <c r="Q227"/>
    </row>
    <row r="228" spans="11:17" x14ac:dyDescent="0.25">
      <c r="K228" s="23"/>
      <c r="P228" s="16"/>
      <c r="Q228"/>
    </row>
    <row r="229" spans="11:17" x14ac:dyDescent="0.25">
      <c r="K229" s="23"/>
      <c r="P229" s="16"/>
      <c r="Q229"/>
    </row>
    <row r="230" spans="11:17" x14ac:dyDescent="0.25">
      <c r="K230" s="23"/>
      <c r="P230" s="16"/>
      <c r="Q230"/>
    </row>
    <row r="231" spans="11:17" x14ac:dyDescent="0.25">
      <c r="K231" s="23"/>
      <c r="P231" s="16"/>
      <c r="Q231"/>
    </row>
    <row r="232" spans="11:17" x14ac:dyDescent="0.25">
      <c r="K232" s="23"/>
      <c r="P232" s="16"/>
      <c r="Q232"/>
    </row>
    <row r="233" spans="11:17" x14ac:dyDescent="0.25">
      <c r="K233" s="23"/>
      <c r="P233" s="16"/>
      <c r="Q233"/>
    </row>
    <row r="234" spans="11:17" x14ac:dyDescent="0.25">
      <c r="K234" s="23"/>
      <c r="P234" s="16"/>
      <c r="Q234"/>
    </row>
    <row r="235" spans="11:17" x14ac:dyDescent="0.25">
      <c r="K235" s="23"/>
      <c r="P235" s="16"/>
      <c r="Q235"/>
    </row>
    <row r="236" spans="11:17" x14ac:dyDescent="0.25">
      <c r="K236" s="23"/>
      <c r="P236" s="16"/>
      <c r="Q236"/>
    </row>
    <row r="237" spans="11:17" x14ac:dyDescent="0.25">
      <c r="K237" s="23"/>
      <c r="P237" s="16"/>
      <c r="Q237"/>
    </row>
    <row r="238" spans="11:17" x14ac:dyDescent="0.25">
      <c r="K238" s="23"/>
      <c r="P238" s="16"/>
      <c r="Q238"/>
    </row>
    <row r="239" spans="11:17" x14ac:dyDescent="0.25">
      <c r="K239" s="23"/>
      <c r="P239" s="16"/>
      <c r="Q239"/>
    </row>
    <row r="240" spans="11:17" x14ac:dyDescent="0.25">
      <c r="K240" s="23"/>
      <c r="P240" s="16"/>
      <c r="Q240"/>
    </row>
    <row r="241" spans="11:17" x14ac:dyDescent="0.25">
      <c r="K241" s="23"/>
      <c r="P241" s="16"/>
      <c r="Q241"/>
    </row>
    <row r="242" spans="11:17" x14ac:dyDescent="0.25">
      <c r="K242" s="23"/>
      <c r="P242" s="16"/>
      <c r="Q242"/>
    </row>
    <row r="243" spans="11:17" x14ac:dyDescent="0.25">
      <c r="K243" s="23"/>
      <c r="P243" s="16"/>
      <c r="Q243"/>
    </row>
    <row r="244" spans="11:17" x14ac:dyDescent="0.25">
      <c r="K244" s="23"/>
      <c r="P244" s="16"/>
      <c r="Q244"/>
    </row>
    <row r="245" spans="11:17" x14ac:dyDescent="0.25">
      <c r="K245" s="23"/>
      <c r="P245" s="16"/>
      <c r="Q245"/>
    </row>
    <row r="246" spans="11:17" x14ac:dyDescent="0.25">
      <c r="K246" s="23"/>
      <c r="P246" s="16"/>
      <c r="Q246"/>
    </row>
    <row r="247" spans="11:17" x14ac:dyDescent="0.25">
      <c r="K247" s="23"/>
      <c r="P247" s="16"/>
      <c r="Q247"/>
    </row>
    <row r="248" spans="11:17" x14ac:dyDescent="0.25">
      <c r="K248" s="23"/>
      <c r="P248" s="16"/>
      <c r="Q248"/>
    </row>
    <row r="249" spans="11:17" x14ac:dyDescent="0.25">
      <c r="K249" s="23"/>
      <c r="P249" s="16"/>
      <c r="Q249"/>
    </row>
    <row r="250" spans="11:17" x14ac:dyDescent="0.25">
      <c r="K250" s="23"/>
      <c r="P250" s="16"/>
      <c r="Q250"/>
    </row>
    <row r="251" spans="11:17" x14ac:dyDescent="0.25">
      <c r="K251" s="23"/>
      <c r="P251" s="16"/>
      <c r="Q251"/>
    </row>
    <row r="252" spans="11:17" x14ac:dyDescent="0.25">
      <c r="K252" s="23"/>
      <c r="P252" s="16"/>
      <c r="Q252"/>
    </row>
    <row r="253" spans="11:17" x14ac:dyDescent="0.25">
      <c r="K253" s="23"/>
      <c r="P253" s="16"/>
      <c r="Q253"/>
    </row>
    <row r="254" spans="11:17" x14ac:dyDescent="0.25">
      <c r="K254" s="23"/>
      <c r="P254" s="16"/>
      <c r="Q254"/>
    </row>
    <row r="255" spans="11:17" x14ac:dyDescent="0.25">
      <c r="K255" s="23"/>
      <c r="P255" s="16"/>
      <c r="Q255"/>
    </row>
    <row r="256" spans="11:17" x14ac:dyDescent="0.25">
      <c r="K256" s="23"/>
      <c r="P256" s="16"/>
      <c r="Q256"/>
    </row>
    <row r="257" spans="11:17" x14ac:dyDescent="0.25">
      <c r="K257" s="23"/>
      <c r="P257" s="16"/>
      <c r="Q257"/>
    </row>
    <row r="258" spans="11:17" x14ac:dyDescent="0.25">
      <c r="K258" s="23"/>
      <c r="P258" s="16"/>
      <c r="Q258"/>
    </row>
    <row r="259" spans="11:17" x14ac:dyDescent="0.25">
      <c r="K259" s="23"/>
      <c r="P259" s="16"/>
      <c r="Q259"/>
    </row>
    <row r="260" spans="11:17" x14ac:dyDescent="0.25">
      <c r="K260" s="23"/>
      <c r="P260" s="16"/>
      <c r="Q260"/>
    </row>
    <row r="261" spans="11:17" x14ac:dyDescent="0.25">
      <c r="K261" s="23"/>
      <c r="P261" s="16"/>
      <c r="Q261"/>
    </row>
    <row r="262" spans="11:17" x14ac:dyDescent="0.25">
      <c r="K262" s="23"/>
      <c r="P262" s="16"/>
      <c r="Q262"/>
    </row>
    <row r="263" spans="11:17" x14ac:dyDescent="0.25">
      <c r="K263" s="23"/>
      <c r="P263" s="16"/>
      <c r="Q263"/>
    </row>
    <row r="264" spans="11:17" x14ac:dyDescent="0.25">
      <c r="K264" s="23"/>
      <c r="P264" s="16"/>
      <c r="Q264"/>
    </row>
    <row r="265" spans="11:17" x14ac:dyDescent="0.25">
      <c r="K265" s="23"/>
      <c r="P265" s="16"/>
      <c r="Q265"/>
    </row>
    <row r="266" spans="11:17" x14ac:dyDescent="0.25">
      <c r="K266" s="23"/>
      <c r="P266" s="16"/>
      <c r="Q266"/>
    </row>
    <row r="267" spans="11:17" x14ac:dyDescent="0.25">
      <c r="K267" s="23"/>
      <c r="P267" s="16"/>
      <c r="Q267"/>
    </row>
    <row r="268" spans="11:17" x14ac:dyDescent="0.25">
      <c r="K268" s="23"/>
      <c r="P268" s="16"/>
      <c r="Q268"/>
    </row>
    <row r="269" spans="11:17" x14ac:dyDescent="0.25">
      <c r="K269" s="23"/>
      <c r="P269" s="16"/>
      <c r="Q269"/>
    </row>
    <row r="270" spans="11:17" x14ac:dyDescent="0.25">
      <c r="K270" s="23"/>
      <c r="P270" s="16"/>
      <c r="Q270"/>
    </row>
    <row r="271" spans="11:17" x14ac:dyDescent="0.25">
      <c r="K271" s="23"/>
      <c r="P271" s="16"/>
      <c r="Q271"/>
    </row>
    <row r="272" spans="11:17" x14ac:dyDescent="0.25">
      <c r="K272" s="23"/>
      <c r="P272" s="16"/>
      <c r="Q272"/>
    </row>
    <row r="273" spans="11:17" x14ac:dyDescent="0.25">
      <c r="K273" s="23"/>
      <c r="P273" s="16"/>
      <c r="Q273"/>
    </row>
    <row r="274" spans="11:17" x14ac:dyDescent="0.25">
      <c r="K274" s="23"/>
      <c r="P274" s="16"/>
      <c r="Q274"/>
    </row>
    <row r="275" spans="11:17" x14ac:dyDescent="0.25">
      <c r="K275" s="23"/>
      <c r="P275" s="16"/>
      <c r="Q275"/>
    </row>
    <row r="276" spans="11:17" x14ac:dyDescent="0.25">
      <c r="K276" s="23"/>
      <c r="P276" s="16"/>
      <c r="Q276"/>
    </row>
    <row r="277" spans="11:17" x14ac:dyDescent="0.25">
      <c r="K277" s="23"/>
      <c r="P277" s="16"/>
      <c r="Q277"/>
    </row>
    <row r="278" spans="11:17" x14ac:dyDescent="0.25">
      <c r="K278" s="23"/>
      <c r="P278" s="16"/>
      <c r="Q278"/>
    </row>
    <row r="279" spans="11:17" x14ac:dyDescent="0.25">
      <c r="K279" s="23"/>
      <c r="P279" s="16"/>
      <c r="Q279"/>
    </row>
    <row r="280" spans="11:17" x14ac:dyDescent="0.25">
      <c r="K280" s="23"/>
      <c r="P280" s="16"/>
      <c r="Q280"/>
    </row>
    <row r="281" spans="11:17" x14ac:dyDescent="0.25">
      <c r="K281" s="23"/>
      <c r="P281" s="16"/>
      <c r="Q281"/>
    </row>
    <row r="282" spans="11:17" x14ac:dyDescent="0.25">
      <c r="K282" s="23"/>
      <c r="P282" s="16"/>
      <c r="Q282"/>
    </row>
    <row r="283" spans="11:17" x14ac:dyDescent="0.25">
      <c r="K283" s="23"/>
      <c r="P283" s="16"/>
      <c r="Q283"/>
    </row>
    <row r="284" spans="11:17" x14ac:dyDescent="0.25">
      <c r="K284" s="23"/>
      <c r="P284" s="16"/>
      <c r="Q284"/>
    </row>
    <row r="285" spans="11:17" x14ac:dyDescent="0.25">
      <c r="K285" s="23"/>
      <c r="P285" s="16"/>
      <c r="Q285"/>
    </row>
    <row r="286" spans="11:17" x14ac:dyDescent="0.25">
      <c r="K286" s="23"/>
      <c r="P286" s="16"/>
      <c r="Q286"/>
    </row>
    <row r="287" spans="11:17" x14ac:dyDescent="0.25">
      <c r="K287" s="23"/>
      <c r="P287" s="16"/>
      <c r="Q287"/>
    </row>
    <row r="288" spans="11:17" x14ac:dyDescent="0.25">
      <c r="K288" s="23"/>
      <c r="P288" s="16"/>
      <c r="Q288"/>
    </row>
    <row r="289" spans="11:17" x14ac:dyDescent="0.25">
      <c r="K289" s="23"/>
      <c r="P289" s="16"/>
      <c r="Q289"/>
    </row>
    <row r="290" spans="11:17" x14ac:dyDescent="0.25">
      <c r="K290" s="23"/>
      <c r="P290" s="16"/>
      <c r="Q290"/>
    </row>
    <row r="291" spans="11:17" x14ac:dyDescent="0.25">
      <c r="K291" s="23"/>
      <c r="P291" s="16"/>
      <c r="Q291"/>
    </row>
    <row r="292" spans="11:17" x14ac:dyDescent="0.25">
      <c r="K292" s="23"/>
      <c r="P292" s="16"/>
      <c r="Q292"/>
    </row>
    <row r="293" spans="11:17" x14ac:dyDescent="0.25">
      <c r="K293" s="23"/>
      <c r="P293" s="16"/>
      <c r="Q293"/>
    </row>
    <row r="294" spans="11:17" x14ac:dyDescent="0.25">
      <c r="K294" s="23"/>
      <c r="P294" s="16"/>
      <c r="Q294"/>
    </row>
    <row r="295" spans="11:17" x14ac:dyDescent="0.25">
      <c r="K295" s="23"/>
      <c r="P295" s="16"/>
      <c r="Q295"/>
    </row>
    <row r="296" spans="11:17" x14ac:dyDescent="0.25">
      <c r="K296" s="23"/>
      <c r="P296" s="16"/>
      <c r="Q296"/>
    </row>
    <row r="297" spans="11:17" x14ac:dyDescent="0.25">
      <c r="K297" s="23"/>
      <c r="P297" s="16"/>
      <c r="Q297"/>
    </row>
    <row r="298" spans="11:17" x14ac:dyDescent="0.25">
      <c r="K298" s="23"/>
      <c r="P298" s="16"/>
      <c r="Q298"/>
    </row>
    <row r="299" spans="11:17" x14ac:dyDescent="0.25">
      <c r="K299" s="23"/>
      <c r="P299" s="16"/>
      <c r="Q299"/>
    </row>
    <row r="300" spans="11:17" x14ac:dyDescent="0.25">
      <c r="K300" s="23"/>
      <c r="P300" s="16"/>
      <c r="Q300"/>
    </row>
    <row r="301" spans="11:17" x14ac:dyDescent="0.25">
      <c r="K301" s="23"/>
      <c r="P301" s="16"/>
      <c r="Q301"/>
    </row>
    <row r="302" spans="11:17" x14ac:dyDescent="0.25">
      <c r="K302" s="23"/>
      <c r="P302" s="16"/>
      <c r="Q302"/>
    </row>
    <row r="303" spans="11:17" x14ac:dyDescent="0.25">
      <c r="K303" s="23"/>
      <c r="P303" s="16"/>
      <c r="Q303"/>
    </row>
    <row r="304" spans="11:17" x14ac:dyDescent="0.25">
      <c r="K304" s="23"/>
      <c r="P304" s="16"/>
      <c r="Q304"/>
    </row>
    <row r="305" spans="11:17" x14ac:dyDescent="0.25">
      <c r="K305" s="23"/>
      <c r="P305" s="16"/>
      <c r="Q305"/>
    </row>
    <row r="306" spans="11:17" x14ac:dyDescent="0.25">
      <c r="K306" s="23"/>
      <c r="P306" s="16"/>
      <c r="Q306"/>
    </row>
    <row r="307" spans="11:17" x14ac:dyDescent="0.25">
      <c r="K307" s="23"/>
      <c r="P307" s="16"/>
      <c r="Q307"/>
    </row>
    <row r="308" spans="11:17" x14ac:dyDescent="0.25">
      <c r="K308" s="23"/>
      <c r="P308" s="16"/>
      <c r="Q308"/>
    </row>
    <row r="309" spans="11:17" x14ac:dyDescent="0.25">
      <c r="K309" s="23"/>
      <c r="P309" s="16"/>
      <c r="Q309"/>
    </row>
    <row r="310" spans="11:17" x14ac:dyDescent="0.25">
      <c r="K310" s="23"/>
      <c r="P310" s="16"/>
      <c r="Q310"/>
    </row>
    <row r="311" spans="11:17" x14ac:dyDescent="0.25">
      <c r="K311" s="23"/>
      <c r="P311" s="16"/>
      <c r="Q311"/>
    </row>
    <row r="312" spans="11:17" x14ac:dyDescent="0.25">
      <c r="K312" s="23"/>
      <c r="P312" s="16"/>
      <c r="Q312"/>
    </row>
    <row r="313" spans="11:17" x14ac:dyDescent="0.25">
      <c r="K313" s="23"/>
      <c r="P313" s="16"/>
      <c r="Q313"/>
    </row>
    <row r="314" spans="11:17" x14ac:dyDescent="0.25">
      <c r="K314" s="23"/>
      <c r="P314" s="16"/>
      <c r="Q314"/>
    </row>
    <row r="315" spans="11:17" x14ac:dyDescent="0.25">
      <c r="K315" s="23"/>
      <c r="P315" s="16"/>
      <c r="Q315"/>
    </row>
    <row r="316" spans="11:17" x14ac:dyDescent="0.25">
      <c r="K316" s="23"/>
      <c r="P316" s="16"/>
      <c r="Q316"/>
    </row>
    <row r="317" spans="11:17" x14ac:dyDescent="0.25">
      <c r="K317" s="23"/>
      <c r="P317" s="16"/>
      <c r="Q317"/>
    </row>
    <row r="318" spans="11:17" x14ac:dyDescent="0.25">
      <c r="K318" s="23"/>
      <c r="P318" s="16"/>
      <c r="Q318"/>
    </row>
    <row r="319" spans="11:17" x14ac:dyDescent="0.25">
      <c r="K319" s="23"/>
      <c r="P319" s="16"/>
      <c r="Q319"/>
    </row>
    <row r="320" spans="11:17" x14ac:dyDescent="0.25">
      <c r="K320" s="23"/>
      <c r="P320" s="16"/>
      <c r="Q320"/>
    </row>
    <row r="321" spans="11:17" x14ac:dyDescent="0.25">
      <c r="K321" s="23"/>
      <c r="P321" s="16"/>
      <c r="Q321"/>
    </row>
    <row r="322" spans="11:17" x14ac:dyDescent="0.25">
      <c r="K322" s="23"/>
      <c r="P322" s="16"/>
      <c r="Q322"/>
    </row>
    <row r="323" spans="11:17" x14ac:dyDescent="0.25">
      <c r="K323" s="23"/>
      <c r="P323" s="16"/>
      <c r="Q323"/>
    </row>
    <row r="324" spans="11:17" x14ac:dyDescent="0.25">
      <c r="K324" s="23"/>
      <c r="P324" s="16"/>
      <c r="Q324"/>
    </row>
    <row r="325" spans="11:17" x14ac:dyDescent="0.25">
      <c r="K325" s="23"/>
      <c r="P325" s="16"/>
      <c r="Q325"/>
    </row>
    <row r="326" spans="11:17" x14ac:dyDescent="0.25">
      <c r="K326" s="23"/>
      <c r="P326" s="16"/>
      <c r="Q326"/>
    </row>
    <row r="327" spans="11:17" x14ac:dyDescent="0.25">
      <c r="K327" s="23"/>
      <c r="P327" s="16"/>
      <c r="Q327"/>
    </row>
    <row r="328" spans="11:17" x14ac:dyDescent="0.25">
      <c r="K328" s="23"/>
      <c r="P328" s="16"/>
      <c r="Q328"/>
    </row>
    <row r="329" spans="11:17" x14ac:dyDescent="0.25">
      <c r="K329" s="23"/>
      <c r="P329" s="16"/>
      <c r="Q329"/>
    </row>
    <row r="330" spans="11:17" x14ac:dyDescent="0.25">
      <c r="K330" s="23"/>
      <c r="P330" s="16"/>
      <c r="Q330"/>
    </row>
    <row r="331" spans="11:17" x14ac:dyDescent="0.25">
      <c r="K331" s="23"/>
      <c r="P331" s="16"/>
      <c r="Q331"/>
    </row>
    <row r="332" spans="11:17" x14ac:dyDescent="0.25">
      <c r="K332" s="23"/>
      <c r="P332" s="16"/>
      <c r="Q332"/>
    </row>
    <row r="333" spans="11:17" x14ac:dyDescent="0.25">
      <c r="K333" s="23"/>
      <c r="P333" s="16"/>
      <c r="Q333"/>
    </row>
    <row r="334" spans="11:17" x14ac:dyDescent="0.25">
      <c r="K334" s="23"/>
      <c r="P334" s="16"/>
      <c r="Q334"/>
    </row>
    <row r="335" spans="11:17" x14ac:dyDescent="0.25">
      <c r="K335" s="23"/>
      <c r="P335" s="16"/>
      <c r="Q335"/>
    </row>
    <row r="336" spans="11:17" x14ac:dyDescent="0.25">
      <c r="K336" s="23"/>
      <c r="P336" s="16"/>
      <c r="Q336"/>
    </row>
    <row r="337" spans="11:17" x14ac:dyDescent="0.25">
      <c r="K337" s="23"/>
      <c r="P337" s="16"/>
      <c r="Q337"/>
    </row>
    <row r="338" spans="11:17" x14ac:dyDescent="0.25">
      <c r="K338" s="23"/>
      <c r="P338" s="16"/>
      <c r="Q338"/>
    </row>
    <row r="339" spans="11:17" x14ac:dyDescent="0.25">
      <c r="K339" s="23"/>
      <c r="P339" s="16"/>
      <c r="Q339"/>
    </row>
    <row r="340" spans="11:17" x14ac:dyDescent="0.25">
      <c r="K340" s="23"/>
      <c r="P340" s="16"/>
      <c r="Q340"/>
    </row>
    <row r="341" spans="11:17" x14ac:dyDescent="0.25">
      <c r="K341" s="23"/>
      <c r="P341" s="16"/>
      <c r="Q341"/>
    </row>
    <row r="342" spans="11:17" x14ac:dyDescent="0.25">
      <c r="K342" s="23"/>
      <c r="P342" s="16"/>
      <c r="Q342"/>
    </row>
    <row r="343" spans="11:17" x14ac:dyDescent="0.25">
      <c r="K343" s="23"/>
      <c r="P343" s="16"/>
      <c r="Q343"/>
    </row>
    <row r="344" spans="11:17" x14ac:dyDescent="0.25">
      <c r="K344" s="23"/>
      <c r="P344" s="16"/>
      <c r="Q344"/>
    </row>
    <row r="345" spans="11:17" x14ac:dyDescent="0.25">
      <c r="K345" s="23"/>
      <c r="P345" s="16"/>
      <c r="Q345"/>
    </row>
    <row r="346" spans="11:17" x14ac:dyDescent="0.25">
      <c r="K346" s="23"/>
      <c r="P346" s="16"/>
      <c r="Q346"/>
    </row>
    <row r="347" spans="11:17" x14ac:dyDescent="0.25">
      <c r="K347" s="23"/>
      <c r="P347" s="16"/>
      <c r="Q347"/>
    </row>
    <row r="348" spans="11:17" x14ac:dyDescent="0.25">
      <c r="K348" s="23"/>
      <c r="P348" s="16"/>
      <c r="Q348"/>
    </row>
    <row r="349" spans="11:17" x14ac:dyDescent="0.25">
      <c r="K349" s="23"/>
      <c r="P349" s="16"/>
      <c r="Q349"/>
    </row>
    <row r="350" spans="11:17" x14ac:dyDescent="0.25">
      <c r="K350" s="23"/>
      <c r="P350" s="16"/>
      <c r="Q350"/>
    </row>
    <row r="351" spans="11:17" x14ac:dyDescent="0.25">
      <c r="K351" s="23"/>
      <c r="P351" s="16"/>
      <c r="Q351"/>
    </row>
    <row r="352" spans="11:17" x14ac:dyDescent="0.25">
      <c r="K352" s="23"/>
      <c r="P352" s="16"/>
      <c r="Q352"/>
    </row>
    <row r="353" spans="11:17" x14ac:dyDescent="0.25">
      <c r="K353" s="23"/>
      <c r="P353" s="16"/>
      <c r="Q353"/>
    </row>
    <row r="354" spans="11:17" x14ac:dyDescent="0.25">
      <c r="K354" s="23"/>
      <c r="P354" s="16"/>
      <c r="Q354"/>
    </row>
    <row r="355" spans="11:17" x14ac:dyDescent="0.25">
      <c r="K355" s="23"/>
      <c r="P355" s="16"/>
      <c r="Q355"/>
    </row>
    <row r="356" spans="11:17" x14ac:dyDescent="0.25">
      <c r="K356" s="23"/>
      <c r="P356" s="16"/>
      <c r="Q356"/>
    </row>
    <row r="357" spans="11:17" x14ac:dyDescent="0.25">
      <c r="K357" s="23"/>
      <c r="P357" s="16"/>
      <c r="Q357"/>
    </row>
    <row r="358" spans="11:17" x14ac:dyDescent="0.25">
      <c r="K358" s="23"/>
      <c r="P358" s="16"/>
      <c r="Q358"/>
    </row>
    <row r="359" spans="11:17" x14ac:dyDescent="0.25">
      <c r="K359" s="23"/>
      <c r="P359" s="16"/>
      <c r="Q359"/>
    </row>
    <row r="360" spans="11:17" x14ac:dyDescent="0.25">
      <c r="K360" s="23"/>
      <c r="P360" s="16"/>
      <c r="Q360"/>
    </row>
    <row r="361" spans="11:17" x14ac:dyDescent="0.25">
      <c r="K361" s="23"/>
      <c r="P361" s="16"/>
      <c r="Q361"/>
    </row>
    <row r="362" spans="11:17" x14ac:dyDescent="0.25">
      <c r="K362" s="23"/>
      <c r="P362" s="16"/>
      <c r="Q362"/>
    </row>
    <row r="363" spans="11:17" x14ac:dyDescent="0.25">
      <c r="K363" s="23"/>
      <c r="P363" s="16"/>
      <c r="Q363"/>
    </row>
    <row r="364" spans="11:17" x14ac:dyDescent="0.25">
      <c r="K364" s="23"/>
      <c r="P364" s="16"/>
      <c r="Q364"/>
    </row>
    <row r="365" spans="11:17" x14ac:dyDescent="0.25">
      <c r="K365" s="23"/>
      <c r="P365" s="16"/>
      <c r="Q365"/>
    </row>
    <row r="366" spans="11:17" x14ac:dyDescent="0.25">
      <c r="K366" s="23"/>
      <c r="P366" s="16"/>
      <c r="Q366"/>
    </row>
    <row r="367" spans="11:17" x14ac:dyDescent="0.25">
      <c r="K367" s="23"/>
      <c r="P367" s="16"/>
      <c r="Q367"/>
    </row>
    <row r="368" spans="11:17" x14ac:dyDescent="0.25">
      <c r="K368" s="23"/>
      <c r="P368" s="16"/>
      <c r="Q368"/>
    </row>
    <row r="369" spans="11:17" x14ac:dyDescent="0.25">
      <c r="K369" s="23"/>
      <c r="P369" s="16"/>
      <c r="Q369"/>
    </row>
    <row r="370" spans="11:17" x14ac:dyDescent="0.25">
      <c r="K370" s="23"/>
      <c r="P370" s="16"/>
      <c r="Q370"/>
    </row>
    <row r="371" spans="11:17" x14ac:dyDescent="0.25">
      <c r="K371" s="23"/>
      <c r="P371" s="16"/>
      <c r="Q371"/>
    </row>
    <row r="372" spans="11:17" x14ac:dyDescent="0.25">
      <c r="K372" s="23"/>
      <c r="P372" s="16"/>
      <c r="Q372"/>
    </row>
    <row r="373" spans="11:17" x14ac:dyDescent="0.25">
      <c r="K373" s="23"/>
      <c r="P373" s="16"/>
      <c r="Q373"/>
    </row>
    <row r="374" spans="11:17" x14ac:dyDescent="0.25">
      <c r="K374" s="23"/>
      <c r="P374" s="16"/>
      <c r="Q374"/>
    </row>
    <row r="375" spans="11:17" x14ac:dyDescent="0.25">
      <c r="K375" s="23"/>
      <c r="P375" s="16"/>
      <c r="Q375"/>
    </row>
    <row r="376" spans="11:17" x14ac:dyDescent="0.25">
      <c r="K376" s="23"/>
      <c r="P376" s="16"/>
      <c r="Q376"/>
    </row>
    <row r="377" spans="11:17" x14ac:dyDescent="0.25">
      <c r="K377" s="23"/>
      <c r="P377" s="16"/>
      <c r="Q377"/>
    </row>
    <row r="378" spans="11:17" x14ac:dyDescent="0.25">
      <c r="K378" s="23"/>
      <c r="P378" s="16"/>
      <c r="Q378"/>
    </row>
    <row r="379" spans="11:17" x14ac:dyDescent="0.25">
      <c r="K379" s="23"/>
      <c r="P379" s="16"/>
      <c r="Q379"/>
    </row>
    <row r="380" spans="11:17" x14ac:dyDescent="0.25">
      <c r="K380" s="23"/>
      <c r="P380" s="16"/>
      <c r="Q380"/>
    </row>
    <row r="381" spans="11:17" x14ac:dyDescent="0.25">
      <c r="K381" s="23"/>
      <c r="P381" s="16"/>
      <c r="Q381"/>
    </row>
    <row r="382" spans="11:17" x14ac:dyDescent="0.25">
      <c r="K382" s="23"/>
      <c r="P382" s="16"/>
      <c r="Q382"/>
    </row>
    <row r="383" spans="11:17" x14ac:dyDescent="0.25">
      <c r="K383" s="23"/>
      <c r="P383" s="16"/>
      <c r="Q383"/>
    </row>
    <row r="384" spans="11:17" x14ac:dyDescent="0.25">
      <c r="K384" s="23"/>
      <c r="P384" s="16"/>
      <c r="Q384"/>
    </row>
    <row r="385" spans="11:17" x14ac:dyDescent="0.25">
      <c r="K385" s="23"/>
      <c r="P385" s="16"/>
      <c r="Q385"/>
    </row>
    <row r="386" spans="11:17" x14ac:dyDescent="0.25">
      <c r="K386" s="23"/>
      <c r="P386" s="16"/>
      <c r="Q386"/>
    </row>
    <row r="387" spans="11:17" x14ac:dyDescent="0.25">
      <c r="K387" s="23"/>
      <c r="P387" s="16"/>
      <c r="Q387"/>
    </row>
    <row r="388" spans="11:17" x14ac:dyDescent="0.25">
      <c r="K388" s="23"/>
      <c r="P388" s="16"/>
      <c r="Q388"/>
    </row>
    <row r="389" spans="11:17" x14ac:dyDescent="0.25">
      <c r="K389" s="23"/>
      <c r="P389" s="16"/>
      <c r="Q389"/>
    </row>
    <row r="390" spans="11:17" x14ac:dyDescent="0.25">
      <c r="K390" s="23"/>
      <c r="P390" s="16"/>
      <c r="Q390"/>
    </row>
    <row r="391" spans="11:17" x14ac:dyDescent="0.25">
      <c r="K391" s="23"/>
      <c r="P391" s="16"/>
      <c r="Q391"/>
    </row>
    <row r="392" spans="11:17" x14ac:dyDescent="0.25">
      <c r="K392" s="23"/>
      <c r="P392" s="16"/>
      <c r="Q392"/>
    </row>
    <row r="393" spans="11:17" x14ac:dyDescent="0.25">
      <c r="K393" s="23"/>
      <c r="P393" s="16"/>
      <c r="Q393"/>
    </row>
    <row r="394" spans="11:17" x14ac:dyDescent="0.25">
      <c r="K394" s="23"/>
      <c r="P394" s="16"/>
      <c r="Q394"/>
    </row>
    <row r="395" spans="11:17" x14ac:dyDescent="0.25">
      <c r="K395" s="23"/>
      <c r="P395" s="16"/>
      <c r="Q395"/>
    </row>
    <row r="396" spans="11:17" x14ac:dyDescent="0.25">
      <c r="K396" s="23"/>
      <c r="P396" s="16"/>
      <c r="Q396"/>
    </row>
    <row r="397" spans="11:17" x14ac:dyDescent="0.25">
      <c r="K397" s="23"/>
      <c r="P397" s="16"/>
      <c r="Q397"/>
    </row>
    <row r="398" spans="11:17" x14ac:dyDescent="0.25">
      <c r="K398" s="23"/>
      <c r="P398" s="16"/>
      <c r="Q398"/>
    </row>
    <row r="399" spans="11:17" x14ac:dyDescent="0.25">
      <c r="K399" s="23"/>
      <c r="P399" s="16"/>
      <c r="Q399"/>
    </row>
    <row r="400" spans="11:17" x14ac:dyDescent="0.25">
      <c r="K400" s="23"/>
      <c r="P400" s="16"/>
      <c r="Q400"/>
    </row>
    <row r="401" spans="11:17" x14ac:dyDescent="0.25">
      <c r="K401" s="23"/>
      <c r="P401" s="16"/>
      <c r="Q401"/>
    </row>
    <row r="402" spans="11:17" x14ac:dyDescent="0.25">
      <c r="K402" s="23"/>
      <c r="P402" s="16"/>
      <c r="Q402"/>
    </row>
    <row r="403" spans="11:17" x14ac:dyDescent="0.25">
      <c r="K403" s="23"/>
      <c r="P403" s="16"/>
      <c r="Q403"/>
    </row>
    <row r="404" spans="11:17" x14ac:dyDescent="0.25">
      <c r="K404" s="23"/>
      <c r="P404" s="16"/>
      <c r="Q404"/>
    </row>
    <row r="405" spans="11:17" x14ac:dyDescent="0.25">
      <c r="K405" s="23"/>
      <c r="P405" s="16"/>
      <c r="Q405"/>
    </row>
    <row r="406" spans="11:17" x14ac:dyDescent="0.25">
      <c r="K406" s="23"/>
      <c r="P406" s="16"/>
      <c r="Q406"/>
    </row>
    <row r="407" spans="11:17" x14ac:dyDescent="0.25">
      <c r="K407" s="23"/>
      <c r="P407" s="16"/>
      <c r="Q407"/>
    </row>
    <row r="408" spans="11:17" x14ac:dyDescent="0.25">
      <c r="K408" s="23"/>
      <c r="P408" s="16"/>
      <c r="Q408"/>
    </row>
    <row r="409" spans="11:17" x14ac:dyDescent="0.25">
      <c r="K409" s="23"/>
      <c r="P409" s="16"/>
      <c r="Q409"/>
    </row>
    <row r="410" spans="11:17" x14ac:dyDescent="0.25">
      <c r="K410" s="23"/>
      <c r="P410" s="16"/>
      <c r="Q410"/>
    </row>
    <row r="411" spans="11:17" x14ac:dyDescent="0.25">
      <c r="K411" s="23"/>
      <c r="P411" s="16"/>
      <c r="Q411"/>
    </row>
    <row r="412" spans="11:17" x14ac:dyDescent="0.25">
      <c r="K412" s="23"/>
      <c r="P412" s="16"/>
      <c r="Q412"/>
    </row>
    <row r="413" spans="11:17" x14ac:dyDescent="0.25">
      <c r="K413" s="23"/>
      <c r="P413" s="16"/>
      <c r="Q413"/>
    </row>
    <row r="414" spans="11:17" x14ac:dyDescent="0.25">
      <c r="K414" s="23"/>
      <c r="P414" s="16"/>
      <c r="Q414"/>
    </row>
    <row r="415" spans="11:17" x14ac:dyDescent="0.25">
      <c r="K415" s="23"/>
      <c r="P415" s="16"/>
      <c r="Q415"/>
    </row>
    <row r="416" spans="11:17" x14ac:dyDescent="0.25">
      <c r="K416" s="23"/>
      <c r="P416" s="16"/>
      <c r="Q416"/>
    </row>
    <row r="417" spans="11:17" x14ac:dyDescent="0.25">
      <c r="K417" s="23"/>
      <c r="P417" s="16"/>
      <c r="Q417"/>
    </row>
    <row r="418" spans="11:17" x14ac:dyDescent="0.25">
      <c r="K418" s="23"/>
      <c r="P418" s="16"/>
      <c r="Q418"/>
    </row>
    <row r="419" spans="11:17" x14ac:dyDescent="0.25">
      <c r="K419" s="23"/>
      <c r="P419" s="16"/>
      <c r="Q419"/>
    </row>
    <row r="420" spans="11:17" x14ac:dyDescent="0.25">
      <c r="K420" s="23"/>
      <c r="P420" s="16"/>
      <c r="Q420"/>
    </row>
    <row r="421" spans="11:17" x14ac:dyDescent="0.25">
      <c r="K421" s="23"/>
      <c r="P421" s="16"/>
      <c r="Q421"/>
    </row>
    <row r="422" spans="11:17" x14ac:dyDescent="0.25">
      <c r="K422" s="23"/>
      <c r="P422" s="16"/>
      <c r="Q422"/>
    </row>
    <row r="423" spans="11:17" x14ac:dyDescent="0.25">
      <c r="K423" s="23"/>
      <c r="P423" s="16"/>
      <c r="Q423"/>
    </row>
    <row r="424" spans="11:17" x14ac:dyDescent="0.25">
      <c r="K424" s="23"/>
      <c r="P424" s="16"/>
      <c r="Q424"/>
    </row>
    <row r="425" spans="11:17" x14ac:dyDescent="0.25">
      <c r="K425" s="23"/>
      <c r="P425" s="16"/>
      <c r="Q425"/>
    </row>
    <row r="426" spans="11:17" x14ac:dyDescent="0.25">
      <c r="K426" s="23"/>
      <c r="P426" s="16"/>
      <c r="Q426"/>
    </row>
    <row r="427" spans="11:17" x14ac:dyDescent="0.25">
      <c r="K427" s="23"/>
      <c r="P427" s="16"/>
      <c r="Q427"/>
    </row>
    <row r="428" spans="11:17" x14ac:dyDescent="0.25">
      <c r="K428" s="23"/>
      <c r="P428" s="16"/>
      <c r="Q428"/>
    </row>
    <row r="429" spans="11:17" x14ac:dyDescent="0.25">
      <c r="K429" s="23"/>
      <c r="P429" s="16"/>
      <c r="Q429"/>
    </row>
    <row r="430" spans="11:17" x14ac:dyDescent="0.25">
      <c r="K430" s="23"/>
      <c r="P430" s="16"/>
      <c r="Q430"/>
    </row>
    <row r="431" spans="11:17" x14ac:dyDescent="0.25">
      <c r="K431" s="23"/>
      <c r="P431" s="16"/>
      <c r="Q431"/>
    </row>
    <row r="432" spans="11:17" x14ac:dyDescent="0.25">
      <c r="K432" s="23"/>
      <c r="P432" s="16"/>
      <c r="Q432"/>
    </row>
    <row r="433" spans="11:17" x14ac:dyDescent="0.25">
      <c r="K433" s="23"/>
      <c r="P433" s="16"/>
      <c r="Q433"/>
    </row>
    <row r="434" spans="11:17" x14ac:dyDescent="0.25">
      <c r="K434" s="23"/>
      <c r="P434" s="16"/>
      <c r="Q434"/>
    </row>
    <row r="435" spans="11:17" x14ac:dyDescent="0.25">
      <c r="K435" s="23"/>
      <c r="P435" s="16"/>
      <c r="Q435"/>
    </row>
    <row r="436" spans="11:17" x14ac:dyDescent="0.25">
      <c r="K436" s="23"/>
      <c r="P436" s="16"/>
      <c r="Q436"/>
    </row>
    <row r="437" spans="11:17" x14ac:dyDescent="0.25">
      <c r="K437" s="23"/>
      <c r="P437" s="16"/>
      <c r="Q437"/>
    </row>
    <row r="438" spans="11:17" x14ac:dyDescent="0.25">
      <c r="K438" s="23"/>
      <c r="P438" s="16"/>
      <c r="Q438"/>
    </row>
    <row r="439" spans="11:17" x14ac:dyDescent="0.25">
      <c r="K439" s="23"/>
      <c r="P439" s="16"/>
      <c r="Q439"/>
    </row>
    <row r="440" spans="11:17" x14ac:dyDescent="0.25">
      <c r="K440" s="23"/>
      <c r="P440" s="16"/>
      <c r="Q440"/>
    </row>
    <row r="441" spans="11:17" x14ac:dyDescent="0.25">
      <c r="K441" s="23"/>
      <c r="P441" s="16"/>
      <c r="Q441"/>
    </row>
    <row r="442" spans="11:17" x14ac:dyDescent="0.25">
      <c r="K442" s="23"/>
      <c r="P442" s="16"/>
      <c r="Q442"/>
    </row>
    <row r="443" spans="11:17" x14ac:dyDescent="0.25">
      <c r="K443" s="23"/>
      <c r="P443" s="16"/>
      <c r="Q443"/>
    </row>
    <row r="444" spans="11:17" x14ac:dyDescent="0.25">
      <c r="K444" s="23"/>
      <c r="P444" s="16"/>
      <c r="Q444"/>
    </row>
    <row r="445" spans="11:17" x14ac:dyDescent="0.25">
      <c r="K445" s="23"/>
      <c r="P445" s="16"/>
      <c r="Q445"/>
    </row>
    <row r="446" spans="11:17" x14ac:dyDescent="0.25">
      <c r="K446" s="23"/>
      <c r="P446" s="16"/>
      <c r="Q446"/>
    </row>
    <row r="447" spans="11:17" x14ac:dyDescent="0.25">
      <c r="K447" s="23"/>
      <c r="P447" s="16"/>
      <c r="Q447"/>
    </row>
    <row r="448" spans="11:17" x14ac:dyDescent="0.25">
      <c r="K448" s="23"/>
      <c r="P448" s="16"/>
      <c r="Q448"/>
    </row>
    <row r="449" spans="11:17" x14ac:dyDescent="0.25">
      <c r="K449" s="23"/>
      <c r="P449" s="16"/>
      <c r="Q449"/>
    </row>
    <row r="450" spans="11:17" x14ac:dyDescent="0.25">
      <c r="K450" s="23"/>
      <c r="P450" s="16"/>
      <c r="Q450"/>
    </row>
    <row r="451" spans="11:17" x14ac:dyDescent="0.25">
      <c r="K451" s="23"/>
      <c r="P451" s="16"/>
      <c r="Q451"/>
    </row>
    <row r="452" spans="11:17" x14ac:dyDescent="0.25">
      <c r="K452" s="23"/>
      <c r="P452" s="16"/>
      <c r="Q452"/>
    </row>
    <row r="453" spans="11:17" x14ac:dyDescent="0.25">
      <c r="K453" s="23"/>
      <c r="P453" s="16"/>
      <c r="Q453"/>
    </row>
    <row r="454" spans="11:17" x14ac:dyDescent="0.25">
      <c r="K454" s="23"/>
      <c r="P454" s="16"/>
      <c r="Q454"/>
    </row>
    <row r="455" spans="11:17" x14ac:dyDescent="0.25">
      <c r="K455" s="23"/>
      <c r="P455" s="16"/>
      <c r="Q455"/>
    </row>
    <row r="456" spans="11:17" x14ac:dyDescent="0.25">
      <c r="K456" s="23"/>
      <c r="P456" s="16"/>
      <c r="Q456"/>
    </row>
    <row r="457" spans="11:17" x14ac:dyDescent="0.25">
      <c r="K457" s="23"/>
      <c r="P457" s="16"/>
      <c r="Q457"/>
    </row>
    <row r="458" spans="11:17" x14ac:dyDescent="0.25">
      <c r="K458" s="23"/>
      <c r="P458" s="16"/>
      <c r="Q458"/>
    </row>
    <row r="459" spans="11:17" x14ac:dyDescent="0.25">
      <c r="K459" s="23"/>
      <c r="P459" s="16"/>
      <c r="Q459"/>
    </row>
    <row r="460" spans="11:17" x14ac:dyDescent="0.25">
      <c r="K460" s="23"/>
      <c r="P460" s="16"/>
      <c r="Q460"/>
    </row>
    <row r="461" spans="11:17" x14ac:dyDescent="0.25">
      <c r="K461" s="23"/>
      <c r="P461" s="16"/>
      <c r="Q461"/>
    </row>
    <row r="462" spans="11:17" x14ac:dyDescent="0.25">
      <c r="K462" s="23"/>
      <c r="P462" s="16"/>
      <c r="Q462"/>
    </row>
    <row r="463" spans="11:17" x14ac:dyDescent="0.25">
      <c r="K463" s="23"/>
      <c r="P463" s="16"/>
      <c r="Q463"/>
    </row>
    <row r="464" spans="11:17" x14ac:dyDescent="0.25">
      <c r="K464" s="23"/>
      <c r="P464" s="16"/>
      <c r="Q464"/>
    </row>
    <row r="465" spans="11:17" x14ac:dyDescent="0.25">
      <c r="K465" s="23"/>
      <c r="P465" s="16"/>
      <c r="Q465"/>
    </row>
    <row r="466" spans="11:17" x14ac:dyDescent="0.25">
      <c r="K466" s="23"/>
      <c r="P466" s="16"/>
      <c r="Q466"/>
    </row>
    <row r="467" spans="11:17" x14ac:dyDescent="0.25">
      <c r="K467" s="23"/>
      <c r="P467" s="16"/>
      <c r="Q467"/>
    </row>
    <row r="468" spans="11:17" x14ac:dyDescent="0.25">
      <c r="K468" s="23"/>
      <c r="P468" s="16"/>
      <c r="Q468"/>
    </row>
    <row r="469" spans="11:17" x14ac:dyDescent="0.25">
      <c r="K469" s="23"/>
      <c r="P469" s="16"/>
      <c r="Q469"/>
    </row>
    <row r="470" spans="11:17" x14ac:dyDescent="0.25">
      <c r="K470" s="23"/>
      <c r="P470" s="16"/>
      <c r="Q470"/>
    </row>
    <row r="471" spans="11:17" x14ac:dyDescent="0.25">
      <c r="K471" s="23"/>
      <c r="P471" s="16"/>
      <c r="Q471"/>
    </row>
    <row r="472" spans="11:17" x14ac:dyDescent="0.25">
      <c r="K472" s="23"/>
      <c r="P472" s="16"/>
      <c r="Q472"/>
    </row>
    <row r="473" spans="11:17" x14ac:dyDescent="0.25">
      <c r="K473" s="23"/>
      <c r="P473" s="16"/>
      <c r="Q473"/>
    </row>
    <row r="474" spans="11:17" x14ac:dyDescent="0.25">
      <c r="K474" s="23"/>
      <c r="P474" s="16"/>
      <c r="Q474"/>
    </row>
    <row r="475" spans="11:17" x14ac:dyDescent="0.25">
      <c r="K475" s="23"/>
      <c r="P475" s="16"/>
      <c r="Q475"/>
    </row>
    <row r="476" spans="11:17" x14ac:dyDescent="0.25">
      <c r="K476" s="23"/>
      <c r="P476" s="16"/>
      <c r="Q476"/>
    </row>
    <row r="477" spans="11:17" x14ac:dyDescent="0.25">
      <c r="K477" s="23"/>
      <c r="P477" s="16"/>
      <c r="Q477"/>
    </row>
    <row r="478" spans="11:17" x14ac:dyDescent="0.25">
      <c r="K478" s="23"/>
      <c r="P478" s="16"/>
      <c r="Q478"/>
    </row>
    <row r="479" spans="11:17" x14ac:dyDescent="0.25">
      <c r="K479" s="23"/>
      <c r="P479" s="16"/>
      <c r="Q479"/>
    </row>
    <row r="480" spans="11:17" x14ac:dyDescent="0.25">
      <c r="K480" s="23"/>
      <c r="P480" s="16"/>
      <c r="Q480"/>
    </row>
    <row r="481" spans="11:17" x14ac:dyDescent="0.25">
      <c r="K481" s="23"/>
      <c r="P481" s="16"/>
      <c r="Q481"/>
    </row>
    <row r="482" spans="11:17" x14ac:dyDescent="0.25">
      <c r="K482" s="23"/>
      <c r="P482" s="16"/>
      <c r="Q482"/>
    </row>
    <row r="483" spans="11:17" x14ac:dyDescent="0.25">
      <c r="K483" s="23"/>
      <c r="P483" s="16"/>
      <c r="Q483"/>
    </row>
    <row r="484" spans="11:17" x14ac:dyDescent="0.25">
      <c r="K484" s="23"/>
      <c r="P484" s="16"/>
      <c r="Q484"/>
    </row>
    <row r="485" spans="11:17" x14ac:dyDescent="0.25">
      <c r="K485" s="23"/>
      <c r="P485" s="16"/>
      <c r="Q485"/>
    </row>
    <row r="486" spans="11:17" x14ac:dyDescent="0.25">
      <c r="K486" s="23"/>
      <c r="P486" s="16"/>
      <c r="Q486"/>
    </row>
    <row r="487" spans="11:17" x14ac:dyDescent="0.25">
      <c r="K487" s="23"/>
      <c r="P487" s="16"/>
      <c r="Q487"/>
    </row>
    <row r="488" spans="11:17" x14ac:dyDescent="0.25">
      <c r="K488" s="23"/>
      <c r="P488" s="16"/>
      <c r="Q488"/>
    </row>
    <row r="489" spans="11:17" x14ac:dyDescent="0.25">
      <c r="K489" s="23"/>
      <c r="P489" s="16"/>
      <c r="Q489"/>
    </row>
    <row r="490" spans="11:17" x14ac:dyDescent="0.25">
      <c r="K490" s="23"/>
      <c r="P490" s="16"/>
      <c r="Q490"/>
    </row>
    <row r="491" spans="11:17" x14ac:dyDescent="0.25">
      <c r="K491" s="23"/>
      <c r="P491" s="16"/>
      <c r="Q491"/>
    </row>
    <row r="492" spans="11:17" x14ac:dyDescent="0.25">
      <c r="K492" s="23"/>
      <c r="P492" s="16"/>
      <c r="Q492"/>
    </row>
    <row r="493" spans="11:17" x14ac:dyDescent="0.25">
      <c r="K493" s="23"/>
      <c r="P493" s="16"/>
      <c r="Q493"/>
    </row>
    <row r="494" spans="11:17" x14ac:dyDescent="0.25">
      <c r="K494" s="23"/>
      <c r="P494" s="16"/>
      <c r="Q494"/>
    </row>
    <row r="495" spans="11:17" x14ac:dyDescent="0.25">
      <c r="K495" s="23"/>
      <c r="P495" s="16"/>
      <c r="Q495"/>
    </row>
    <row r="496" spans="11:17" x14ac:dyDescent="0.25">
      <c r="K496" s="23"/>
      <c r="P496" s="16"/>
      <c r="Q496"/>
    </row>
    <row r="497" spans="11:17" x14ac:dyDescent="0.25">
      <c r="K497" s="23"/>
      <c r="P497" s="16"/>
      <c r="Q497"/>
    </row>
    <row r="498" spans="11:17" x14ac:dyDescent="0.25">
      <c r="K498" s="23"/>
      <c r="P498" s="16"/>
      <c r="Q498"/>
    </row>
    <row r="499" spans="11:17" x14ac:dyDescent="0.25">
      <c r="K499" s="23"/>
      <c r="P499" s="16"/>
      <c r="Q499"/>
    </row>
    <row r="500" spans="11:17" x14ac:dyDescent="0.25">
      <c r="K500" s="23"/>
      <c r="P500" s="16"/>
      <c r="Q500"/>
    </row>
    <row r="501" spans="11:17" x14ac:dyDescent="0.25">
      <c r="K501" s="23"/>
      <c r="P501" s="16"/>
      <c r="Q501"/>
    </row>
    <row r="502" spans="11:17" x14ac:dyDescent="0.25">
      <c r="K502" s="23"/>
      <c r="P502" s="16"/>
      <c r="Q502"/>
    </row>
    <row r="503" spans="11:17" x14ac:dyDescent="0.25">
      <c r="K503" s="23"/>
      <c r="P503" s="16"/>
      <c r="Q503"/>
    </row>
  </sheetData>
  <autoFilter ref="A1:S503" xr:uid="{E9289D35-0B8A-445D-95E6-98D23230C95A}">
    <sortState xmlns:xlrd2="http://schemas.microsoft.com/office/spreadsheetml/2017/richdata2" ref="A2:S503">
      <sortCondition ref="C1:C503"/>
    </sortState>
  </autoFilter>
  <phoneticPr fontId="1" type="noConversion"/>
  <conditionalFormatting sqref="E2:E503">
    <cfRule type="colorScale" priority="255">
      <colorScale>
        <cfvo type="min"/>
        <cfvo type="percentile" val="50"/>
        <cfvo type="max"/>
        <color rgb="FF63BE7B"/>
        <color rgb="FFFFEB84"/>
        <color rgb="FFF8696B"/>
      </colorScale>
    </cfRule>
    <cfRule type="colorScale" priority="257">
      <colorScale>
        <cfvo type="min"/>
        <cfvo type="percentile" val="50"/>
        <cfvo type="max"/>
        <color rgb="FFF8696B"/>
        <color rgb="FFFFEB84"/>
        <color rgb="FF63BE7B"/>
      </colorScale>
    </cfRule>
  </conditionalFormatting>
  <conditionalFormatting sqref="E504:E1048576 E1">
    <cfRule type="colorScale" priority="19">
      <colorScale>
        <cfvo type="min"/>
        <cfvo type="percentile" val="50"/>
        <cfvo type="max"/>
        <color rgb="FF63BE7B"/>
        <color rgb="FFFFEB84"/>
        <color rgb="FFF8696B"/>
      </colorScale>
    </cfRule>
  </conditionalFormatting>
  <conditionalFormatting sqref="H2:H503">
    <cfRule type="colorScale" priority="210">
      <colorScale>
        <cfvo type="min"/>
        <cfvo type="percentile" val="50"/>
        <cfvo type="max"/>
        <color rgb="FFF8696B"/>
        <color rgb="FFFFEB84"/>
        <color rgb="FF63BE7B"/>
      </colorScale>
    </cfRule>
    <cfRule type="colorScale" priority="212">
      <colorScale>
        <cfvo type="min"/>
        <cfvo type="percentile" val="50"/>
        <cfvo type="max"/>
        <color rgb="FFF8696B"/>
        <color rgb="FFFFEB84"/>
        <color rgb="FF63BE7B"/>
      </colorScale>
    </cfRule>
    <cfRule type="colorScale" priority="213">
      <colorScale>
        <cfvo type="min"/>
        <cfvo type="percentile" val="50"/>
        <cfvo type="max"/>
        <color rgb="FF63BE7B"/>
        <color rgb="FFFFEB84"/>
        <color rgb="FFF8696B"/>
      </colorScale>
    </cfRule>
    <cfRule type="colorScale" priority="214">
      <colorScale>
        <cfvo type="min"/>
        <cfvo type="percentile" val="50"/>
        <cfvo type="max"/>
        <color rgb="FFF8696B"/>
        <color rgb="FFFFEB84"/>
        <color rgb="FF63BE7B"/>
      </colorScale>
    </cfRule>
  </conditionalFormatting>
  <conditionalFormatting sqref="H504:H1048576 H1">
    <cfRule type="colorScale" priority="17">
      <colorScale>
        <cfvo type="min"/>
        <cfvo type="percentile" val="50"/>
        <cfvo type="max"/>
        <color rgb="FF63BE7B"/>
        <color rgb="FFFFEB84"/>
        <color rgb="FFF8696B"/>
      </colorScale>
    </cfRule>
  </conditionalFormatting>
  <conditionalFormatting sqref="K1:K1048576">
    <cfRule type="colorScale" priority="31">
      <colorScale>
        <cfvo type="min"/>
        <cfvo type="percentile" val="50"/>
        <cfvo type="max"/>
        <color rgb="FF63BE7B"/>
        <color rgb="FFFFEB84"/>
        <color rgb="FFF8696B"/>
      </colorScale>
    </cfRule>
  </conditionalFormatting>
  <conditionalFormatting sqref="K2:K503">
    <cfRule type="colorScale" priority="219">
      <colorScale>
        <cfvo type="min"/>
        <cfvo type="percentile" val="50"/>
        <cfvo type="max"/>
        <color rgb="FFF8696B"/>
        <color rgb="FFFFEB84"/>
        <color rgb="FF63BE7B"/>
      </colorScale>
    </cfRule>
  </conditionalFormatting>
  <conditionalFormatting sqref="M2:M503">
    <cfRule type="colorScale" priority="223">
      <colorScale>
        <cfvo type="min"/>
        <cfvo type="percentile" val="50"/>
        <cfvo type="max"/>
        <color rgb="FFF8696B"/>
        <color rgb="FFFFEB84"/>
        <color rgb="FF63BE7B"/>
      </colorScale>
    </cfRule>
    <cfRule type="colorScale" priority="224">
      <colorScale>
        <cfvo type="min"/>
        <cfvo type="percentile" val="50"/>
        <cfvo type="max"/>
        <color rgb="FF63BE7B"/>
        <color rgb="FFFFEB84"/>
        <color rgb="FFF8696B"/>
      </colorScale>
    </cfRule>
  </conditionalFormatting>
  <conditionalFormatting sqref="M504:M1048576 M1">
    <cfRule type="colorScale" priority="20">
      <colorScale>
        <cfvo type="min"/>
        <cfvo type="percentile" val="50"/>
        <cfvo type="max"/>
        <color rgb="FF63BE7B"/>
        <color rgb="FFFFEB84"/>
        <color rgb="FFF8696B"/>
      </colorScale>
    </cfRule>
  </conditionalFormatting>
  <conditionalFormatting sqref="N2:N503">
    <cfRule type="colorScale" priority="228">
      <colorScale>
        <cfvo type="min"/>
        <cfvo type="percentile" val="50"/>
        <cfvo type="max"/>
        <color rgb="FFF8696B"/>
        <color rgb="FFFFEB84"/>
        <color rgb="FF63BE7B"/>
      </colorScale>
    </cfRule>
    <cfRule type="colorScale" priority="229">
      <colorScale>
        <cfvo type="min"/>
        <cfvo type="percentile" val="50"/>
        <cfvo type="max"/>
        <color rgb="FF63BE7B"/>
        <color rgb="FFFFEB84"/>
        <color rgb="FFF8696B"/>
      </colorScale>
    </cfRule>
  </conditionalFormatting>
  <conditionalFormatting sqref="N504:N1048576 N1">
    <cfRule type="colorScale" priority="21">
      <colorScale>
        <cfvo type="min"/>
        <cfvo type="percentile" val="50"/>
        <cfvo type="max"/>
        <color rgb="FF63BE7B"/>
        <color rgb="FFFFEB84"/>
        <color rgb="FFF8696B"/>
      </colorScale>
    </cfRule>
  </conditionalFormatting>
  <conditionalFormatting sqref="O2:O503">
    <cfRule type="colorScale" priority="233">
      <colorScale>
        <cfvo type="min"/>
        <cfvo type="percentile" val="50"/>
        <cfvo type="max"/>
        <color rgb="FFF8696B"/>
        <color rgb="FFFFEB84"/>
        <color rgb="FF63BE7B"/>
      </colorScale>
    </cfRule>
    <cfRule type="colorScale" priority="234">
      <colorScale>
        <cfvo type="min"/>
        <cfvo type="percentile" val="50"/>
        <cfvo type="max"/>
        <color rgb="FF63BE7B"/>
        <color rgb="FFFFEB84"/>
        <color rgb="FFF8696B"/>
      </colorScale>
    </cfRule>
  </conditionalFormatting>
  <conditionalFormatting sqref="O504:Q1048576 O1">
    <cfRule type="colorScale" priority="30">
      <colorScale>
        <cfvo type="min"/>
        <cfvo type="percentile" val="50"/>
        <cfvo type="max"/>
        <color rgb="FF63BE7B"/>
        <color rgb="FFFFEB84"/>
        <color rgb="FFF8696B"/>
      </colorScale>
    </cfRule>
  </conditionalFormatting>
  <conditionalFormatting sqref="S2:S503">
    <cfRule type="colorScale" priority="238">
      <colorScale>
        <cfvo type="min"/>
        <cfvo type="percentile" val="50"/>
        <cfvo type="max"/>
        <color rgb="FFF8696B"/>
        <color rgb="FFFFEB84"/>
        <color rgb="FF63BE7B"/>
      </colorScale>
    </cfRule>
    <cfRule type="colorScale" priority="239">
      <colorScale>
        <cfvo type="min"/>
        <cfvo type="percentile" val="50"/>
        <cfvo type="max"/>
        <color rgb="FF63BE7B"/>
        <color rgb="FFFFEB84"/>
        <color rgb="FFF8696B"/>
      </colorScale>
    </cfRule>
  </conditionalFormatting>
  <conditionalFormatting sqref="S504:S1048576 S1">
    <cfRule type="colorScale" priority="18">
      <colorScale>
        <cfvo type="min"/>
        <cfvo type="percentile" val="50"/>
        <cfvo type="max"/>
        <color rgb="FF63BE7B"/>
        <color rgb="FFFFEB84"/>
        <color rgb="FFF8696B"/>
      </colorScale>
    </cfRule>
  </conditionalFormatting>
  <conditionalFormatting sqref="V1:V11 V13:V1048576">
    <cfRule type="colorScale" priority="22">
      <colorScale>
        <cfvo type="min"/>
        <cfvo type="percentile" val="50"/>
        <cfvo type="max"/>
        <color rgb="FF63BE7B"/>
        <color rgb="FFFFEB84"/>
        <color rgb="FFF8696B"/>
      </colorScale>
    </cfRule>
  </conditionalFormatting>
  <conditionalFormatting sqref="V2:V11">
    <cfRule type="colorScale" priority="23">
      <colorScale>
        <cfvo type="min"/>
        <cfvo type="percentile" val="50"/>
        <cfvo type="max"/>
        <color rgb="FFF8696B"/>
        <color rgb="FFFFEB84"/>
        <color rgb="FF63BE7B"/>
      </colorScale>
    </cfRule>
    <cfRule type="colorScale" priority="24">
      <colorScale>
        <cfvo type="min"/>
        <cfvo type="percentile" val="50"/>
        <cfvo type="max"/>
        <color rgb="FFF8696B"/>
        <color rgb="FFFFEB84"/>
        <color rgb="FF63BE7B"/>
      </colorScale>
    </cfRule>
  </conditionalFormatting>
  <conditionalFormatting sqref="X1:X11 X13:X1048576">
    <cfRule type="colorScale" priority="25">
      <colorScale>
        <cfvo type="min"/>
        <cfvo type="percentile" val="50"/>
        <cfvo type="max"/>
        <color rgb="FF63BE7B"/>
        <color rgb="FFFFEB84"/>
        <color rgb="FFF8696B"/>
      </colorScale>
    </cfRule>
  </conditionalFormatting>
  <conditionalFormatting sqref="X2:X11">
    <cfRule type="colorScale" priority="26">
      <colorScale>
        <cfvo type="min"/>
        <cfvo type="percentile" val="50"/>
        <cfvo type="max"/>
        <color rgb="FFF8696B"/>
        <color rgb="FFFFEB84"/>
        <color rgb="FF63BE7B"/>
      </colorScale>
    </cfRule>
    <cfRule type="colorScale" priority="27">
      <colorScale>
        <cfvo type="min"/>
        <cfvo type="percentile" val="50"/>
        <cfvo type="max"/>
        <color rgb="FFF8696B"/>
        <color rgb="FFFFEB84"/>
        <color rgb="FF63BE7B"/>
      </colorScale>
    </cfRule>
  </conditionalFormatting>
  <conditionalFormatting sqref="Y1:Y11 Y13:Y1048576">
    <cfRule type="colorScale" priority="28">
      <colorScale>
        <cfvo type="min"/>
        <cfvo type="percentile" val="50"/>
        <cfvo type="max"/>
        <color rgb="FF63BE7B"/>
        <color rgb="FFFFEB84"/>
        <color rgb="FFF8696B"/>
      </colorScale>
    </cfRule>
  </conditionalFormatting>
  <conditionalFormatting sqref="Y2:Y11">
    <cfRule type="colorScale" priority="29">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D7FBE-6C9B-4129-A583-30934987C845}">
  <dimension ref="A1:AK504"/>
  <sheetViews>
    <sheetView topLeftCell="B1" zoomScaleNormal="100" workbookViewId="0">
      <pane ySplit="1" topLeftCell="A2" activePane="bottomLeft" state="frozen"/>
      <selection activeCell="G1" sqref="G1"/>
      <selection pane="bottomLeft" activeCell="H8" sqref="H8"/>
    </sheetView>
  </sheetViews>
  <sheetFormatPr defaultRowHeight="16.5" outlineLevelRow="1" x14ac:dyDescent="0.25"/>
  <cols>
    <col min="1" max="1" width="80.125" hidden="1" customWidth="1"/>
    <col min="2" max="2" width="22" customWidth="1"/>
    <col min="3" max="3" width="8.625" customWidth="1"/>
    <col min="4" max="4" width="10" customWidth="1"/>
    <col min="5" max="5" width="7.5" style="1" customWidth="1"/>
    <col min="6" max="7" width="9" style="2" customWidth="1"/>
    <col min="8" max="8" width="17.125" style="3" customWidth="1"/>
    <col min="9" max="9" width="21.625" style="26" hidden="1" customWidth="1"/>
    <col min="10" max="10" width="26.875" style="26" hidden="1" customWidth="1"/>
    <col min="11" max="11" width="25" style="3" hidden="1" customWidth="1"/>
    <col min="12" max="12" width="12.5" style="26" hidden="1" customWidth="1"/>
    <col min="13" max="13" width="12.625" style="7" customWidth="1"/>
    <col min="14" max="15" width="8.25" style="7" customWidth="1"/>
    <col min="16" max="16" width="10.5" style="7" hidden="1" customWidth="1"/>
    <col min="17" max="17" width="9.625" style="7" hidden="1" customWidth="1"/>
    <col min="18" max="18" width="10" style="17" customWidth="1"/>
    <col min="19" max="19" width="8.25" style="7" customWidth="1"/>
    <col min="20" max="20" width="5" customWidth="1"/>
    <col min="21" max="21" width="10" customWidth="1"/>
    <col min="22" max="22" width="10.375" style="3" bestFit="1" customWidth="1"/>
    <col min="23" max="23" width="10.375" style="4" customWidth="1"/>
    <col min="24" max="24" width="8.25" style="3" customWidth="1"/>
    <col min="25" max="25" width="8.25" style="7" customWidth="1"/>
    <col min="26" max="26" width="9" customWidth="1"/>
    <col min="27" max="28" width="10" style="4" hidden="1" customWidth="1"/>
    <col min="29" max="29" width="9.5" style="4" hidden="1" customWidth="1"/>
    <col min="30" max="30" width="9" hidden="1" customWidth="1"/>
    <col min="31" max="31" width="11.5" hidden="1" customWidth="1"/>
    <col min="32" max="32" width="8.5" style="4" bestFit="1" customWidth="1"/>
    <col min="33" max="33" width="6.875" hidden="1" customWidth="1"/>
    <col min="34" max="34" width="13.625" hidden="1" customWidth="1"/>
    <col min="35" max="35" width="10" style="4" hidden="1" customWidth="1"/>
    <col min="36" max="36" width="12.375" hidden="1" customWidth="1"/>
    <col min="37" max="37" width="9" customWidth="1"/>
  </cols>
  <sheetData>
    <row r="1" spans="1:37" x14ac:dyDescent="0.25">
      <c r="B1" t="s">
        <v>7</v>
      </c>
      <c r="C1" t="s">
        <v>8</v>
      </c>
      <c r="D1" s="13" t="s">
        <v>2</v>
      </c>
      <c r="E1" s="1" t="s">
        <v>1</v>
      </c>
      <c r="F1" s="2" t="s">
        <v>4</v>
      </c>
      <c r="G1" s="2" t="s">
        <v>5</v>
      </c>
      <c r="H1" s="3" t="s">
        <v>119</v>
      </c>
      <c r="I1" s="26" t="s">
        <v>123</v>
      </c>
      <c r="J1" s="26" t="s">
        <v>122</v>
      </c>
      <c r="K1" s="3" t="s">
        <v>120</v>
      </c>
      <c r="L1" s="26" t="s">
        <v>121</v>
      </c>
      <c r="M1" s="7" t="s">
        <v>0</v>
      </c>
      <c r="N1" s="7" t="s">
        <v>3</v>
      </c>
      <c r="O1" s="7" t="s">
        <v>6</v>
      </c>
      <c r="P1" s="16">
        <v>45289</v>
      </c>
      <c r="Q1" s="13"/>
      <c r="R1" s="17" t="s">
        <v>89</v>
      </c>
      <c r="S1" s="7" t="s">
        <v>13</v>
      </c>
      <c r="AE1" s="3"/>
      <c r="AH1" t="s">
        <v>10</v>
      </c>
      <c r="AI1" s="4" t="s">
        <v>11</v>
      </c>
      <c r="AJ1" t="s">
        <v>12</v>
      </c>
    </row>
    <row r="2" spans="1:37" x14ac:dyDescent="0.25">
      <c r="A2" t="e" vm="170">
        <v>#VALUE!</v>
      </c>
      <c r="B2" t="str" cm="1">
        <f t="array" ref="B2">_FV(A2,"Name")</f>
        <v>MICROSOFT CORPORATION</v>
      </c>
      <c r="C2" t="str" cm="1">
        <f t="array" ref="C2">_FV(A2,"Ticker symbol",TRUE)</f>
        <v>MSFT</v>
      </c>
      <c r="D2" cm="1">
        <f t="array" ref="D2">_FV(A2,"Price")</f>
        <v>390.27</v>
      </c>
      <c r="E2" s="1" cm="1">
        <f t="array" ref="E2">_FV(A2,"Change (%)",TRUE)</f>
        <v>4.6340000000000001E-3</v>
      </c>
      <c r="F2" s="2" cm="1">
        <f t="array" ref="F2">_FV(A2,"52 week high",TRUE)</f>
        <v>394.03</v>
      </c>
      <c r="G2" s="2" cm="1">
        <f t="array" ref="G2">_FV(A2,"52 week low",TRUE)</f>
        <v>230.68</v>
      </c>
      <c r="H2" s="3" cm="1">
        <f t="array" ref="H2">_FV(A2,"Market cap",TRUE)/100000000</f>
        <v>29005.8889074</v>
      </c>
      <c r="I2" s="26" cm="1">
        <f t="array" ref="I2">_FV(A2,"Volume")/1000000</f>
        <v>27.164991000000001</v>
      </c>
      <c r="J2" s="26" cm="1">
        <f t="array" ref="J2">_FV(A2,"Volume average",TRUE)/1000000</f>
        <v>24.878755000000002</v>
      </c>
      <c r="K2" s="23">
        <f>J2*D2*1000000/100000000</f>
        <v>97.094317138500003</v>
      </c>
      <c r="L2" s="26" cm="1">
        <f t="array" ref="L2">_FV(A2,"Shares outstanding",TRUE)/100000000</f>
        <v>74.322620000000001</v>
      </c>
      <c r="M2" s="7">
        <f>I2/J2</f>
        <v>1.0918951129186327</v>
      </c>
      <c r="N2" s="7">
        <f>F2/D2-1</f>
        <v>9.6343557024622939E-3</v>
      </c>
      <c r="O2" s="7">
        <f>D2/G2-1</f>
        <v>0.69182417201317836</v>
      </c>
      <c r="P2" s="16">
        <f>$P$1</f>
        <v>45289</v>
      </c>
      <c r="Q2" cm="1" vm="2">
        <f t="array" aca="1" ref="Q2:R2" ca="1">_xlfn.STOCKHISTORY(A2,P2,P2,0,0 )</f>
        <v>45289</v>
      </c>
      <c r="R2" s="17" vm="171">
        <f ca="1"/>
        <v>376.04</v>
      </c>
      <c r="S2" s="7">
        <f ca="1">D2/R2-1</f>
        <v>3.7841718966067361E-2</v>
      </c>
      <c r="AE2" s="11"/>
      <c r="AG2" s="11"/>
      <c r="AH2" s="11" cm="1">
        <f t="array" ref="AH2">_FV(A2,"previous close",TRUE)</f>
        <v>388.47</v>
      </c>
      <c r="AI2" s="4">
        <f t="shared" ref="AI2:AI11" si="0">AH2*U2</f>
        <v>0</v>
      </c>
      <c r="AJ2" s="11">
        <f t="shared" ref="AJ2:AJ11" si="1">AA2-AI2</f>
        <v>0</v>
      </c>
    </row>
    <row r="3" spans="1:37" x14ac:dyDescent="0.25">
      <c r="A3" t="e" vm="172">
        <v>#VALUE!</v>
      </c>
      <c r="B3" t="str" cm="1">
        <f t="array" ref="B3">_FV(A3,"Name")</f>
        <v>APPLE INC.</v>
      </c>
      <c r="C3" t="str" cm="1">
        <f t="array" ref="C3">_FV(A3,"Ticker symbol",TRUE)</f>
        <v>AAPL</v>
      </c>
      <c r="D3" cm="1">
        <f t="array" ref="D3">_FV(A3,"Price")</f>
        <v>183.63</v>
      </c>
      <c r="E3" s="1" cm="1">
        <f t="array" ref="E3">_FV(A3,"Change (%)",TRUE)</f>
        <v>-1.2317E-2</v>
      </c>
      <c r="F3" s="2" cm="1">
        <f t="array" ref="F3">_FV(A3,"52 week high",TRUE)</f>
        <v>199.62</v>
      </c>
      <c r="G3" s="2" cm="1">
        <f t="array" ref="G3">_FV(A3,"52 week low",TRUE)</f>
        <v>133.77000000000001</v>
      </c>
      <c r="H3" s="3" cm="1">
        <f t="array" ref="H3">_FV(A3,"Market cap",TRUE)/100000000</f>
        <v>28392.686969999999</v>
      </c>
      <c r="I3" s="26" cm="1">
        <f t="array" ref="I3">_FV(A3,"Volume")/1000000</f>
        <v>65.561345000000003</v>
      </c>
      <c r="J3" s="26" cm="1">
        <f t="array" ref="J3">_FV(A3,"Volume average",TRUE)/1000000</f>
        <v>55.200816000000003</v>
      </c>
      <c r="K3" s="23">
        <f>J3*D3*1000000/100000000</f>
        <v>101.3652584208</v>
      </c>
      <c r="L3" s="26" cm="1">
        <f t="array" ref="L3">_FV(A3,"Shares outstanding",TRUE)/100000000</f>
        <v>154.619</v>
      </c>
      <c r="M3" s="7">
        <f>I3/J3</f>
        <v>1.1876879682358319</v>
      </c>
      <c r="N3" s="7">
        <f>F3/D3-1</f>
        <v>8.7077274955072781E-2</v>
      </c>
      <c r="O3" s="7">
        <f>D3/G3-1</f>
        <v>0.37272931150482158</v>
      </c>
      <c r="P3" s="16">
        <f>$P$1</f>
        <v>45289</v>
      </c>
      <c r="Q3" cm="1" vm="2">
        <f t="array" aca="1" ref="Q3:R3" ca="1">_xlfn.STOCKHISTORY(A3,P3,P3,0,0 )</f>
        <v>45289</v>
      </c>
      <c r="R3" s="17" vm="173">
        <f ca="1"/>
        <v>192.53</v>
      </c>
      <c r="S3" s="7">
        <f ca="1">D3/R3-1</f>
        <v>-4.6226562094219159E-2</v>
      </c>
      <c r="AE3" s="11"/>
      <c r="AG3" s="11"/>
      <c r="AH3" s="11" cm="1">
        <f t="array" ref="AH3">_FV(A3,"previous close",TRUE)</f>
        <v>185.92</v>
      </c>
      <c r="AI3" s="4">
        <f t="shared" si="0"/>
        <v>0</v>
      </c>
      <c r="AJ3" s="11">
        <f t="shared" si="1"/>
        <v>0</v>
      </c>
    </row>
    <row r="4" spans="1:37" outlineLevel="1" x14ac:dyDescent="0.25">
      <c r="A4" t="e" vm="174">
        <v>#VALUE!</v>
      </c>
      <c r="B4" t="str" cm="1">
        <f t="array" ref="B4">_FV(A4,"Name")</f>
        <v>ALPHABET INC.</v>
      </c>
      <c r="C4" t="str" cm="1">
        <f t="array" ref="C4">_FV(A4,"Ticker symbol",TRUE)</f>
        <v>GOOG</v>
      </c>
      <c r="D4" cm="1">
        <f t="array" ref="D4">_FV(A4,"Price")</f>
        <v>144.08000000000001</v>
      </c>
      <c r="E4" s="1" cm="1">
        <f t="array" ref="E4">_FV(A4,"Change (%)",TRUE)</f>
        <v>-1.109E-3</v>
      </c>
      <c r="F4" s="2" cm="1">
        <f t="array" ref="F4">_FV(A4,"52 week high",TRUE)</f>
        <v>146.66</v>
      </c>
      <c r="G4" s="2" cm="1">
        <f t="array" ref="G4">_FV(A4,"52 week low",TRUE)</f>
        <v>88.86</v>
      </c>
      <c r="H4" s="3" cm="1">
        <f t="array" ref="H4">_FV(A4,"Market cap",TRUE)/100000000</f>
        <v>17945.099999999999</v>
      </c>
      <c r="I4" s="26" cm="1">
        <f t="array" ref="I4">_FV(A4,"Volume")/1000000</f>
        <v>19.190327</v>
      </c>
      <c r="J4" s="26" cm="1">
        <f t="array" ref="J4">_FV(A4,"Volume average",TRUE)/1000000</f>
        <v>22.249628000000001</v>
      </c>
      <c r="K4" s="23">
        <f>J4*D4*1000000/100000000</f>
        <v>32.057264022400005</v>
      </c>
      <c r="L4" s="26" cm="1">
        <f t="array" ref="L4">_FV(A4,"Shares outstanding",TRUE)/100000000</f>
        <v>125.16</v>
      </c>
      <c r="M4" s="7">
        <f>I4/J4</f>
        <v>0.86250102698346232</v>
      </c>
      <c r="N4" s="7">
        <f>F4/D4-1</f>
        <v>1.7906718489727913E-2</v>
      </c>
      <c r="O4" s="7">
        <f>D4/G4-1</f>
        <v>0.62142696376322326</v>
      </c>
      <c r="P4" s="16">
        <f>$P$1</f>
        <v>45289</v>
      </c>
      <c r="Q4" cm="1" vm="2">
        <f t="array" aca="1" ref="Q4:R4" ca="1">_xlfn.STOCKHISTORY(A4,P4,P4,0,0 )</f>
        <v>45289</v>
      </c>
      <c r="R4" s="17" vm="175">
        <f ca="1"/>
        <v>140.93</v>
      </c>
      <c r="S4" s="7">
        <f ca="1">D4/R4-1</f>
        <v>2.2351522032214577E-2</v>
      </c>
      <c r="AE4" s="11"/>
      <c r="AG4" s="11"/>
      <c r="AH4" s="11" cm="1">
        <f t="array" ref="AH4">_FV(A4,"previous close",TRUE)</f>
        <v>144.24</v>
      </c>
      <c r="AI4" s="4">
        <f t="shared" si="0"/>
        <v>0</v>
      </c>
      <c r="AJ4" s="11">
        <f t="shared" si="1"/>
        <v>0</v>
      </c>
    </row>
    <row r="5" spans="1:37" outlineLevel="1" x14ac:dyDescent="0.25">
      <c r="A5" t="e" vm="176">
        <v>#VALUE!</v>
      </c>
      <c r="B5" t="str" cm="1">
        <f t="array" ref="B5">_FV(A5,"Name")</f>
        <v>ALPHABET INC.</v>
      </c>
      <c r="C5" t="str" cm="1">
        <f t="array" ref="C5">_FV(A5,"Ticker symbol",TRUE)</f>
        <v>GOOGL</v>
      </c>
      <c r="D5" cm="1">
        <f t="array" ref="D5">_FV(A5,"Price")</f>
        <v>142.49</v>
      </c>
      <c r="E5" s="1" cm="1">
        <f t="array" ref="E5">_FV(A5,"Change (%)",TRUE)</f>
        <v>-1.122E-3</v>
      </c>
      <c r="F5" s="2" cm="1">
        <f t="array" ref="F5">_FV(A5,"52 week high",TRUE)</f>
        <v>145.22</v>
      </c>
      <c r="G5" s="2" cm="1">
        <f t="array" ref="G5">_FV(A5,"52 week low",TRUE)</f>
        <v>88.575000000000003</v>
      </c>
      <c r="H5" s="3" cm="1">
        <f t="array" ref="H5">_FV(A5,"Market cap",TRUE)/100000000</f>
        <v>17945.099999999999</v>
      </c>
      <c r="I5" s="26" cm="1">
        <f t="array" ref="I5">_FV(A5,"Volume")/1000000</f>
        <v>22.657371999999999</v>
      </c>
      <c r="J5" s="26" cm="1">
        <f t="array" ref="J5">_FV(A5,"Volume average",TRUE)/1000000</f>
        <v>28.351016000000001</v>
      </c>
      <c r="K5" s="23">
        <f>J5*D5*1000000/100000000</f>
        <v>40.397362698400009</v>
      </c>
      <c r="L5" s="26" cm="1">
        <f t="array" ref="L5">_FV(A5,"Shares outstanding",TRUE)/100000000</f>
        <v>125.16</v>
      </c>
      <c r="M5" s="7">
        <f>I5/J5</f>
        <v>0.79917319365203698</v>
      </c>
      <c r="N5" s="7">
        <f>F5/D5-1</f>
        <v>1.9159239244859183E-2</v>
      </c>
      <c r="O5" s="7">
        <f>D5/G5-1</f>
        <v>0.60869319785492526</v>
      </c>
      <c r="P5" s="16">
        <f>$P$1</f>
        <v>45289</v>
      </c>
      <c r="Q5" cm="1" vm="2">
        <f t="array" aca="1" ref="Q5:R5" ca="1">_xlfn.STOCKHISTORY(A5,P5,P5,0,0 )</f>
        <v>45289</v>
      </c>
      <c r="R5" s="17" vm="177">
        <f ca="1"/>
        <v>139.69</v>
      </c>
      <c r="S5" s="7">
        <f ca="1">D5/R5-1</f>
        <v>2.004438399312769E-2</v>
      </c>
      <c r="AE5" s="11"/>
      <c r="AG5" s="11"/>
      <c r="AH5" s="11" cm="1">
        <f t="array" ref="AH5">_FV(A5,"previous close",TRUE)</f>
        <v>142.65</v>
      </c>
      <c r="AI5" s="4">
        <f t="shared" si="0"/>
        <v>0</v>
      </c>
      <c r="AJ5" s="11">
        <f t="shared" si="1"/>
        <v>0</v>
      </c>
    </row>
    <row r="6" spans="1:37" outlineLevel="1" x14ac:dyDescent="0.25">
      <c r="A6" t="e" vm="178">
        <v>#VALUE!</v>
      </c>
      <c r="B6" t="str" cm="1">
        <f t="array" ref="B6">_FV(A6,"Name")</f>
        <v>AMAZON.COM, INC.</v>
      </c>
      <c r="C6" t="str" cm="1">
        <f t="array" ref="C6">_FV(A6,"Ticker symbol",TRUE)</f>
        <v>AMZN</v>
      </c>
      <c r="D6" cm="1">
        <f t="array" ref="D6">_FV(A6,"Price")</f>
        <v>153.16</v>
      </c>
      <c r="E6" s="1" cm="1">
        <f t="array" ref="E6">_FV(A6,"Change (%)",TRUE)</f>
        <v>-9.443E-3</v>
      </c>
      <c r="F6" s="2" cm="1">
        <f t="array" ref="F6">_FV(A6,"52 week high",TRUE)</f>
        <v>157.16999999999999</v>
      </c>
      <c r="G6" s="2" cm="1">
        <f t="array" ref="G6">_FV(A6,"52 week low",TRUE)</f>
        <v>88.12</v>
      </c>
      <c r="H6" s="3" cm="1">
        <f t="array" ref="H6">_FV(A6,"Market cap",TRUE)/100000000</f>
        <v>15827.600348</v>
      </c>
      <c r="I6" s="26" cm="1">
        <f t="array" ref="I6">_FV(A6,"Volume")/1000000</f>
        <v>41.301541</v>
      </c>
      <c r="J6" s="26" cm="1">
        <f t="array" ref="J6">_FV(A6,"Volume average",TRUE)/1000000</f>
        <v>47.163245000000003</v>
      </c>
      <c r="K6" s="23">
        <f>J6*D6*1000000/100000000</f>
        <v>72.235226042000008</v>
      </c>
      <c r="L6" s="26" cm="1">
        <f t="array" ref="L6">_FV(A6,"Shares outstanding",TRUE)/100000000</f>
        <v>103.3403</v>
      </c>
      <c r="M6" s="7">
        <f>I6/J6</f>
        <v>0.87571457392297747</v>
      </c>
      <c r="N6" s="7">
        <f>F6/D6-1</f>
        <v>2.6181770697309981E-2</v>
      </c>
      <c r="O6" s="7">
        <f>D6/G6-1</f>
        <v>0.73808443032228777</v>
      </c>
      <c r="P6" s="16">
        <f>$P$1</f>
        <v>45289</v>
      </c>
      <c r="Q6" cm="1" vm="2">
        <f t="array" aca="1" ref="Q6:R6" ca="1">_xlfn.STOCKHISTORY(A6,P6,P6,0,0 )</f>
        <v>45289</v>
      </c>
      <c r="R6" s="17" vm="179">
        <f ca="1"/>
        <v>151.94</v>
      </c>
      <c r="S6" s="7">
        <f ca="1">D6/R6-1</f>
        <v>8.0294853231539509E-3</v>
      </c>
      <c r="AE6" s="11"/>
      <c r="AG6" s="11"/>
      <c r="AH6" s="11" cm="1">
        <f t="array" ref="AH6">_FV(A6,"previous close",TRUE)</f>
        <v>154.62</v>
      </c>
      <c r="AI6" s="4">
        <f t="shared" si="0"/>
        <v>0</v>
      </c>
      <c r="AJ6" s="11">
        <f t="shared" si="1"/>
        <v>0</v>
      </c>
    </row>
    <row r="7" spans="1:37" outlineLevel="1" x14ac:dyDescent="0.25">
      <c r="A7" t="e" vm="180">
        <v>#VALUE!</v>
      </c>
      <c r="B7" t="str" cm="1">
        <f t="array" ref="B7">_FV(A7,"Name")</f>
        <v>NVIDIA CORPORATION</v>
      </c>
      <c r="C7" t="str" cm="1">
        <f t="array" ref="C7">_FV(A7,"Ticker symbol",TRUE)</f>
        <v>NVDA</v>
      </c>
      <c r="D7" cm="1">
        <f t="array" ref="D7">_FV(A7,"Price")</f>
        <v>563.82000000000005</v>
      </c>
      <c r="E7" s="1" cm="1">
        <f t="array" ref="E7">_FV(A7,"Change (%)",TRUE)</f>
        <v>3.0560999999999998E-2</v>
      </c>
      <c r="F7" s="2" cm="1">
        <f t="array" ref="F7">_FV(A7,"52 week high",TRUE)</f>
        <v>568.34990000000005</v>
      </c>
      <c r="G7" s="2" cm="1">
        <f t="array" ref="G7">_FV(A7,"52 week low",TRUE)</f>
        <v>167.31</v>
      </c>
      <c r="H7" s="3" cm="1">
        <f t="array" ref="H7">_FV(A7,"Market cap",TRUE)/100000000</f>
        <v>13926.353999999999</v>
      </c>
      <c r="I7" s="26" cm="1">
        <f t="array" ref="I7">_FV(A7,"Volume")/1000000</f>
        <v>44.818871999999999</v>
      </c>
      <c r="J7" s="26" cm="1">
        <f t="array" ref="J7">_FV(A7,"Volume average",TRUE)/1000000</f>
        <v>40.822406000000001</v>
      </c>
      <c r="K7" s="23">
        <f>J7*D7*1000000/100000000</f>
        <v>230.16488950920001</v>
      </c>
      <c r="L7" s="26" cm="1">
        <f t="array" ref="L7">_FV(A7,"Shares outstanding",TRUE)/100000000</f>
        <v>24.7</v>
      </c>
      <c r="M7" s="7">
        <f>I7/J7</f>
        <v>1.0978988352621841</v>
      </c>
      <c r="N7" s="7">
        <f>F7/D7-1</f>
        <v>8.034301727501747E-3</v>
      </c>
      <c r="O7" s="7">
        <f>D7/G7-1</f>
        <v>2.3699121391429085</v>
      </c>
      <c r="P7" s="16">
        <f>$P$1</f>
        <v>45289</v>
      </c>
      <c r="Q7" cm="1" vm="2">
        <f t="array" aca="1" ref="Q7:R7" ca="1">_xlfn.STOCKHISTORY(A7,P7,P7,0,0 )</f>
        <v>45289</v>
      </c>
      <c r="R7" s="17" vm="181">
        <f ca="1"/>
        <v>495.22</v>
      </c>
      <c r="S7" s="7">
        <f ca="1">D7/R7-1</f>
        <v>0.13852429223375484</v>
      </c>
      <c r="AE7" s="11"/>
      <c r="AG7" s="11"/>
      <c r="AH7" s="11" cm="1">
        <f t="array" ref="AH7">_FV(A7,"previous close",TRUE)</f>
        <v>547.1</v>
      </c>
      <c r="AI7" s="4">
        <f t="shared" si="0"/>
        <v>0</v>
      </c>
      <c r="AJ7" s="11">
        <f t="shared" si="1"/>
        <v>0</v>
      </c>
    </row>
    <row r="8" spans="1:37" outlineLevel="1" x14ac:dyDescent="0.25">
      <c r="A8" t="e" vm="182">
        <v>#VALUE!</v>
      </c>
      <c r="B8" t="str" cm="1">
        <f t="array" ref="B8">_FV(A8,"Name")</f>
        <v>Meta Platforms, Inc.</v>
      </c>
      <c r="C8" t="str" cm="1">
        <f t="array" ref="C8">_FV(A8,"Ticker symbol",TRUE)</f>
        <v>META</v>
      </c>
      <c r="D8" cm="1">
        <f t="array" ref="D8">_FV(A8,"Price")</f>
        <v>367.46</v>
      </c>
      <c r="E8" s="1" cm="1">
        <f t="array" ref="E8">_FV(A8,"Change (%)",TRUE)</f>
        <v>-1.8772E-2</v>
      </c>
      <c r="F8" s="2" cm="1">
        <f t="array" ref="F8">_FV(A8,"52 week high",TRUE)</f>
        <v>377.06</v>
      </c>
      <c r="G8" s="2" cm="1">
        <f t="array" ref="G8">_FV(A8,"52 week low",TRUE)</f>
        <v>132.13999999999999</v>
      </c>
      <c r="H8" s="3" cm="1">
        <f t="array" ref="H8">_FV(A8,"Market cap",TRUE)/100000000</f>
        <v>9443.2185797999991</v>
      </c>
      <c r="I8" s="26" cm="1">
        <f t="array" ref="I8">_FV(A8,"Volume")/1000000</f>
        <v>15.292002999999999</v>
      </c>
      <c r="J8" s="26" cm="1">
        <f t="array" ref="J8">_FV(A8,"Volume average",TRUE)/1000000</f>
        <v>16.735861</v>
      </c>
      <c r="K8" s="23">
        <f>J8*D8*1000000/100000000</f>
        <v>61.497594830599994</v>
      </c>
      <c r="L8" s="26" cm="1">
        <f t="array" ref="L8">_FV(A8,"Shares outstanding",TRUE)/100000000</f>
        <v>25.698630000000001</v>
      </c>
      <c r="M8" s="7">
        <f>I8/J8</f>
        <v>0.91372669741939172</v>
      </c>
      <c r="N8" s="7">
        <f>F8/D8-1</f>
        <v>2.6125292548848877E-2</v>
      </c>
      <c r="O8" s="7">
        <f>D8/G8-1</f>
        <v>1.780838504616316</v>
      </c>
      <c r="P8" s="16">
        <f>$P$1</f>
        <v>45289</v>
      </c>
      <c r="Q8" cm="1" vm="2">
        <f t="array" aca="1" ref="Q8:R8" ca="1">_xlfn.STOCKHISTORY(A8,P8,P8,0,0 )</f>
        <v>45289</v>
      </c>
      <c r="R8" s="17" vm="183">
        <f ca="1"/>
        <v>353.96</v>
      </c>
      <c r="S8" s="7">
        <f ca="1">D8/R8-1</f>
        <v>3.8139902813877358E-2</v>
      </c>
      <c r="AE8" s="11"/>
      <c r="AG8" s="11"/>
      <c r="AH8" s="11" cm="1">
        <f t="array" ref="AH8">_FV(A8,"previous close",TRUE)</f>
        <v>374.49</v>
      </c>
      <c r="AI8" s="4">
        <f t="shared" si="0"/>
        <v>0</v>
      </c>
      <c r="AJ8" s="11">
        <f t="shared" si="1"/>
        <v>0</v>
      </c>
    </row>
    <row r="9" spans="1:37" outlineLevel="1" x14ac:dyDescent="0.25">
      <c r="A9" t="e" vm="184">
        <v>#VALUE!</v>
      </c>
      <c r="B9" t="str" cm="1">
        <f t="array" ref="B9">_FV(A9,"Name")</f>
        <v>BERKSHIRE HATHAWAY INC.,</v>
      </c>
      <c r="C9" t="str" cm="1">
        <f t="array" ref="C9">_FV(A9,"Ticker symbol",TRUE)</f>
        <v>BRK.B</v>
      </c>
      <c r="D9" cm="1">
        <f t="array" ref="D9">_FV(A9,"Price")</f>
        <v>361.03</v>
      </c>
      <c r="E9" s="1" cm="1">
        <f t="array" ref="E9">_FV(A9,"Change (%)",TRUE)</f>
        <v>-7.1230000000000009E-3</v>
      </c>
      <c r="F9" s="2" cm="1">
        <f t="array" ref="F9">_FV(A9,"52 week high",TRUE)</f>
        <v>373.34</v>
      </c>
      <c r="G9" s="2" cm="1">
        <f t="array" ref="G9">_FV(A9,"52 week low",TRUE)</f>
        <v>292.42</v>
      </c>
      <c r="H9" s="3" cm="1">
        <f t="array" ref="H9">_FV(A9,"Market cap",TRUE)/100000000</f>
        <v>7912.4390000000003</v>
      </c>
      <c r="I9" s="26" cm="1">
        <f t="array" ref="I9">_FV(A9,"Volume")/1000000</f>
        <v>3.0464250000000002</v>
      </c>
      <c r="J9" s="26" cm="1">
        <f t="array" ref="J9">_FV(A9,"Volume average",TRUE)/1000000</f>
        <v>3.5260470000000002</v>
      </c>
      <c r="K9" s="23">
        <f>J9*D9*1000000/100000000</f>
        <v>12.730087484099998</v>
      </c>
      <c r="L9" s="26" cm="1">
        <f t="array" ref="L9">_FV(A9,"Shares outstanding",TRUE)/100000000</f>
        <v>1.444E-2</v>
      </c>
      <c r="M9" s="7">
        <f>I9/J9</f>
        <v>0.86397742287609891</v>
      </c>
      <c r="N9" s="7">
        <f>F9/D9-1</f>
        <v>3.4096889455169865E-2</v>
      </c>
      <c r="O9" s="7">
        <f>D9/G9-1</f>
        <v>0.2346282743998358</v>
      </c>
      <c r="P9" s="16">
        <f>$P$1</f>
        <v>45289</v>
      </c>
      <c r="Q9" cm="1" vm="2">
        <f t="array" aca="1" ref="Q9:R9" ca="1">_xlfn.STOCKHISTORY(A9,P9,P9,0,0 )</f>
        <v>45289</v>
      </c>
      <c r="R9" s="17" vm="185">
        <f ca="1"/>
        <v>356.66</v>
      </c>
      <c r="S9" s="7">
        <f ca="1">D9/R9-1</f>
        <v>1.2252565468513277E-2</v>
      </c>
      <c r="AE9" s="11"/>
      <c r="AG9" s="11"/>
      <c r="AH9" s="11" cm="1">
        <f t="array" ref="AH9">_FV(A9,"previous close",TRUE)</f>
        <v>363.62</v>
      </c>
      <c r="AI9" s="4">
        <f t="shared" si="0"/>
        <v>0</v>
      </c>
      <c r="AJ9" s="11">
        <f t="shared" si="1"/>
        <v>0</v>
      </c>
    </row>
    <row r="10" spans="1:37" outlineLevel="1" x14ac:dyDescent="0.25">
      <c r="A10" t="e" vm="186">
        <v>#VALUE!</v>
      </c>
      <c r="B10" t="str" cm="1">
        <f t="array" ref="B10">_FV(A10,"Name")</f>
        <v>TESLA, INC.</v>
      </c>
      <c r="C10" t="str" cm="1">
        <f t="array" ref="C10">_FV(A10,"Ticker symbol",TRUE)</f>
        <v>TSLA</v>
      </c>
      <c r="D10" cm="1">
        <f t="array" ref="D10">_FV(A10,"Price")</f>
        <v>219.91</v>
      </c>
      <c r="E10" s="1" cm="1">
        <f t="array" ref="E10">_FV(A10,"Change (%)",TRUE)</f>
        <v>4.6600000000000001E-3</v>
      </c>
      <c r="F10" s="2" cm="1">
        <f t="array" ref="F10">_FV(A10,"52 week high",TRUE)</f>
        <v>299.29000000000002</v>
      </c>
      <c r="G10" s="2" cm="1">
        <f t="array" ref="G10">_FV(A10,"52 week low",TRUE)</f>
        <v>124.3082</v>
      </c>
      <c r="H10" s="3" cm="1">
        <f t="array" ref="H10">_FV(A10,"Market cap",TRUE)/100000000</f>
        <v>6990.7651710999999</v>
      </c>
      <c r="I10" s="26" cm="1">
        <f t="array" ref="I10">_FV(A10,"Volume")/1000000</f>
        <v>115.181451</v>
      </c>
      <c r="J10" s="26" cm="1">
        <f t="array" ref="J10">_FV(A10,"Volume average",TRUE)/1000000</f>
        <v>109.157849</v>
      </c>
      <c r="K10" s="23">
        <f>J10*D10*1000000/100000000</f>
        <v>240.04902573589999</v>
      </c>
      <c r="L10" s="26" cm="1">
        <f t="array" ref="L10">_FV(A10,"Shares outstanding",TRUE)/100000000</f>
        <v>31.789210000000001</v>
      </c>
      <c r="M10" s="7">
        <f>I10/J10</f>
        <v>1.0551824908165788</v>
      </c>
      <c r="N10" s="7">
        <f>F10/D10-1</f>
        <v>0.36096584966577239</v>
      </c>
      <c r="O10" s="7">
        <f>D10/G10-1</f>
        <v>0.76907074513185769</v>
      </c>
      <c r="P10" s="16">
        <f>$P$1</f>
        <v>45289</v>
      </c>
      <c r="Q10" cm="1" vm="2">
        <f t="array" aca="1" ref="Q10:R10" ca="1">_xlfn.STOCKHISTORY(A10,P10,P10,0,0 )</f>
        <v>45289</v>
      </c>
      <c r="R10" s="17" vm="187">
        <f ca="1"/>
        <v>248.48</v>
      </c>
      <c r="S10" s="7">
        <f ca="1">D10/R10-1</f>
        <v>-0.11497907276239538</v>
      </c>
      <c r="AE10" s="11"/>
      <c r="AG10" s="11"/>
      <c r="AH10" s="11" cm="1">
        <f t="array" ref="AH10">_FV(A10,"previous close",TRUE)</f>
        <v>218.89</v>
      </c>
      <c r="AI10" s="4">
        <f t="shared" si="0"/>
        <v>0</v>
      </c>
      <c r="AJ10" s="11">
        <f t="shared" si="1"/>
        <v>0</v>
      </c>
    </row>
    <row r="11" spans="1:37" outlineLevel="1" x14ac:dyDescent="0.25">
      <c r="A11" t="e" vm="188">
        <v>#VALUE!</v>
      </c>
      <c r="B11" t="str" cm="1">
        <f t="array" ref="B11">_FV(A11,"Name")</f>
        <v>ELI LILLY AND COMPANY</v>
      </c>
      <c r="C11" t="str" cm="1">
        <f t="array" ref="C11">_FV(A11,"Ticker symbol",TRUE)</f>
        <v>LLY</v>
      </c>
      <c r="D11" cm="1">
        <f t="array" ref="D11">_FV(A11,"Price")</f>
        <v>634.35</v>
      </c>
      <c r="E11" s="1" cm="1">
        <f t="array" ref="E11">_FV(A11,"Change (%)",TRUE)</f>
        <v>-1.333E-2</v>
      </c>
      <c r="F11" s="2" cm="1">
        <f t="array" ref="F11">_FV(A11,"52 week high",TRUE)</f>
        <v>647.73</v>
      </c>
      <c r="G11" s="2" cm="1">
        <f t="array" ref="G11">_FV(A11,"52 week low",TRUE)</f>
        <v>309.2</v>
      </c>
      <c r="H11" s="3" cm="1">
        <f t="array" ref="H11">_FV(A11,"Market cap",TRUE)/100000000</f>
        <v>6021.9308575499999</v>
      </c>
      <c r="I11" s="26" cm="1">
        <f t="array" ref="I11">_FV(A11,"Volume")/1000000</f>
        <v>2.412223</v>
      </c>
      <c r="J11" s="26" cm="1">
        <f t="array" ref="J11">_FV(A11,"Volume average",TRUE)/1000000</f>
        <v>3.0501260000000001</v>
      </c>
      <c r="K11" s="23">
        <f>J11*D11*1000000/100000000</f>
        <v>19.348474281000001</v>
      </c>
      <c r="L11" s="26" cm="1">
        <f t="array" ref="L11">_FV(A11,"Shares outstanding",TRUE)/100000000</f>
        <v>9.4930730000000008</v>
      </c>
      <c r="M11" s="7">
        <f>I11/J11</f>
        <v>0.79086011528704059</v>
      </c>
      <c r="N11" s="7">
        <f>F11/D11-1</f>
        <v>2.1092456845589913E-2</v>
      </c>
      <c r="O11" s="7">
        <f>D11/G11-1</f>
        <v>1.0515847347994827</v>
      </c>
      <c r="P11" s="16">
        <f>$P$1</f>
        <v>45289</v>
      </c>
      <c r="Q11" cm="1" vm="2">
        <f t="array" aca="1" ref="Q11:R11" ca="1">_xlfn.STOCKHISTORY(A11,P11,P11,0,0 )</f>
        <v>45289</v>
      </c>
      <c r="R11" s="17" vm="189">
        <f ca="1"/>
        <v>582.91999999999996</v>
      </c>
      <c r="S11" s="7">
        <f ca="1">D11/R11-1</f>
        <v>8.8228230288890597E-2</v>
      </c>
      <c r="T11" s="5"/>
      <c r="U11" s="5"/>
      <c r="V11" s="6"/>
      <c r="W11" s="10"/>
      <c r="X11" s="6"/>
      <c r="Y11" s="8"/>
      <c r="Z11" s="5"/>
      <c r="AA11" s="10"/>
      <c r="AB11" s="10"/>
      <c r="AC11" s="10"/>
      <c r="AE11" s="11"/>
      <c r="AF11" s="10"/>
      <c r="AG11" s="11"/>
      <c r="AH11" s="11" cm="1">
        <f t="array" ref="AH11">_FV(A11,"previous close",TRUE)</f>
        <v>642.91999999999996</v>
      </c>
      <c r="AI11" s="10">
        <f t="shared" si="0"/>
        <v>0</v>
      </c>
      <c r="AJ11" s="11">
        <f t="shared" si="1"/>
        <v>0</v>
      </c>
    </row>
    <row r="12" spans="1:37" outlineLevel="1" x14ac:dyDescent="0.25">
      <c r="A12" t="e" vm="190">
        <v>#VALUE!</v>
      </c>
      <c r="B12" t="str" cm="1">
        <f t="array" ref="B12">_FV(A12,"Name")</f>
        <v>VISA INC.</v>
      </c>
      <c r="C12" t="str" cm="1">
        <f t="array" ref="C12">_FV(A12,"Ticker symbol",TRUE)</f>
        <v>V</v>
      </c>
      <c r="D12" cm="1">
        <f t="array" ref="D12">_FV(A12,"Price")</f>
        <v>265.06</v>
      </c>
      <c r="E12" s="1" cm="1">
        <f t="array" ref="E12">_FV(A12,"Change (%)",TRUE)</f>
        <v>3.3689999999999996E-3</v>
      </c>
      <c r="F12" s="2" cm="1">
        <f t="array" ref="F12">_FV(A12,"52 week high",TRUE)</f>
        <v>266.19</v>
      </c>
      <c r="G12" s="2" cm="1">
        <f t="array" ref="G12">_FV(A12,"52 week low",TRUE)</f>
        <v>208.76</v>
      </c>
      <c r="H12" s="3" cm="1">
        <f t="array" ref="H12">_FV(A12,"Market cap",TRUE)/100000000</f>
        <v>5327.7113012</v>
      </c>
      <c r="I12" s="26" cm="1">
        <f t="array" ref="I12">_FV(A12,"Volume")/1000000</f>
        <v>6.1952639999999999</v>
      </c>
      <c r="J12" s="26" cm="1">
        <f t="array" ref="J12">_FV(A12,"Volume average",TRUE)/1000000</f>
        <v>5.4509410000000003</v>
      </c>
      <c r="K12" s="23">
        <f>J12*D12*1000000/100000000</f>
        <v>14.4482642146</v>
      </c>
      <c r="L12" s="26" cm="1">
        <f t="array" ref="L12">_FV(A12,"Shares outstanding",TRUE)/100000000</f>
        <v>20.100020000000001</v>
      </c>
      <c r="M12" s="7">
        <f>I12/J12</f>
        <v>1.1365494508195924</v>
      </c>
      <c r="N12" s="7">
        <f>F12/D12-1</f>
        <v>4.2631856938051271E-3</v>
      </c>
      <c r="O12" s="7">
        <f>D12/G12-1</f>
        <v>0.26968767963211349</v>
      </c>
      <c r="P12" s="16">
        <f>$P$1</f>
        <v>45289</v>
      </c>
      <c r="Q12" cm="1" vm="2">
        <f t="array" aca="1" ref="Q12:R12" ca="1">_xlfn.STOCKHISTORY(A12,P12,P12,0,0 )</f>
        <v>45289</v>
      </c>
      <c r="R12" s="17" vm="191">
        <f ca="1"/>
        <v>260.35000000000002</v>
      </c>
      <c r="S12" s="7">
        <f ca="1">D12/R12-1</f>
        <v>1.8091031304013683E-2</v>
      </c>
      <c r="AE12" s="3"/>
      <c r="AG12" s="9" t="e">
        <f>AE12/(AA12-AE12)</f>
        <v>#DIV/0!</v>
      </c>
      <c r="AI12" s="4">
        <f>SUM(AI2:AI11)</f>
        <v>0</v>
      </c>
      <c r="AJ12" s="3">
        <f>SUM(AJ2:AJ11)</f>
        <v>0</v>
      </c>
      <c r="AK12" s="12" t="e">
        <f>AJ12/AI12</f>
        <v>#DIV/0!</v>
      </c>
    </row>
    <row r="13" spans="1:37" outlineLevel="1" x14ac:dyDescent="0.25">
      <c r="A13" t="e" vm="192">
        <v>#VALUE!</v>
      </c>
      <c r="B13" t="str" cm="1">
        <f t="array" ref="B13">_FV(A13,"Name")</f>
        <v>Broadcom Inc.</v>
      </c>
      <c r="C13" t="str" cm="1">
        <f t="array" ref="C13">_FV(A13,"Ticker symbol",TRUE)</f>
        <v>AVGO</v>
      </c>
      <c r="D13" cm="1">
        <f t="array" ref="D13">_FV(A13,"Price")</f>
        <v>1114.96</v>
      </c>
      <c r="E13" s="1" cm="1">
        <f t="array" ref="E13">_FV(A13,"Change (%)",TRUE)</f>
        <v>6.5719999999999997E-3</v>
      </c>
      <c r="F13" s="2" cm="1">
        <f t="array" ref="F13">_FV(A13,"52 week high",TRUE)</f>
        <v>1151.82</v>
      </c>
      <c r="G13" s="2" cm="1">
        <f t="array" ref="G13">_FV(A13,"52 week low",TRUE)</f>
        <v>559.11</v>
      </c>
      <c r="H13" s="3" cm="1">
        <f t="array" ref="H13">_FV(A13,"Market cap",TRUE)/100000000</f>
        <v>5219.5804337600002</v>
      </c>
      <c r="I13" s="26" cm="1">
        <f t="array" ref="I13">_FV(A13,"Volume")/1000000</f>
        <v>2.6136279999999998</v>
      </c>
      <c r="J13" s="26" cm="1">
        <f t="array" ref="J13">_FV(A13,"Volume average",TRUE)/1000000</f>
        <v>4.1889000000000003</v>
      </c>
      <c r="K13" s="23">
        <f>J13*D13*1000000/100000000</f>
        <v>46.704559439999997</v>
      </c>
      <c r="L13" s="26" cm="1">
        <f t="array" ref="L13">_FV(A13,"Shares outstanding",TRUE)/100000000</f>
        <v>4.681406</v>
      </c>
      <c r="M13" s="7">
        <f>I13/J13</f>
        <v>0.62394136885578544</v>
      </c>
      <c r="N13" s="7">
        <f>F13/D13-1</f>
        <v>3.3059481954509584E-2</v>
      </c>
      <c r="O13" s="7">
        <f>D13/G13-1</f>
        <v>0.9941693047879665</v>
      </c>
      <c r="P13" s="16">
        <f>$P$1</f>
        <v>45289</v>
      </c>
      <c r="Q13" cm="1" vm="2">
        <f t="array" aca="1" ref="Q13:R13" ca="1">_xlfn.STOCKHISTORY(A13,P13,P13,0,0 )</f>
        <v>45289</v>
      </c>
      <c r="R13" s="17" vm="193">
        <f ca="1"/>
        <v>1116.25</v>
      </c>
      <c r="S13" s="7">
        <f ca="1">D13/R13-1</f>
        <v>-1.1556550951847822E-3</v>
      </c>
    </row>
    <row r="14" spans="1:37" x14ac:dyDescent="0.25">
      <c r="A14" t="e" vm="194">
        <v>#VALUE!</v>
      </c>
      <c r="B14" t="str" cm="1">
        <f t="array" ref="B14">_FV(A14,"Name")</f>
        <v>JPMORGAN CHASE &amp; CO.</v>
      </c>
      <c r="C14" t="str" cm="1">
        <f t="array" ref="C14">_FV(A14,"Ticker symbol",TRUE)</f>
        <v>JPM</v>
      </c>
      <c r="D14" cm="1">
        <f t="array" ref="D14">_FV(A14,"Price")</f>
        <v>167.95</v>
      </c>
      <c r="E14" s="1" cm="1">
        <f t="array" ref="E14">_FV(A14,"Change (%)",TRUE)</f>
        <v>-6.5069999999999998E-3</v>
      </c>
      <c r="F14" s="2" cm="1">
        <f t="array" ref="F14">_FV(A14,"52 week high",TRUE)</f>
        <v>176.31</v>
      </c>
      <c r="G14" s="2" cm="1">
        <f t="array" ref="G14">_FV(A14,"52 week low",TRUE)</f>
        <v>123.11</v>
      </c>
      <c r="H14" s="3" cm="1">
        <f t="array" ref="H14">_FV(A14,"Market cap",TRUE)/100000000</f>
        <v>4855.4479359899997</v>
      </c>
      <c r="I14" s="26" cm="1">
        <f t="array" ref="I14">_FV(A14,"Volume")/1000000</f>
        <v>17.205442999999999</v>
      </c>
      <c r="J14" s="26" cm="1">
        <f t="array" ref="J14">_FV(A14,"Volume average",TRUE)/1000000</f>
        <v>10.071686</v>
      </c>
      <c r="K14" s="23">
        <f>J14*D14*1000000/100000000</f>
        <v>16.915396636999997</v>
      </c>
      <c r="L14" s="26" cm="1">
        <f t="array" ref="L14">_FV(A14,"Shares outstanding",TRUE)/100000000</f>
        <v>28.910080000000001</v>
      </c>
      <c r="M14" s="7">
        <f>I14/J14</f>
        <v>1.7082981935695771</v>
      </c>
      <c r="N14" s="7">
        <f>F14/D14-1</f>
        <v>4.9776719261685143E-2</v>
      </c>
      <c r="O14" s="7">
        <f>D14/G14-1</f>
        <v>0.36422711396312235</v>
      </c>
      <c r="P14" s="16">
        <f>$P$1</f>
        <v>45289</v>
      </c>
      <c r="Q14" cm="1" vm="2">
        <f t="array" aca="1" ref="Q14:R14" ca="1">_xlfn.STOCKHISTORY(A14,P14,P14,0,0 )</f>
        <v>45289</v>
      </c>
      <c r="R14" s="17" vm="195">
        <f ca="1"/>
        <v>170.1</v>
      </c>
      <c r="S14" s="7">
        <f ca="1">D14/R14-1</f>
        <v>-1.2639623750734907E-2</v>
      </c>
    </row>
    <row r="15" spans="1:37" x14ac:dyDescent="0.25">
      <c r="A15" t="e" vm="196">
        <v>#VALUE!</v>
      </c>
      <c r="B15" t="str" cm="1">
        <f t="array" ref="B15">_FV(A15,"Name")</f>
        <v>UNITEDHEALTH GROUP INCORPORATED</v>
      </c>
      <c r="C15" t="str" cm="1">
        <f t="array" ref="C15">_FV(A15,"Ticker symbol",TRUE)</f>
        <v>UNH</v>
      </c>
      <c r="D15" cm="1">
        <f t="array" ref="D15">_FV(A15,"Price")</f>
        <v>518.79999999999995</v>
      </c>
      <c r="E15" s="1" cm="1">
        <f t="array" ref="E15">_FV(A15,"Change (%)",TRUE)</f>
        <v>-5.1959999999999992E-3</v>
      </c>
      <c r="F15" s="2" cm="1">
        <f t="array" ref="F15">_FV(A15,"52 week high",TRUE)</f>
        <v>554.70000000000005</v>
      </c>
      <c r="G15" s="2" cm="1">
        <f t="array" ref="G15">_FV(A15,"52 week low",TRUE)</f>
        <v>445.68</v>
      </c>
      <c r="H15" s="3" cm="1">
        <f t="array" ref="H15">_FV(A15,"Market cap",TRUE)/100000000</f>
        <v>4798.5124563899999</v>
      </c>
      <c r="I15" s="26" cm="1">
        <f t="array" ref="I15">_FV(A15,"Volume")/1000000</f>
        <v>3.735916</v>
      </c>
      <c r="J15" s="26" cm="1">
        <f t="array" ref="J15">_FV(A15,"Volume average",TRUE)/1000000</f>
        <v>3.1720160000000002</v>
      </c>
      <c r="K15" s="23">
        <f>J15*D15*1000000/100000000</f>
        <v>16.456419008000001</v>
      </c>
      <c r="L15" s="26" cm="1">
        <f t="array" ref="L15">_FV(A15,"Shares outstanding",TRUE)/100000000</f>
        <v>9.2492529999999995</v>
      </c>
      <c r="M15" s="7">
        <f>I15/J15</f>
        <v>1.1777733781922914</v>
      </c>
      <c r="N15" s="7">
        <f>F15/D15-1</f>
        <v>6.9198149575944612E-2</v>
      </c>
      <c r="O15" s="7">
        <f>D15/G15-1</f>
        <v>0.16406390235146273</v>
      </c>
      <c r="P15" s="16">
        <f>$P$1</f>
        <v>45289</v>
      </c>
      <c r="Q15" cm="1" vm="2">
        <f t="array" aca="1" ref="Q15:R15" ca="1">_xlfn.STOCKHISTORY(A15,P15,P15,0,0 )</f>
        <v>45289</v>
      </c>
      <c r="R15" s="17" vm="197">
        <f ca="1"/>
        <v>526.47</v>
      </c>
      <c r="S15" s="7">
        <f ca="1">D15/R15-1</f>
        <v>-1.4568731361711107E-2</v>
      </c>
    </row>
    <row r="16" spans="1:37" x14ac:dyDescent="0.25">
      <c r="A16" t="e" vm="198">
        <v>#VALUE!</v>
      </c>
      <c r="B16" t="str" cm="1">
        <f t="array" ref="B16">_FV(A16,"Name")</f>
        <v>WALMART INC.</v>
      </c>
      <c r="C16" t="str" cm="1">
        <f t="array" ref="C16">_FV(A16,"Ticker symbol",TRUE)</f>
        <v>WMT</v>
      </c>
      <c r="D16" cm="1">
        <f t="array" ref="D16">_FV(A16,"Price")</f>
        <v>161.81</v>
      </c>
      <c r="E16" s="1" cm="1">
        <f t="array" ref="E16">_FV(A16,"Change (%)",TRUE)</f>
        <v>3.0370000000000002E-3</v>
      </c>
      <c r="F16" s="2" cm="1">
        <f t="array" ref="F16">_FV(A16,"52 week high",TRUE)</f>
        <v>169.94</v>
      </c>
      <c r="G16" s="2" cm="1">
        <f t="array" ref="G16">_FV(A16,"52 week low",TRUE)</f>
        <v>136.09</v>
      </c>
      <c r="H16" s="3" cm="1">
        <f t="array" ref="H16">_FV(A16,"Market cap",TRUE)/100000000</f>
        <v>4356.3038354</v>
      </c>
      <c r="I16" s="26" cm="1">
        <f t="array" ref="I16">_FV(A16,"Volume")/1000000</f>
        <v>5.6769480000000003</v>
      </c>
      <c r="J16" s="26" cm="1">
        <f t="array" ref="J16">_FV(A16,"Volume average",TRUE)/1000000</f>
        <v>8.0910989999999998</v>
      </c>
      <c r="K16" s="23">
        <f>J16*D16*1000000/100000000</f>
        <v>13.092207291899998</v>
      </c>
      <c r="L16" s="26" cm="1">
        <f t="array" ref="L16">_FV(A16,"Shares outstanding",TRUE)/100000000</f>
        <v>26.922339999999998</v>
      </c>
      <c r="M16" s="7">
        <f>I16/J16</f>
        <v>0.70162878985907851</v>
      </c>
      <c r="N16" s="7">
        <f>F16/D16-1</f>
        <v>5.0244113466411111E-2</v>
      </c>
      <c r="O16" s="7">
        <f>D16/G16-1</f>
        <v>0.1889925784407378</v>
      </c>
      <c r="P16" s="16">
        <f>$P$1</f>
        <v>45289</v>
      </c>
      <c r="Q16" cm="1" vm="2">
        <f t="array" aca="1" ref="Q16:R16" ca="1">_xlfn.STOCKHISTORY(A16,P16,P16,0,0 )</f>
        <v>45289</v>
      </c>
      <c r="R16" s="17" vm="199">
        <f ca="1"/>
        <v>157.65</v>
      </c>
      <c r="S16" s="7">
        <f ca="1">D16/R16-1</f>
        <v>2.6387567396130684E-2</v>
      </c>
    </row>
    <row r="17" spans="1:19" x14ac:dyDescent="0.25">
      <c r="A17" t="e" vm="200">
        <v>#VALUE!</v>
      </c>
      <c r="B17" t="str" cm="1">
        <f t="array" ref="B17">_FV(A17,"Name")</f>
        <v>MASTERCARD INCORPORATED.</v>
      </c>
      <c r="C17" t="str" cm="1">
        <f t="array" ref="C17">_FV(A17,"Ticker symbol",TRUE)</f>
        <v>MA</v>
      </c>
      <c r="D17" cm="1">
        <f t="array" ref="D17">_FV(A17,"Price")</f>
        <v>428.35</v>
      </c>
      <c r="E17" s="1" cm="1">
        <f t="array" ref="E17">_FV(A17,"Change (%)",TRUE)</f>
        <v>-1.7480000000000002E-3</v>
      </c>
      <c r="F17" s="2" cm="1">
        <f t="array" ref="F17">_FV(A17,"52 week high",TRUE)</f>
        <v>431.79</v>
      </c>
      <c r="G17" s="2" cm="1">
        <f t="array" ref="G17">_FV(A17,"52 week low",TRUE)</f>
        <v>340.21</v>
      </c>
      <c r="H17" s="3" cm="1">
        <f t="array" ref="H17">_FV(A17,"Market cap",TRUE)/100000000</f>
        <v>4016.9639243500001</v>
      </c>
      <c r="I17" s="26" cm="1">
        <f t="array" ref="I17">_FV(A17,"Volume")/1000000</f>
        <v>2.3979370000000002</v>
      </c>
      <c r="J17" s="26" cm="1">
        <f t="array" ref="J17">_FV(A17,"Volume average",TRUE)/1000000</f>
        <v>2.4726849999999998</v>
      </c>
      <c r="K17" s="23">
        <f>J17*D17*1000000/100000000</f>
        <v>10.591746197499999</v>
      </c>
      <c r="L17" s="26" cm="1">
        <f t="array" ref="L17">_FV(A17,"Shares outstanding",TRUE)/100000000</f>
        <v>9.3777609999999996</v>
      </c>
      <c r="M17" s="7">
        <f>I17/J17</f>
        <v>0.96977051262089609</v>
      </c>
      <c r="N17" s="7">
        <f>F17/D17-1</f>
        <v>8.0308159215594088E-3</v>
      </c>
      <c r="O17" s="7">
        <f>D17/G17-1</f>
        <v>0.25907527703477284</v>
      </c>
      <c r="P17" s="16">
        <f>$P$1</f>
        <v>45289</v>
      </c>
      <c r="Q17" cm="1" vm="2">
        <f t="array" aca="1" ref="Q17:R17" ca="1">_xlfn.STOCKHISTORY(A17,P17,P17,0,0 )</f>
        <v>45289</v>
      </c>
      <c r="R17" s="17" vm="201">
        <f ca="1"/>
        <v>426.51</v>
      </c>
      <c r="S17" s="7">
        <f ca="1">D17/R17-1</f>
        <v>4.3140840777473599E-3</v>
      </c>
    </row>
    <row r="18" spans="1:19" x14ac:dyDescent="0.25">
      <c r="A18" t="e" vm="202">
        <v>#VALUE!</v>
      </c>
      <c r="B18" t="str" cm="1">
        <f t="array" ref="B18">_FV(A18,"Name")</f>
        <v>EXXON MOBIL CORPORATION</v>
      </c>
      <c r="C18" t="str" cm="1">
        <f t="array" ref="C18">_FV(A18,"Ticker symbol",TRUE)</f>
        <v>XOM</v>
      </c>
      <c r="D18" cm="1">
        <f t="array" ref="D18">_FV(A18,"Price")</f>
        <v>97.66</v>
      </c>
      <c r="E18" s="1" cm="1">
        <f t="array" ref="E18">_FV(A18,"Change (%)",TRUE)</f>
        <v>-2.2911000000000001E-2</v>
      </c>
      <c r="F18" s="2" cm="1">
        <f t="array" ref="F18">_FV(A18,"52 week high",TRUE)</f>
        <v>120.7</v>
      </c>
      <c r="G18" s="2" cm="1">
        <f t="array" ref="G18">_FV(A18,"52 week low",TRUE)</f>
        <v>97.48</v>
      </c>
      <c r="H18" s="3" cm="1">
        <f t="array" ref="H18">_FV(A18,"Market cap",TRUE)/100000000</f>
        <v>3903.2494883999998</v>
      </c>
      <c r="I18" s="26" cm="1">
        <f t="array" ref="I18">_FV(A18,"Volume")/1000000</f>
        <v>20.224813999999999</v>
      </c>
      <c r="J18" s="26" cm="1">
        <f t="array" ref="J18">_FV(A18,"Volume average",TRUE)/1000000</f>
        <v>21.532264999999999</v>
      </c>
      <c r="K18" s="23">
        <f>J18*D18*1000000/100000000</f>
        <v>21.028409999000001</v>
      </c>
      <c r="L18" s="26" cm="1">
        <f t="array" ref="L18">_FV(A18,"Shares outstanding",TRUE)/100000000</f>
        <v>39.967739999999999</v>
      </c>
      <c r="M18" s="7">
        <f>I18/J18</f>
        <v>0.93927944877141345</v>
      </c>
      <c r="N18" s="7">
        <f>F18/D18-1</f>
        <v>0.23592054065123902</v>
      </c>
      <c r="O18" s="7">
        <f>D18/G18-1</f>
        <v>1.8465326220762357E-3</v>
      </c>
      <c r="P18" s="16">
        <f>$P$1</f>
        <v>45289</v>
      </c>
      <c r="Q18" cm="1" vm="2">
        <f t="array" aca="1" ref="Q18:R18" ca="1">_xlfn.STOCKHISTORY(A18,P18,P18,0,0 )</f>
        <v>45289</v>
      </c>
      <c r="R18" s="17" vm="203">
        <f ca="1"/>
        <v>99.98</v>
      </c>
      <c r="S18" s="7">
        <f ca="1">D18/R18-1</f>
        <v>-2.3204640928185749E-2</v>
      </c>
    </row>
    <row r="19" spans="1:19" x14ac:dyDescent="0.25">
      <c r="A19" t="e" vm="204">
        <v>#VALUE!</v>
      </c>
      <c r="B19" t="str" cm="1">
        <f t="array" ref="B19">_FV(A19,"Name")</f>
        <v>JOHNSON &amp; JOHNSON</v>
      </c>
      <c r="C19" t="str" cm="1">
        <f t="array" ref="C19">_FV(A19,"Ticker symbol",TRUE)</f>
        <v>JNJ</v>
      </c>
      <c r="D19" cm="1">
        <f t="array" ref="D19">_FV(A19,"Price")</f>
        <v>160.52000000000001</v>
      </c>
      <c r="E19" s="1" cm="1">
        <f t="array" ref="E19">_FV(A19,"Change (%)",TRUE)</f>
        <v>-1.1514999999999999E-2</v>
      </c>
      <c r="F19" s="2" cm="1">
        <f t="array" ref="F19">_FV(A19,"52 week high",TRUE)</f>
        <v>175.97</v>
      </c>
      <c r="G19" s="2" cm="1">
        <f t="array" ref="G19">_FV(A19,"52 week low",TRUE)</f>
        <v>144.94999999999999</v>
      </c>
      <c r="H19" s="3" cm="1">
        <f t="array" ref="H19">_FV(A19,"Market cap",TRUE)/100000000</f>
        <v>3864.1642508</v>
      </c>
      <c r="I19" s="26" cm="1">
        <f t="array" ref="I19">_FV(A19,"Volume")/1000000</f>
        <v>6.922428</v>
      </c>
      <c r="J19" s="26" cm="1">
        <f t="array" ref="J19">_FV(A19,"Volume average",TRUE)/1000000</f>
        <v>6.8364719999999997</v>
      </c>
      <c r="K19" s="23">
        <f>J19*D19*1000000/100000000</f>
        <v>10.973904854400001</v>
      </c>
      <c r="L19" s="26" cm="1">
        <f t="array" ref="L19">_FV(A19,"Shares outstanding",TRUE)/100000000</f>
        <v>24.072790000000001</v>
      </c>
      <c r="M19" s="7">
        <f>I19/J19</f>
        <v>1.0125731517659986</v>
      </c>
      <c r="N19" s="7">
        <f>F19/D19-1</f>
        <v>9.624968851233473E-2</v>
      </c>
      <c r="O19" s="7">
        <f>D19/G19-1</f>
        <v>0.10741635046567799</v>
      </c>
      <c r="P19" s="16">
        <f>$P$1</f>
        <v>45289</v>
      </c>
      <c r="Q19" cm="1" vm="2">
        <f t="array" aca="1" ref="Q19:R19" ca="1">_xlfn.STOCKHISTORY(A19,P19,P19,0,0 )</f>
        <v>45289</v>
      </c>
      <c r="R19" s="17" vm="205">
        <f ca="1"/>
        <v>156.74</v>
      </c>
      <c r="S19" s="7">
        <f ca="1">D19/R19-1</f>
        <v>2.4116371060354691E-2</v>
      </c>
    </row>
    <row r="20" spans="1:19" x14ac:dyDescent="0.25">
      <c r="A20" t="e" vm="206">
        <v>#VALUE!</v>
      </c>
      <c r="B20" t="str" cm="1">
        <f t="array" ref="B20">_FV(A20,"Name")</f>
        <v>THE HOME DEPOT, INC.</v>
      </c>
      <c r="C20" t="str" cm="1">
        <f t="array" ref="C20">_FV(A20,"Ticker symbol",TRUE)</f>
        <v>HD</v>
      </c>
      <c r="D20" cm="1">
        <f t="array" ref="D20">_FV(A20,"Price")</f>
        <v>358.43</v>
      </c>
      <c r="E20" s="1" cm="1">
        <f t="array" ref="E20">_FV(A20,"Change (%)",TRUE)</f>
        <v>7.6470000000000002E-3</v>
      </c>
      <c r="F20" s="2" cm="1">
        <f t="array" ref="F20">_FV(A20,"52 week high",TRUE)</f>
        <v>361</v>
      </c>
      <c r="G20" s="2" cm="1">
        <f t="array" ref="G20">_FV(A20,"52 week low",TRUE)</f>
        <v>274.26</v>
      </c>
      <c r="H20" s="3" cm="1">
        <f t="array" ref="H20">_FV(A20,"Market cap",TRUE)/100000000</f>
        <v>3567.3168697400001</v>
      </c>
      <c r="I20" s="26" cm="1">
        <f t="array" ref="I20">_FV(A20,"Volume")/1000000</f>
        <v>3.6691039999999999</v>
      </c>
      <c r="J20" s="26" cm="1">
        <f t="array" ref="J20">_FV(A20,"Volume average",TRUE)/1000000</f>
        <v>3.9400629999999999</v>
      </c>
      <c r="K20" s="23">
        <f>J20*D20*1000000/100000000</f>
        <v>14.122367810899998</v>
      </c>
      <c r="L20" s="26" cm="1">
        <f t="array" ref="L20">_FV(A20,"Shares outstanding",TRUE)/100000000</f>
        <v>9.9526179999999993</v>
      </c>
      <c r="M20" s="7">
        <f>I20/J20</f>
        <v>0.93122977982839361</v>
      </c>
      <c r="N20" s="7">
        <f>F20/D20-1</f>
        <v>7.1701587478727458E-3</v>
      </c>
      <c r="O20" s="7">
        <f>D20/G20-1</f>
        <v>0.30689856340698607</v>
      </c>
      <c r="P20" s="16">
        <f>$P$1</f>
        <v>45289</v>
      </c>
      <c r="Q20" cm="1" vm="2">
        <f t="array" aca="1" ref="Q20:R20" ca="1">_xlfn.STOCKHISTORY(A20,P20,P20,0,0 )</f>
        <v>45289</v>
      </c>
      <c r="R20" s="17" vm="207">
        <f ca="1"/>
        <v>346.55</v>
      </c>
      <c r="S20" s="7">
        <f ca="1">D20/R20-1</f>
        <v>3.428076756600773E-2</v>
      </c>
    </row>
    <row r="21" spans="1:19" x14ac:dyDescent="0.25">
      <c r="A21" t="e" vm="208">
        <v>#VALUE!</v>
      </c>
      <c r="B21" t="str" cm="1">
        <f t="array" ref="B21">_FV(A21,"Name")</f>
        <v>THE PROCTER &amp; GAMBLE COMPANY</v>
      </c>
      <c r="C21" t="str" cm="1">
        <f t="array" ref="C21">_FV(A21,"Ticker symbol",TRUE)</f>
        <v>PG</v>
      </c>
      <c r="D21" cm="1">
        <f t="array" ref="D21">_FV(A21,"Price")</f>
        <v>149.78</v>
      </c>
      <c r="E21" s="1" cm="1">
        <f t="array" ref="E21">_FV(A21,"Change (%)",TRUE)</f>
        <v>-5.4450000000000002E-3</v>
      </c>
      <c r="F21" s="2" cm="1">
        <f t="array" ref="F21">_FV(A21,"52 week high",TRUE)</f>
        <v>158.38</v>
      </c>
      <c r="G21" s="2" cm="1">
        <f t="array" ref="G21">_FV(A21,"52 week low",TRUE)</f>
        <v>135.83000000000001</v>
      </c>
      <c r="H21" s="3" cm="1">
        <f t="array" ref="H21">_FV(A21,"Market cap",TRUE)/100000000</f>
        <v>3530.1438508000001</v>
      </c>
      <c r="I21" s="26" cm="1">
        <f t="array" ref="I21">_FV(A21,"Volume")/1000000</f>
        <v>8.1184410000000007</v>
      </c>
      <c r="J21" s="26" cm="1">
        <f t="array" ref="J21">_FV(A21,"Volume average",TRUE)/1000000</f>
        <v>7.1143109999999998</v>
      </c>
      <c r="K21" s="23">
        <f>J21*D21*1000000/100000000</f>
        <v>10.6558150158</v>
      </c>
      <c r="L21" s="26" cm="1">
        <f t="array" ref="L21">_FV(A21,"Shares outstanding",TRUE)/100000000</f>
        <v>23.568860000000001</v>
      </c>
      <c r="M21" s="7">
        <f>I21/J21</f>
        <v>1.1411422694341027</v>
      </c>
      <c r="N21" s="7">
        <f>F21/D21-1</f>
        <v>5.7417545733742692E-2</v>
      </c>
      <c r="O21" s="7">
        <f>D21/G21-1</f>
        <v>0.10270190679525859</v>
      </c>
      <c r="P21" s="16">
        <f>$P$1</f>
        <v>45289</v>
      </c>
      <c r="Q21" cm="1" vm="2">
        <f t="array" aca="1" ref="Q21:R21" ca="1">_xlfn.STOCKHISTORY(A21,P21,P21,0,0 )</f>
        <v>45289</v>
      </c>
      <c r="R21" s="17" vm="209">
        <f ca="1"/>
        <v>146.54</v>
      </c>
      <c r="S21" s="7">
        <f ca="1">D21/R21-1</f>
        <v>2.2110004094445301E-2</v>
      </c>
    </row>
    <row r="22" spans="1:19" x14ac:dyDescent="0.25">
      <c r="A22" t="e" vm="210">
        <v>#VALUE!</v>
      </c>
      <c r="B22" t="str" cm="1">
        <f t="array" ref="B22">_FV(A22,"Name")</f>
        <v>COSTCO WHOLESALE CORPORATION</v>
      </c>
      <c r="C22" t="str" cm="1">
        <f t="array" ref="C22">_FV(A22,"Ticker symbol",TRUE)</f>
        <v>COST</v>
      </c>
      <c r="D22" cm="1">
        <f t="array" ref="D22">_FV(A22,"Price")</f>
        <v>681.49</v>
      </c>
      <c r="E22" s="1" cm="1">
        <f t="array" ref="E22">_FV(A22,"Change (%)",TRUE)</f>
        <v>-2.5609999999999999E-3</v>
      </c>
      <c r="F22" s="2" cm="1">
        <f t="array" ref="F22">_FV(A22,"52 week high",TRUE)</f>
        <v>686.51990000000001</v>
      </c>
      <c r="G22" s="2" cm="1">
        <f t="array" ref="G22">_FV(A22,"52 week low",TRUE)</f>
        <v>454.98340000000002</v>
      </c>
      <c r="H22" s="3" cm="1">
        <f t="array" ref="H22">_FV(A22,"Market cap",TRUE)/100000000</f>
        <v>3023.9646731600001</v>
      </c>
      <c r="I22" s="26" cm="1">
        <f t="array" ref="I22">_FV(A22,"Volume")/1000000</f>
        <v>1.6262840000000001</v>
      </c>
      <c r="J22" s="26" cm="1">
        <f t="array" ref="J22">_FV(A22,"Volume average",TRUE)/1000000</f>
        <v>2.6614450000000001</v>
      </c>
      <c r="K22" s="23">
        <f>J22*D22*1000000/100000000</f>
        <v>18.137481530500001</v>
      </c>
      <c r="L22" s="26" cm="1">
        <f t="array" ref="L22">_FV(A22,"Shares outstanding",TRUE)/100000000</f>
        <v>4.437284</v>
      </c>
      <c r="M22" s="7">
        <f>I22/J22</f>
        <v>0.61105301819124569</v>
      </c>
      <c r="N22" s="7">
        <f>F22/D22-1</f>
        <v>7.3807392624982704E-3</v>
      </c>
      <c r="O22" s="7">
        <f>D22/G22-1</f>
        <v>0.49783486606324545</v>
      </c>
      <c r="P22" s="16">
        <f>$P$1</f>
        <v>45289</v>
      </c>
      <c r="Q22" cm="1" vm="2">
        <f t="array" aca="1" ref="Q22:R22" ca="1">_xlfn.STOCKHISTORY(A22,P22,P22,0,0 )</f>
        <v>45289</v>
      </c>
      <c r="R22" s="17" vm="211">
        <f ca="1"/>
        <v>660.08</v>
      </c>
      <c r="S22" s="7">
        <f ca="1">D22/R22-1</f>
        <v>3.2435462368197721E-2</v>
      </c>
    </row>
    <row r="23" spans="1:19" x14ac:dyDescent="0.25">
      <c r="A23" t="e" vm="212">
        <v>#VALUE!</v>
      </c>
      <c r="B23" t="str" cm="1">
        <f t="array" ref="B23">_FV(A23,"Name")</f>
        <v>MERCK &amp; CO., INC.</v>
      </c>
      <c r="C23" t="str" cm="1">
        <f t="array" ref="C23">_FV(A23,"Ticker symbol",TRUE)</f>
        <v>MRK</v>
      </c>
      <c r="D23" cm="1">
        <f t="array" ref="D23">_FV(A23,"Price")</f>
        <v>118.49</v>
      </c>
      <c r="E23" s="1" cm="1">
        <f t="array" ref="E23">_FV(A23,"Change (%)",TRUE)</f>
        <v>-1.1799999999999998E-3</v>
      </c>
      <c r="F23" s="2" cm="1">
        <f t="array" ref="F23">_FV(A23,"52 week high",TRUE)</f>
        <v>119.94</v>
      </c>
      <c r="G23" s="2" cm="1">
        <f t="array" ref="G23">_FV(A23,"52 week low",TRUE)</f>
        <v>99.14</v>
      </c>
      <c r="H23" s="3" cm="1">
        <f t="array" ref="H23">_FV(A23,"Market cap",TRUE)/100000000</f>
        <v>3002.5638527000001</v>
      </c>
      <c r="I23" s="26" cm="1">
        <f t="array" ref="I23">_FV(A23,"Volume")/1000000</f>
        <v>6.8321420000000002</v>
      </c>
      <c r="J23" s="26" cm="1">
        <f t="array" ref="J23">_FV(A23,"Volume average",TRUE)/1000000</f>
        <v>8.8439320000000006</v>
      </c>
      <c r="K23" s="23">
        <f>J23*D23*1000000/100000000</f>
        <v>10.4791750268</v>
      </c>
      <c r="L23" s="26" cm="1">
        <f t="array" ref="L23">_FV(A23,"Shares outstanding",TRUE)/100000000</f>
        <v>25.340229999999998</v>
      </c>
      <c r="M23" s="7">
        <f>I23/J23</f>
        <v>0.77252312659120392</v>
      </c>
      <c r="N23" s="7">
        <f>F23/D23-1</f>
        <v>1.223731960503005E-2</v>
      </c>
      <c r="O23" s="7">
        <f>D23/G23-1</f>
        <v>0.19517853540447838</v>
      </c>
      <c r="P23" s="16">
        <f>$P$1</f>
        <v>45289</v>
      </c>
      <c r="Q23" cm="1" vm="2">
        <f t="array" aca="1" ref="Q23:R23" ca="1">_xlfn.STOCKHISTORY(A23,P23,P23,0,0 )</f>
        <v>45289</v>
      </c>
      <c r="R23" s="17" vm="213">
        <f ca="1"/>
        <v>109.02</v>
      </c>
      <c r="S23" s="7">
        <f ca="1">D23/R23-1</f>
        <v>8.6864795450376064E-2</v>
      </c>
    </row>
    <row r="24" spans="1:19" x14ac:dyDescent="0.25">
      <c r="A24" t="e" vm="214">
        <v>#VALUE!</v>
      </c>
      <c r="B24" t="str" cm="1">
        <f t="array" ref="B24">_FV(A24,"Name")</f>
        <v>ORACLE CORPORATION</v>
      </c>
      <c r="C24" t="str" cm="1">
        <f t="array" ref="C24">_FV(A24,"Ticker symbol",TRUE)</f>
        <v>ORCL</v>
      </c>
      <c r="D24" cm="1">
        <f t="array" ref="D24">_FV(A24,"Price")</f>
        <v>106.6</v>
      </c>
      <c r="E24" s="1" cm="1">
        <f t="array" ref="E24">_FV(A24,"Change (%)",TRUE)</f>
        <v>0</v>
      </c>
      <c r="F24" s="2" cm="1">
        <f t="array" ref="F24">_FV(A24,"52 week high",TRUE)</f>
        <v>127.54</v>
      </c>
      <c r="G24" s="2" cm="1">
        <f t="array" ref="G24">_FV(A24,"52 week low",TRUE)</f>
        <v>82.04</v>
      </c>
      <c r="H24" s="3" cm="1">
        <f t="array" ref="H24">_FV(A24,"Market cap",TRUE)/100000000</f>
        <v>2930.350852</v>
      </c>
      <c r="I24" s="26" cm="1">
        <f t="array" ref="I24">_FV(A24,"Volume")/1000000</f>
        <v>7.5464330000000004</v>
      </c>
      <c r="J24" s="26" cm="1">
        <f t="array" ref="J24">_FV(A24,"Volume average",TRUE)/1000000</f>
        <v>12.549632000000001</v>
      </c>
      <c r="K24" s="23">
        <f>J24*D24*1000000/100000000</f>
        <v>13.377907712000001</v>
      </c>
      <c r="L24" s="26" cm="1">
        <f t="array" ref="L24">_FV(A24,"Shares outstanding",TRUE)/100000000</f>
        <v>27.48922</v>
      </c>
      <c r="M24" s="7">
        <f>I24/J24</f>
        <v>0.6013270349281955</v>
      </c>
      <c r="N24" s="7">
        <f>F24/D24-1</f>
        <v>0.1964352720450282</v>
      </c>
      <c r="O24" s="7">
        <f>D24/G24-1</f>
        <v>0.29936616284739137</v>
      </c>
      <c r="P24" s="16">
        <f>$P$1</f>
        <v>45289</v>
      </c>
      <c r="Q24" cm="1" vm="2">
        <f t="array" aca="1" ref="Q24:R24" ca="1">_xlfn.STOCKHISTORY(A24,P24,P24,0,0 )</f>
        <v>45289</v>
      </c>
      <c r="R24" s="17" vm="215">
        <f ca="1"/>
        <v>105.43</v>
      </c>
      <c r="S24" s="7">
        <f ca="1">D24/R24-1</f>
        <v>1.1097410604192337E-2</v>
      </c>
    </row>
    <row r="25" spans="1:19" x14ac:dyDescent="0.25">
      <c r="A25" t="e" vm="216">
        <v>#VALUE!</v>
      </c>
      <c r="B25" t="str" cm="1">
        <f t="array" ref="B25">_FV(A25,"Name")</f>
        <v>ABBVIE INC.</v>
      </c>
      <c r="C25" t="str" cm="1">
        <f t="array" ref="C25">_FV(A25,"Ticker symbol",TRUE)</f>
        <v>ABBV</v>
      </c>
      <c r="D25" cm="1">
        <f t="array" ref="D25">_FV(A25,"Price")</f>
        <v>161.47499999999999</v>
      </c>
      <c r="E25" s="1" cm="1">
        <f t="array" ref="E25">_FV(A25,"Change (%)",TRUE)</f>
        <v>-5.6959999999999997E-3</v>
      </c>
      <c r="F25" s="2" cm="1">
        <f t="array" ref="F25">_FV(A25,"52 week high",TRUE)</f>
        <v>166.2</v>
      </c>
      <c r="G25" s="2" cm="1">
        <f t="array" ref="G25">_FV(A25,"52 week low",TRUE)</f>
        <v>130.96010000000001</v>
      </c>
      <c r="H25" s="3" cm="1">
        <f t="array" ref="H25">_FV(A25,"Market cap",TRUE)/100000000</f>
        <v>2850.9008707500002</v>
      </c>
      <c r="I25" s="26" cm="1">
        <f t="array" ref="I25">_FV(A25,"Volume")/1000000</f>
        <v>4.7476510000000003</v>
      </c>
      <c r="J25" s="26" cm="1">
        <f t="array" ref="J25">_FV(A25,"Volume average",TRUE)/1000000</f>
        <v>5.7846099999999998</v>
      </c>
      <c r="K25" s="23">
        <f>J25*D25*1000000/100000000</f>
        <v>9.3406989975000005</v>
      </c>
      <c r="L25" s="26" cm="1">
        <f t="array" ref="L25">_FV(A25,"Shares outstanding",TRUE)/100000000</f>
        <v>17.655370000000001</v>
      </c>
      <c r="M25" s="7">
        <f>I25/J25</f>
        <v>0.82073830387874036</v>
      </c>
      <c r="N25" s="7">
        <f>F25/D25-1</f>
        <v>2.9261495587552311E-2</v>
      </c>
      <c r="O25" s="7">
        <f>D25/G25-1</f>
        <v>0.23300913789772593</v>
      </c>
      <c r="P25" s="16">
        <f>$P$1</f>
        <v>45289</v>
      </c>
      <c r="Q25" cm="1" vm="2">
        <f t="array" aca="1" ref="Q25:R25" ca="1">_xlfn.STOCKHISTORY(A25,P25,P25,0,0 )</f>
        <v>45289</v>
      </c>
      <c r="R25" s="17" vm="217">
        <f ca="1"/>
        <v>154.97</v>
      </c>
      <c r="S25" s="7">
        <f ca="1">D25/R25-1</f>
        <v>4.1975866296702469E-2</v>
      </c>
    </row>
    <row r="26" spans="1:19" x14ac:dyDescent="0.25">
      <c r="A26" t="e" vm="218">
        <v>#VALUE!</v>
      </c>
      <c r="B26" t="str" cm="1">
        <f t="array" ref="B26">_FV(A26,"Name")</f>
        <v>ADOBE INC.</v>
      </c>
      <c r="C26" t="str" cm="1">
        <f t="array" ref="C26">_FV(A26,"Ticker symbol",TRUE)</f>
        <v>ADBE</v>
      </c>
      <c r="D26" cm="1">
        <f t="array" ref="D26">_FV(A26,"Price")</f>
        <v>597.67999999999995</v>
      </c>
      <c r="E26" s="1" cm="1">
        <f t="array" ref="E26">_FV(A26,"Change (%)",TRUE)</f>
        <v>1.9109999999999999E-3</v>
      </c>
      <c r="F26" s="2" cm="1">
        <f t="array" ref="F26">_FV(A26,"52 week high",TRUE)</f>
        <v>633.89</v>
      </c>
      <c r="G26" s="2" cm="1">
        <f t="array" ref="G26">_FV(A26,"52 week low",TRUE)</f>
        <v>318.60000000000002</v>
      </c>
      <c r="H26" s="3" cm="1">
        <f t="array" ref="H26">_FV(A26,"Market cap",TRUE)/100000000</f>
        <v>2721.2370399900001</v>
      </c>
      <c r="I26" s="26" cm="1">
        <f t="array" ref="I26">_FV(A26,"Volume")/1000000</f>
        <v>2.1254759999999999</v>
      </c>
      <c r="J26" s="26" cm="1">
        <f t="array" ref="J26">_FV(A26,"Volume average",TRUE)/1000000</f>
        <v>3.2468379999999999</v>
      </c>
      <c r="K26" s="23">
        <f>J26*D26*1000000/100000000</f>
        <v>19.405701358399998</v>
      </c>
      <c r="L26" s="26" cm="1">
        <f t="array" ref="L26">_FV(A26,"Shares outstanding",TRUE)/100000000</f>
        <v>4.5529999999999999</v>
      </c>
      <c r="M26" s="7">
        <f>I26/J26</f>
        <v>0.65462951955102167</v>
      </c>
      <c r="N26" s="7">
        <f>F26/D26-1</f>
        <v>6.0584259135323393E-2</v>
      </c>
      <c r="O26" s="7">
        <f>D26/G26-1</f>
        <v>0.87595731324544857</v>
      </c>
      <c r="P26" s="16">
        <f>$P$1</f>
        <v>45289</v>
      </c>
      <c r="Q26" cm="1" vm="2">
        <f t="array" aca="1" ref="Q26:R26" ca="1">_xlfn.STOCKHISTORY(A26,P26,P26,0,0 )</f>
        <v>45289</v>
      </c>
      <c r="R26" s="17" vm="219">
        <f ca="1"/>
        <v>596.6</v>
      </c>
      <c r="S26" s="7">
        <f ca="1">D26/R26-1</f>
        <v>1.8102581293997222E-3</v>
      </c>
    </row>
    <row r="27" spans="1:19" x14ac:dyDescent="0.25">
      <c r="A27" t="e" vm="220">
        <v>#VALUE!</v>
      </c>
      <c r="B27" t="str" cm="1">
        <f t="array" ref="B27">_FV(A27,"Name")</f>
        <v>CHEVRON CORPORATION</v>
      </c>
      <c r="C27" t="str" cm="1">
        <f t="array" ref="C27">_FV(A27,"Ticker symbol",TRUE)</f>
        <v>CVX</v>
      </c>
      <c r="D27" cm="1">
        <f t="array" ref="D27">_FV(A27,"Price")</f>
        <v>143.66999999999999</v>
      </c>
      <c r="E27" s="1" cm="1">
        <f t="array" ref="E27">_FV(A27,"Change (%)",TRUE)</f>
        <v>-2.4445000000000001E-2</v>
      </c>
      <c r="F27" s="2" cm="1">
        <f t="array" ref="F27">_FV(A27,"52 week high",TRUE)</f>
        <v>187.81</v>
      </c>
      <c r="G27" s="2" cm="1">
        <f t="array" ref="G27">_FV(A27,"52 week low",TRUE)</f>
        <v>140.72</v>
      </c>
      <c r="H27" s="3" cm="1">
        <f t="array" ref="H27">_FV(A27,"Market cap",TRUE)/100000000</f>
        <v>2703.9383615900001</v>
      </c>
      <c r="I27" s="26" cm="1">
        <f t="array" ref="I27">_FV(A27,"Volume")/1000000</f>
        <v>9.3787760000000002</v>
      </c>
      <c r="J27" s="26" cm="1">
        <f t="array" ref="J27">_FV(A27,"Volume average",TRUE)/1000000</f>
        <v>10.181521</v>
      </c>
      <c r="K27" s="23">
        <f>J27*D27*1000000/100000000</f>
        <v>14.627791220699999</v>
      </c>
      <c r="L27" s="26" cm="1">
        <f t="array" ref="L27">_FV(A27,"Shares outstanding",TRUE)/100000000</f>
        <v>18.82048</v>
      </c>
      <c r="M27" s="7">
        <f>I27/J27</f>
        <v>0.92115667197464901</v>
      </c>
      <c r="N27" s="7">
        <f>F27/D27-1</f>
        <v>0.30723185076912385</v>
      </c>
      <c r="O27" s="7">
        <f>D27/G27-1</f>
        <v>2.096361569073335E-2</v>
      </c>
      <c r="P27" s="16">
        <f>$P$1</f>
        <v>45289</v>
      </c>
      <c r="Q27" cm="1" vm="2">
        <f t="array" aca="1" ref="Q27:R27" ca="1">_xlfn.STOCKHISTORY(A27,P27,P27,0,0 )</f>
        <v>45289</v>
      </c>
      <c r="R27" s="17" vm="221">
        <f ca="1"/>
        <v>149.16</v>
      </c>
      <c r="S27" s="7">
        <f ca="1">D27/R27-1</f>
        <v>-3.6806114239742671E-2</v>
      </c>
    </row>
    <row r="28" spans="1:19" x14ac:dyDescent="0.25">
      <c r="A28" t="e" vm="222">
        <v>#VALUE!</v>
      </c>
      <c r="B28" t="str" cm="1">
        <f t="array" ref="B28">_FV(A28,"Name")</f>
        <v>SALESFORCE, INC.</v>
      </c>
      <c r="C28" t="str" cm="1">
        <f t="array" ref="C28">_FV(A28,"Ticker symbol",TRUE)</f>
        <v>CRM</v>
      </c>
      <c r="D28" cm="1">
        <f t="array" ref="D28">_FV(A28,"Price")</f>
        <v>269.08</v>
      </c>
      <c r="E28" s="1" cm="1">
        <f t="array" ref="E28">_FV(A28,"Change (%)",TRUE)</f>
        <v>-1.0481000000000001E-2</v>
      </c>
      <c r="F28" s="2" cm="1">
        <f t="array" ref="F28">_FV(A28,"52 week high",TRUE)</f>
        <v>275.24</v>
      </c>
      <c r="G28" s="2" cm="1">
        <f t="array" ref="G28">_FV(A28,"52 week low",TRUE)</f>
        <v>143.16</v>
      </c>
      <c r="H28" s="3" cm="1">
        <f t="array" ref="H28">_FV(A28,"Market cap",TRUE)/100000000</f>
        <v>2604.69439999</v>
      </c>
      <c r="I28" s="26" cm="1">
        <f t="array" ref="I28">_FV(A28,"Volume")/1000000</f>
        <v>5.8580810000000003</v>
      </c>
      <c r="J28" s="26" cm="1">
        <f t="array" ref="J28">_FV(A28,"Volume average",TRUE)/1000000</f>
        <v>5.4038269999999997</v>
      </c>
      <c r="K28" s="23">
        <f>J28*D28*1000000/100000000</f>
        <v>14.540617691599998</v>
      </c>
      <c r="L28" s="26" cm="1">
        <f t="array" ref="L28">_FV(A28,"Shares outstanding",TRUE)/100000000</f>
        <v>9.68</v>
      </c>
      <c r="M28" s="7">
        <f>I28/J28</f>
        <v>1.0840615363889334</v>
      </c>
      <c r="N28" s="7">
        <f>F28/D28-1</f>
        <v>2.2892819979188461E-2</v>
      </c>
      <c r="O28" s="7">
        <f>D28/G28-1</f>
        <v>0.87957530036322984</v>
      </c>
      <c r="P28" s="16">
        <f>$P$1</f>
        <v>45289</v>
      </c>
      <c r="Q28" cm="1" vm="2">
        <f t="array" aca="1" ref="Q28:R28" ca="1">_xlfn.STOCKHISTORY(A28,P28,P28,0,0 )</f>
        <v>45289</v>
      </c>
      <c r="R28" s="17" vm="223">
        <f ca="1"/>
        <v>263.14</v>
      </c>
      <c r="S28" s="7">
        <f ca="1">D28/R28-1</f>
        <v>2.2573535000379952E-2</v>
      </c>
    </row>
    <row r="29" spans="1:19" x14ac:dyDescent="0.25">
      <c r="A29" t="e" vm="224">
        <v>#VALUE!</v>
      </c>
      <c r="B29" t="str" cm="1">
        <f t="array" ref="B29">_FV(A29,"Name")</f>
        <v>THE COCA-COLA COMPANY</v>
      </c>
      <c r="C29" t="str" cm="1">
        <f t="array" ref="C29">_FV(A29,"Ticker symbol",TRUE)</f>
        <v>KO</v>
      </c>
      <c r="D29" cm="1">
        <f t="array" ref="D29">_FV(A29,"Price")</f>
        <v>59.99</v>
      </c>
      <c r="E29" s="1" cm="1">
        <f t="array" ref="E29">_FV(A29,"Change (%)",TRUE)</f>
        <v>-6.6239999999999997E-3</v>
      </c>
      <c r="F29" s="2" cm="1">
        <f t="array" ref="F29">_FV(A29,"52 week high",TRUE)</f>
        <v>64.989999999999995</v>
      </c>
      <c r="G29" s="2" cm="1">
        <f t="array" ref="G29">_FV(A29,"52 week low",TRUE)</f>
        <v>51.55</v>
      </c>
      <c r="H29" s="3" cm="1">
        <f t="array" ref="H29">_FV(A29,"Market cap",TRUE)/100000000</f>
        <v>2593.6160586000001</v>
      </c>
      <c r="I29" s="26" cm="1">
        <f t="array" ref="I29">_FV(A29,"Volume")/1000000</f>
        <v>11.813942000000001</v>
      </c>
      <c r="J29" s="26" cm="1">
        <f t="array" ref="J29">_FV(A29,"Volume average",TRUE)/1000000</f>
        <v>14.888508</v>
      </c>
      <c r="K29" s="23">
        <f>J29*D29*1000000/100000000</f>
        <v>8.9316159491999993</v>
      </c>
      <c r="L29" s="26" cm="1">
        <f t="array" ref="L29">_FV(A29,"Shares outstanding",TRUE)/100000000</f>
        <v>43.234139999999996</v>
      </c>
      <c r="M29" s="7">
        <f>I29/J29</f>
        <v>0.79349401565287814</v>
      </c>
      <c r="N29" s="7">
        <f>F29/D29-1</f>
        <v>8.3347224537422715E-2</v>
      </c>
      <c r="O29" s="7">
        <f>D29/G29-1</f>
        <v>0.16372453928225039</v>
      </c>
      <c r="P29" s="16">
        <f>$P$1</f>
        <v>45289</v>
      </c>
      <c r="Q29" cm="1" vm="2">
        <f t="array" aca="1" ref="Q29:R29" ca="1">_xlfn.STOCKHISTORY(A29,P29,P29,0,0 )</f>
        <v>45289</v>
      </c>
      <c r="R29" s="17" vm="225">
        <f ca="1"/>
        <v>58.93</v>
      </c>
      <c r="S29" s="7">
        <f ca="1">D29/R29-1</f>
        <v>1.7987442728661263E-2</v>
      </c>
    </row>
    <row r="30" spans="1:19" x14ac:dyDescent="0.25">
      <c r="A30" t="e" vm="226">
        <v>#VALUE!</v>
      </c>
      <c r="B30" t="str" cm="1">
        <f t="array" ref="B30">_FV(A30,"Name")</f>
        <v>ADVANCED MICRO DEVICES, INC.</v>
      </c>
      <c r="C30" t="str" cm="1">
        <f t="array" ref="C30">_FV(A30,"Ticker symbol",TRUE)</f>
        <v>AMD</v>
      </c>
      <c r="D30" cm="1">
        <f t="array" ref="D30">_FV(A30,"Price")</f>
        <v>158.74</v>
      </c>
      <c r="E30" s="1" cm="1">
        <f t="array" ref="E30">_FV(A30,"Change (%)",TRUE)</f>
        <v>8.3106000000000013E-2</v>
      </c>
      <c r="F30" s="2" cm="1">
        <f t="array" ref="F30">_FV(A30,"52 week high",TRUE)</f>
        <v>159.715</v>
      </c>
      <c r="G30" s="2" cm="1">
        <f t="array" ref="G30">_FV(A30,"52 week low",TRUE)</f>
        <v>67.265000000000001</v>
      </c>
      <c r="H30" s="3" cm="1">
        <f t="array" ref="H30">_FV(A30,"Market cap",TRUE)/100000000</f>
        <v>2564.4431125999999</v>
      </c>
      <c r="I30" s="26" cm="1">
        <f t="array" ref="I30">_FV(A30,"Volume")/1000000</f>
        <v>112.408126</v>
      </c>
      <c r="J30" s="26" cm="1">
        <f t="array" ref="J30">_FV(A30,"Volume average",TRUE)/1000000</f>
        <v>66.652099000000007</v>
      </c>
      <c r="K30" s="23">
        <f>J30*D30*1000000/100000000</f>
        <v>105.80354195260003</v>
      </c>
      <c r="L30" s="26" cm="1">
        <f t="array" ref="L30">_FV(A30,"Shares outstanding",TRUE)/100000000</f>
        <v>16.154990000000002</v>
      </c>
      <c r="M30" s="7">
        <f>I30/J30</f>
        <v>1.6864904134526955</v>
      </c>
      <c r="N30" s="7">
        <f>F30/D30-1</f>
        <v>6.1421191886101845E-3</v>
      </c>
      <c r="O30" s="7">
        <f>D30/G30-1</f>
        <v>1.359919720508437</v>
      </c>
      <c r="P30" s="16">
        <f>$P$1</f>
        <v>45289</v>
      </c>
      <c r="Q30" cm="1" vm="2">
        <f t="array" aca="1" ref="Q30:R30" ca="1">_xlfn.STOCKHISTORY(A30,P30,P30,0,0 )</f>
        <v>45289</v>
      </c>
      <c r="R30" s="17" vm="227">
        <f ca="1"/>
        <v>147.41</v>
      </c>
      <c r="S30" s="7">
        <f ca="1">D30/R30-1</f>
        <v>7.6860457228139278E-2</v>
      </c>
    </row>
    <row r="31" spans="1:19" x14ac:dyDescent="0.25">
      <c r="A31" t="e" vm="228">
        <v>#VALUE!</v>
      </c>
      <c r="B31" t="str" cm="1">
        <f t="array" ref="B31">_FV(A31,"Name")</f>
        <v>BANK OF AMERICA CORPORATION</v>
      </c>
      <c r="C31" t="str" cm="1">
        <f t="array" ref="C31">_FV(A31,"Ticker symbol",TRUE)</f>
        <v>BAC</v>
      </c>
      <c r="D31" cm="1">
        <f t="array" ref="D31">_FV(A31,"Price")</f>
        <v>32.119999999999997</v>
      </c>
      <c r="E31" s="1" cm="1">
        <f t="array" ref="E31">_FV(A31,"Change (%)",TRUE)</f>
        <v>-2.0732E-2</v>
      </c>
      <c r="F31" s="2" cm="1">
        <f t="array" ref="F31">_FV(A31,"52 week high",TRUE)</f>
        <v>37</v>
      </c>
      <c r="G31" s="2" cm="1">
        <f t="array" ref="G31">_FV(A31,"52 week low",TRUE)</f>
        <v>24.96</v>
      </c>
      <c r="H31" s="3" cm="1">
        <f t="array" ref="H31">_FV(A31,"Market cap",TRUE)/100000000</f>
        <v>2541.8907183900001</v>
      </c>
      <c r="I31" s="26" cm="1">
        <f t="array" ref="I31">_FV(A31,"Volume")/1000000</f>
        <v>58.406455999999999</v>
      </c>
      <c r="J31" s="26" cm="1">
        <f t="array" ref="J31">_FV(A31,"Volume average",TRUE)/1000000</f>
        <v>43.744810000000001</v>
      </c>
      <c r="K31" s="23">
        <f>J31*D31*1000000/100000000</f>
        <v>14.050832971999998</v>
      </c>
      <c r="L31" s="26" cm="1">
        <f t="array" ref="L31">_FV(A31,"Shares outstanding",TRUE)/100000000</f>
        <v>79.137320000000003</v>
      </c>
      <c r="M31" s="7">
        <f>I31/J31</f>
        <v>1.3351630970622572</v>
      </c>
      <c r="N31" s="7">
        <f>F31/D31-1</f>
        <v>0.15193026151930278</v>
      </c>
      <c r="O31" s="7">
        <f>D31/G31-1</f>
        <v>0.28685897435897423</v>
      </c>
      <c r="P31" s="16">
        <f>$P$1</f>
        <v>45289</v>
      </c>
      <c r="Q31" cm="1" vm="2">
        <f t="array" aca="1" ref="Q31:R31" ca="1">_xlfn.STOCKHISTORY(A31,P31,P31,0,0 )</f>
        <v>45289</v>
      </c>
      <c r="R31" s="17" vm="229">
        <f ca="1"/>
        <v>33.67</v>
      </c>
      <c r="S31" s="7">
        <f ca="1">D31/R31-1</f>
        <v>-4.6035046035046157E-2</v>
      </c>
    </row>
    <row r="32" spans="1:19" x14ac:dyDescent="0.25">
      <c r="A32" t="e" vm="230">
        <v>#VALUE!</v>
      </c>
      <c r="B32" t="str" cm="1">
        <f t="array" ref="B32">_FV(A32,"Name")</f>
        <v>ACCENTURE PUBLIC LIMITED COMPANY</v>
      </c>
      <c r="C32" t="str" cm="1">
        <f t="array" ref="C32">_FV(A32,"Ticker symbol",TRUE)</f>
        <v>ACN</v>
      </c>
      <c r="D32" cm="1">
        <f t="array" ref="D32">_FV(A32,"Price")</f>
        <v>354.56</v>
      </c>
      <c r="E32" s="1" cm="1">
        <f t="array" ref="E32">_FV(A32,"Change (%)",TRUE)</f>
        <v>-4.9670000000000001E-3</v>
      </c>
      <c r="F32" s="2" cm="1">
        <f t="array" ref="F32">_FV(A32,"52 week high",TRUE)</f>
        <v>357.65499999999997</v>
      </c>
      <c r="G32" s="2" cm="1">
        <f t="array" ref="G32">_FV(A32,"52 week low",TRUE)</f>
        <v>242.8</v>
      </c>
      <c r="H32" s="3" cm="1">
        <f t="array" ref="H32">_FV(A32,"Market cap",TRUE)/100000000</f>
        <v>2363.1831744000001</v>
      </c>
      <c r="I32" s="26" cm="1">
        <f t="array" ref="I32">_FV(A32,"Volume")/1000000</f>
        <v>2.0975480000000002</v>
      </c>
      <c r="J32" s="26" cm="1">
        <f t="array" ref="J32">_FV(A32,"Volume average",TRUE)/1000000</f>
        <v>2.2236060000000002</v>
      </c>
      <c r="K32" s="23">
        <f>J32*D32*1000000/100000000</f>
        <v>7.8840174336000004</v>
      </c>
      <c r="L32" s="26" cm="1">
        <f t="array" ref="L32">_FV(A32,"Shares outstanding",TRUE)/100000000</f>
        <v>6.6651150000000001</v>
      </c>
      <c r="M32" s="7">
        <f>I32/J32</f>
        <v>0.94330920136031293</v>
      </c>
      <c r="N32" s="7">
        <f>F32/D32-1</f>
        <v>8.7291290613717987E-3</v>
      </c>
      <c r="O32" s="7">
        <f>D32/G32-1</f>
        <v>0.46029654036243817</v>
      </c>
      <c r="P32" s="16">
        <f>$P$1</f>
        <v>45289</v>
      </c>
      <c r="Q32" cm="1" vm="2">
        <f t="array" aca="1" ref="Q32:R32" ca="1">_xlfn.STOCKHISTORY(A32,P32,P32,0,0 )</f>
        <v>45289</v>
      </c>
      <c r="R32" s="17" vm="231">
        <f ca="1"/>
        <v>350.91</v>
      </c>
      <c r="S32" s="7">
        <f ca="1">D32/R32-1</f>
        <v>1.0401527457182702E-2</v>
      </c>
    </row>
    <row r="33" spans="1:19" x14ac:dyDescent="0.25">
      <c r="A33" t="e" vm="232">
        <v>#VALUE!</v>
      </c>
      <c r="B33" t="str" cm="1">
        <f t="array" ref="B33">_FV(A33,"Name")</f>
        <v>PEPSICO, INC.</v>
      </c>
      <c r="C33" t="str" cm="1">
        <f t="array" ref="C33">_FV(A33,"Ticker symbol",TRUE)</f>
        <v>PEP</v>
      </c>
      <c r="D33" cm="1">
        <f t="array" ref="D33">_FV(A33,"Price")</f>
        <v>166.17</v>
      </c>
      <c r="E33" s="1" cm="1">
        <f t="array" ref="E33">_FV(A33,"Change (%)",TRUE)</f>
        <v>-6.5759999999999994E-3</v>
      </c>
      <c r="F33" s="2" cm="1">
        <f t="array" ref="F33">_FV(A33,"52 week high",TRUE)</f>
        <v>196.88</v>
      </c>
      <c r="G33" s="2" cm="1">
        <f t="array" ref="G33">_FV(A33,"52 week low",TRUE)</f>
        <v>155.83000000000001</v>
      </c>
      <c r="H33" s="3" cm="1">
        <f t="array" ref="H33">_FV(A33,"Market cap",TRUE)/100000000</f>
        <v>2284.6115087899998</v>
      </c>
      <c r="I33" s="26" cm="1">
        <f t="array" ref="I33">_FV(A33,"Volume")/1000000</f>
        <v>4.5765840000000004</v>
      </c>
      <c r="J33" s="26" cm="1">
        <f t="array" ref="J33">_FV(A33,"Volume average",TRUE)/1000000</f>
        <v>5.414809</v>
      </c>
      <c r="K33" s="23">
        <f>J33*D33*1000000/100000000</f>
        <v>8.9977881153000006</v>
      </c>
      <c r="L33" s="26" cm="1">
        <f t="array" ref="L33">_FV(A33,"Shares outstanding",TRUE)/100000000</f>
        <v>13.74864</v>
      </c>
      <c r="M33" s="7">
        <f>I33/J33</f>
        <v>0.84519767917945032</v>
      </c>
      <c r="N33" s="7">
        <f>F33/D33-1</f>
        <v>0.18481073599326003</v>
      </c>
      <c r="O33" s="7">
        <f>D33/G33-1</f>
        <v>6.6354360521080569E-2</v>
      </c>
      <c r="P33" s="16">
        <f>$P$1</f>
        <v>45289</v>
      </c>
      <c r="Q33" cm="1" vm="2">
        <f t="array" aca="1" ref="Q33:R33" ca="1">_xlfn.STOCKHISTORY(A33,P33,P33,0,0 )</f>
        <v>45289</v>
      </c>
      <c r="R33" s="17" vm="233">
        <f ca="1"/>
        <v>169.84</v>
      </c>
      <c r="S33" s="7">
        <f ca="1">D33/R33-1</f>
        <v>-2.1608572774376E-2</v>
      </c>
    </row>
    <row r="34" spans="1:19" x14ac:dyDescent="0.25">
      <c r="A34" t="e" vm="234">
        <v>#VALUE!</v>
      </c>
      <c r="B34" t="str" cm="1">
        <f t="array" ref="B34">_FV(A34,"Name")</f>
        <v>MCDONALD'S CORPORATION</v>
      </c>
      <c r="C34" t="str" cm="1">
        <f t="array" ref="C34">_FV(A34,"Ticker symbol",TRUE)</f>
        <v>MCD</v>
      </c>
      <c r="D34" cm="1">
        <f t="array" ref="D34">_FV(A34,"Price")</f>
        <v>291.08999999999997</v>
      </c>
      <c r="E34" s="1" cm="1">
        <f t="array" ref="E34">_FV(A34,"Change (%)",TRUE)</f>
        <v>-8.1100000000000009E-3</v>
      </c>
      <c r="F34" s="2" cm="1">
        <f t="array" ref="F34">_FV(A34,"52 week high",TRUE)</f>
        <v>299.35000000000002</v>
      </c>
      <c r="G34" s="2" cm="1">
        <f t="array" ref="G34">_FV(A34,"52 week low",TRUE)</f>
        <v>245.73</v>
      </c>
      <c r="H34" s="3" cm="1">
        <f t="array" ref="H34">_FV(A34,"Market cap",TRUE)/100000000</f>
        <v>2111.39802779</v>
      </c>
      <c r="I34" s="26" cm="1">
        <f t="array" ref="I34">_FV(A34,"Volume")/1000000</f>
        <v>2.8586710000000002</v>
      </c>
      <c r="J34" s="26" cm="1">
        <f t="array" ref="J34">_FV(A34,"Volume average",TRUE)/1000000</f>
        <v>2.8730190000000002</v>
      </c>
      <c r="K34" s="23">
        <f>J34*D34*1000000/100000000</f>
        <v>8.3630710071000003</v>
      </c>
      <c r="L34" s="26" cm="1">
        <f t="array" ref="L34">_FV(A34,"Shares outstanding",TRUE)/100000000</f>
        <v>7.2534200000000002</v>
      </c>
      <c r="M34" s="7">
        <f>I34/J34</f>
        <v>0.99500595018689397</v>
      </c>
      <c r="N34" s="7">
        <f>F34/D34-1</f>
        <v>2.8376103610567416E-2</v>
      </c>
      <c r="O34" s="7">
        <f>D34/G34-1</f>
        <v>0.18459284580637281</v>
      </c>
      <c r="P34" s="16">
        <f>$P$1</f>
        <v>45289</v>
      </c>
      <c r="Q34" cm="1" vm="2">
        <f t="array" aca="1" ref="Q34:R34" ca="1">_xlfn.STOCKHISTORY(A34,P34,P34,0,0 )</f>
        <v>45289</v>
      </c>
      <c r="R34" s="17" vm="235">
        <f ca="1"/>
        <v>296.51</v>
      </c>
      <c r="S34" s="7">
        <f ca="1">D34/R34-1</f>
        <v>-1.8279316043303795E-2</v>
      </c>
    </row>
    <row r="35" spans="1:19" x14ac:dyDescent="0.25">
      <c r="A35" t="e" vm="236">
        <v>#VALUE!</v>
      </c>
      <c r="B35" t="str" cm="1">
        <f t="array" ref="B35">_FV(A35,"Name")</f>
        <v>NETFLIX, INC.</v>
      </c>
      <c r="C35" t="str" cm="1">
        <f t="array" ref="C35">_FV(A35,"Ticker symbol",TRUE)</f>
        <v>NFLX</v>
      </c>
      <c r="D35" cm="1">
        <f t="array" ref="D35">_FV(A35,"Price")</f>
        <v>481.24</v>
      </c>
      <c r="E35" s="1" cm="1">
        <f t="array" ref="E35">_FV(A35,"Change (%)",TRUE)</f>
        <v>-2.2187999999999999E-2</v>
      </c>
      <c r="F35" s="2" cm="1">
        <f t="array" ref="F35">_FV(A35,"52 week high",TRUE)</f>
        <v>503.41</v>
      </c>
      <c r="G35" s="2" cm="1">
        <f t="array" ref="G35">_FV(A35,"52 week low",TRUE)</f>
        <v>285.33010000000002</v>
      </c>
      <c r="H35" s="3" cm="1">
        <f t="array" ref="H35">_FV(A35,"Market cap",TRUE)/100000000</f>
        <v>2106.2897882799998</v>
      </c>
      <c r="I35" s="26" cm="1">
        <f t="array" ref="I35">_FV(A35,"Volume")/1000000</f>
        <v>4.6739139999999999</v>
      </c>
      <c r="J35" s="26" cm="1">
        <f t="array" ref="J35">_FV(A35,"Volume average",TRUE)/1000000</f>
        <v>4.1066820000000002</v>
      </c>
      <c r="K35" s="23">
        <f>J35*D35*1000000/100000000</f>
        <v>19.7629964568</v>
      </c>
      <c r="L35" s="26" cm="1">
        <f t="array" ref="L35">_FV(A35,"Shares outstanding",TRUE)/100000000</f>
        <v>4.3767969999999998</v>
      </c>
      <c r="M35" s="7">
        <f>I35/J35</f>
        <v>1.138124159601352</v>
      </c>
      <c r="N35" s="7">
        <f>F35/D35-1</f>
        <v>4.6068489734851559E-2</v>
      </c>
      <c r="O35" s="7">
        <f>D35/G35-1</f>
        <v>0.68660789730911653</v>
      </c>
      <c r="P35" s="16">
        <f>$P$1</f>
        <v>45289</v>
      </c>
      <c r="Q35" cm="1" vm="2">
        <f t="array" aca="1" ref="Q35:R35" ca="1">_xlfn.STOCKHISTORY(A35,P35,P35,0,0 )</f>
        <v>45289</v>
      </c>
      <c r="R35" s="17" vm="237">
        <f ca="1"/>
        <v>486.88</v>
      </c>
      <c r="S35" s="7">
        <f ca="1">D35/R35-1</f>
        <v>-1.1583963194216174E-2</v>
      </c>
    </row>
    <row r="36" spans="1:19" x14ac:dyDescent="0.25">
      <c r="A36" t="e" vm="238">
        <v>#VALUE!</v>
      </c>
      <c r="B36" t="str" cm="1">
        <f t="array" ref="B36">_FV(A36,"Name")</f>
        <v>THERMO FISHER SCIENTIFIC INC.</v>
      </c>
      <c r="C36" t="str" cm="1">
        <f t="array" ref="C36">_FV(A36,"Ticker symbol",TRUE)</f>
        <v>TMO</v>
      </c>
      <c r="D36" cm="1">
        <f t="array" ref="D36">_FV(A36,"Price")</f>
        <v>542</v>
      </c>
      <c r="E36" s="1" cm="1">
        <f t="array" ref="E36">_FV(A36,"Change (%)",TRUE)</f>
        <v>-4.2620000000000002E-3</v>
      </c>
      <c r="F36" s="2" cm="1">
        <f t="array" ref="F36">_FV(A36,"52 week high",TRUE)</f>
        <v>609.85</v>
      </c>
      <c r="G36" s="2" cm="1">
        <f t="array" ref="G36">_FV(A36,"52 week low",TRUE)</f>
        <v>415.6</v>
      </c>
      <c r="H36" s="3" cm="1">
        <f t="array" ref="H36">_FV(A36,"Market cap",TRUE)/100000000</f>
        <v>2094.137866</v>
      </c>
      <c r="I36" s="26" cm="1">
        <f t="array" ref="I36">_FV(A36,"Volume")/1000000</f>
        <v>1.8389390000000001</v>
      </c>
      <c r="J36" s="26" cm="1">
        <f t="array" ref="J36">_FV(A36,"Volume average",TRUE)/1000000</f>
        <v>1.8909830000000001</v>
      </c>
      <c r="K36" s="23">
        <f>J36*D36*1000000/100000000</f>
        <v>10.249127860000002</v>
      </c>
      <c r="L36" s="26" cm="1">
        <f t="array" ref="L36">_FV(A36,"Shares outstanding",TRUE)/100000000</f>
        <v>3.8637229999999998</v>
      </c>
      <c r="M36" s="7">
        <f>I36/J36</f>
        <v>0.97247780651650495</v>
      </c>
      <c r="N36" s="7">
        <f>F36/D36-1</f>
        <v>0.12518450184501839</v>
      </c>
      <c r="O36" s="7">
        <f>D36/G36-1</f>
        <v>0.30413859480269489</v>
      </c>
      <c r="P36" s="16">
        <f>$P$1</f>
        <v>45289</v>
      </c>
      <c r="Q36" cm="1" vm="2">
        <f t="array" aca="1" ref="Q36:R36" ca="1">_xlfn.STOCKHISTORY(A36,P36,P36,0,0 )</f>
        <v>45289</v>
      </c>
      <c r="R36" s="17" vm="239">
        <f ca="1"/>
        <v>530.79</v>
      </c>
      <c r="S36" s="7">
        <f ca="1">D36/R36-1</f>
        <v>2.111946344128568E-2</v>
      </c>
    </row>
    <row r="37" spans="1:19" x14ac:dyDescent="0.25">
      <c r="A37" t="e" vm="240">
        <v>#VALUE!</v>
      </c>
      <c r="B37" t="str" cm="1">
        <f t="array" ref="B37">_FV(A37,"Name")</f>
        <v>CISCO SYSTEMS, INC.</v>
      </c>
      <c r="C37" t="str" cm="1">
        <f t="array" ref="C37">_FV(A37,"Ticker symbol",TRUE)</f>
        <v>CSCO</v>
      </c>
      <c r="D37" cm="1">
        <f t="array" ref="D37">_FV(A37,"Price")</f>
        <v>50.59</v>
      </c>
      <c r="E37" s="1" cm="1">
        <f t="array" ref="E37">_FV(A37,"Change (%)",TRUE)</f>
        <v>4.9659999999999999E-3</v>
      </c>
      <c r="F37" s="2" cm="1">
        <f t="array" ref="F37">_FV(A37,"52 week high",TRUE)</f>
        <v>58.185000000000002</v>
      </c>
      <c r="G37" s="2" cm="1">
        <f t="array" ref="G37">_FV(A37,"52 week low",TRUE)</f>
        <v>45.555</v>
      </c>
      <c r="H37" s="3" cm="1">
        <f t="array" ref="H37">_FV(A37,"Market cap",TRUE)/100000000</f>
        <v>2055.7125083999999</v>
      </c>
      <c r="I37" s="26" cm="1">
        <f t="array" ref="I37">_FV(A37,"Volume")/1000000</f>
        <v>17.013718999999998</v>
      </c>
      <c r="J37" s="26" cm="1">
        <f t="array" ref="J37">_FV(A37,"Volume average",TRUE)/1000000</f>
        <v>19.064838999999999</v>
      </c>
      <c r="K37" s="23">
        <f>J37*D37*1000000/100000000</f>
        <v>9.6449020501000007</v>
      </c>
      <c r="L37" s="26" cm="1">
        <f t="array" ref="L37">_FV(A37,"Shares outstanding",TRUE)/100000000</f>
        <v>40.63476</v>
      </c>
      <c r="M37" s="7">
        <f>I37/J37</f>
        <v>0.89241346333950156</v>
      </c>
      <c r="N37" s="7">
        <f>F37/D37-1</f>
        <v>0.15012848389009692</v>
      </c>
      <c r="O37" s="7">
        <f>D37/G37-1</f>
        <v>0.11052573811875765</v>
      </c>
      <c r="P37" s="16">
        <f>$P$1</f>
        <v>45289</v>
      </c>
      <c r="Q37" cm="1" vm="2">
        <f t="array" aca="1" ref="Q37:R37" ca="1">_xlfn.STOCKHISTORY(A37,P37,P37,0,0 )</f>
        <v>45289</v>
      </c>
      <c r="R37" s="17" vm="241">
        <f ca="1"/>
        <v>50.52</v>
      </c>
      <c r="S37" s="7">
        <f ca="1">D37/R37-1</f>
        <v>1.3855898653998278E-3</v>
      </c>
    </row>
    <row r="38" spans="1:19" x14ac:dyDescent="0.25">
      <c r="A38" t="e" vm="242">
        <v>#VALUE!</v>
      </c>
      <c r="B38" t="str" cm="1">
        <f t="array" ref="B38">_FV(A38,"Name")</f>
        <v>INTEL CORPORATION</v>
      </c>
      <c r="C38" t="str" cm="1">
        <f t="array" ref="C38">_FV(A38,"Ticker symbol",TRUE)</f>
        <v>INTC</v>
      </c>
      <c r="D38" cm="1">
        <f t="array" ref="D38">_FV(A38,"Price")</f>
        <v>47.06</v>
      </c>
      <c r="E38" s="1" cm="1">
        <f t="array" ref="E38">_FV(A38,"Change (%)",TRUE)</f>
        <v>-1.273E-3</v>
      </c>
      <c r="F38" s="2" cm="1">
        <f t="array" ref="F38">_FV(A38,"52 week high",TRUE)</f>
        <v>51.28</v>
      </c>
      <c r="G38" s="2" cm="1">
        <f t="array" ref="G38">_FV(A38,"52 week low",TRUE)</f>
        <v>24.73</v>
      </c>
      <c r="H38" s="3" cm="1">
        <f t="array" ref="H38">_FV(A38,"Market cap",TRUE)/100000000</f>
        <v>1984.0496000000001</v>
      </c>
      <c r="I38" s="26" cm="1">
        <f t="array" ref="I38">_FV(A38,"Volume")/1000000</f>
        <v>43.700634000000001</v>
      </c>
      <c r="J38" s="26" cm="1">
        <f t="array" ref="J38">_FV(A38,"Volume average",TRUE)/1000000</f>
        <v>39.930698</v>
      </c>
      <c r="K38" s="23">
        <f>J38*D38*1000000/100000000</f>
        <v>18.7913864788</v>
      </c>
      <c r="L38" s="26" cm="1">
        <f t="array" ref="L38">_FV(A38,"Shares outstanding",TRUE)/100000000</f>
        <v>42.16</v>
      </c>
      <c r="M38" s="7">
        <f>I38/J38</f>
        <v>1.0944119734646263</v>
      </c>
      <c r="N38" s="7">
        <f>F38/D38-1</f>
        <v>8.9672758181045475E-2</v>
      </c>
      <c r="O38" s="7">
        <f>D38/G38-1</f>
        <v>0.9029518803073191</v>
      </c>
      <c r="P38" s="16">
        <f>$P$1</f>
        <v>45289</v>
      </c>
      <c r="Q38" cm="1" vm="2">
        <f t="array" aca="1" ref="Q38:R38" ca="1">_xlfn.STOCKHISTORY(A38,P38,P38,0,0 )</f>
        <v>45289</v>
      </c>
      <c r="R38" s="17" vm="243">
        <f ca="1"/>
        <v>50.25</v>
      </c>
      <c r="S38" s="7">
        <f ca="1">D38/R38-1</f>
        <v>-6.3482587064676577E-2</v>
      </c>
    </row>
    <row r="39" spans="1:19" x14ac:dyDescent="0.25">
      <c r="A39" t="e" vm="244">
        <v>#VALUE!</v>
      </c>
      <c r="B39" t="str" cm="1">
        <f t="array" ref="B39">_FV(A39,"Name")</f>
        <v>ABBOTT LABORATORIES</v>
      </c>
      <c r="C39" t="str" cm="1">
        <f t="array" ref="C39">_FV(A39,"Ticker symbol",TRUE)</f>
        <v>ABT</v>
      </c>
      <c r="D39" cm="1">
        <f t="array" ref="D39">_FV(A39,"Price")</f>
        <v>113.76</v>
      </c>
      <c r="E39" s="1" cm="1">
        <f t="array" ref="E39">_FV(A39,"Change (%)",TRUE)</f>
        <v>-1.4039999999999999E-3</v>
      </c>
      <c r="F39" s="2" cm="1">
        <f t="array" ref="F39">_FV(A39,"52 week high",TRUE)</f>
        <v>115.83</v>
      </c>
      <c r="G39" s="2" cm="1">
        <f t="array" ref="G39">_FV(A39,"52 week low",TRUE)</f>
        <v>89.674000000000007</v>
      </c>
      <c r="H39" s="3" cm="1">
        <f t="array" ref="H39">_FV(A39,"Market cap",TRUE)/100000000</f>
        <v>1974.9407183999999</v>
      </c>
      <c r="I39" s="26" cm="1">
        <f t="array" ref="I39">_FV(A39,"Volume")/1000000</f>
        <v>5.8748230000000001</v>
      </c>
      <c r="J39" s="26" cm="1">
        <f t="array" ref="J39">_FV(A39,"Volume average",TRUE)/1000000</f>
        <v>4.8109869999999999</v>
      </c>
      <c r="K39" s="23">
        <f>J39*D39*1000000/100000000</f>
        <v>5.4729788112</v>
      </c>
      <c r="L39" s="26" cm="1">
        <f t="array" ref="L39">_FV(A39,"Shares outstanding",TRUE)/100000000</f>
        <v>17.360589999999998</v>
      </c>
      <c r="M39" s="7">
        <f>I39/J39</f>
        <v>1.2211263509961678</v>
      </c>
      <c r="N39" s="7">
        <f>F39/D39-1</f>
        <v>1.8196202531645556E-2</v>
      </c>
      <c r="O39" s="7">
        <f>D39/G39-1</f>
        <v>0.26859513348350683</v>
      </c>
      <c r="P39" s="16">
        <f>$P$1</f>
        <v>45289</v>
      </c>
      <c r="Q39" cm="1" vm="2">
        <f t="array" aca="1" ref="Q39:R39" ca="1">_xlfn.STOCKHISTORY(A39,P39,P39,0,0 )</f>
        <v>45289</v>
      </c>
      <c r="R39" s="17" vm="245">
        <f ca="1"/>
        <v>110.07</v>
      </c>
      <c r="S39" s="7">
        <f ca="1">D39/R39-1</f>
        <v>3.3524121013900343E-2</v>
      </c>
    </row>
    <row r="40" spans="1:19" x14ac:dyDescent="0.25">
      <c r="A40" t="e" vm="246">
        <v>#VALUE!</v>
      </c>
      <c r="B40" t="str" cm="1">
        <f t="array" ref="B40">_FV(A40,"Name")</f>
        <v>LINDE PUBLIC LIMITED COMPANY</v>
      </c>
      <c r="C40" t="str" cm="1">
        <f t="array" ref="C40">_FV(A40,"Ticker symbol",TRUE)</f>
        <v>LIN</v>
      </c>
      <c r="D40" cm="1">
        <f t="array" ref="D40">_FV(A40,"Price")</f>
        <v>406.65</v>
      </c>
      <c r="E40" s="1" cm="1">
        <f t="array" ref="E40">_FV(A40,"Change (%)",TRUE)</f>
        <v>-5.5510000000000004E-3</v>
      </c>
      <c r="F40" s="2" cm="1">
        <f t="array" ref="F40">_FV(A40,"52 week high",TRUE)</f>
        <v>434.21</v>
      </c>
      <c r="G40" s="2" cm="1">
        <f t="array" ref="G40">_FV(A40,"52 week low",TRUE)</f>
        <v>318.88</v>
      </c>
      <c r="H40" s="3" cm="1">
        <f t="array" ref="H40">_FV(A40,"Market cap",TRUE)/100000000</f>
        <v>1971.80721825</v>
      </c>
      <c r="I40" s="26" cm="1">
        <f t="array" ref="I40">_FV(A40,"Volume")/1000000</f>
        <v>1.46472</v>
      </c>
      <c r="J40" s="26" cm="1">
        <f t="array" ref="J40">_FV(A40,"Volume average",TRUE)/1000000</f>
        <v>1.741228</v>
      </c>
      <c r="K40" s="23">
        <f>J40*D40*1000000/100000000</f>
        <v>7.0807036619999995</v>
      </c>
      <c r="L40" s="26" cm="1">
        <f t="array" ref="L40">_FV(A40,"Shares outstanding",TRUE)/100000000</f>
        <v>4.8489050000000002</v>
      </c>
      <c r="M40" s="7">
        <f>I40/J40</f>
        <v>0.84119942936823899</v>
      </c>
      <c r="N40" s="7">
        <f>F40/D40-1</f>
        <v>6.7773269396286695E-2</v>
      </c>
      <c r="O40" s="7">
        <f>D40/G40-1</f>
        <v>0.27524460612142487</v>
      </c>
      <c r="P40" s="16">
        <f>$P$1</f>
        <v>45289</v>
      </c>
      <c r="Q40" cm="1" vm="2">
        <f t="array" aca="1" ref="Q40:R40" ca="1">_xlfn.STOCKHISTORY(A40,P40,P40,0,0 )</f>
        <v>45289</v>
      </c>
      <c r="R40" s="17" vm="247">
        <f ca="1"/>
        <v>410.71</v>
      </c>
      <c r="S40" s="7">
        <f ca="1">D40/R40-1</f>
        <v>-9.8853205424752622E-3</v>
      </c>
    </row>
    <row r="41" spans="1:19" x14ac:dyDescent="0.25">
      <c r="A41" t="e" vm="248">
        <v>#VALUE!</v>
      </c>
      <c r="B41" t="str" cm="1">
        <f t="array" ref="B41">_FV(A41,"Name")</f>
        <v>T-MOBILE US, INC.</v>
      </c>
      <c r="C41" t="str" cm="1">
        <f t="array" ref="C41">_FV(A41,"Ticker symbol",TRUE)</f>
        <v>TMUS</v>
      </c>
      <c r="D41" cm="1">
        <f t="array" ref="D41">_FV(A41,"Price")</f>
        <v>163.08000000000001</v>
      </c>
      <c r="E41" s="1" cm="1">
        <f t="array" ref="E41">_FV(A41,"Change (%)",TRUE)</f>
        <v>3.3219999999999999E-3</v>
      </c>
      <c r="F41" s="2" cm="1">
        <f t="array" ref="F41">_FV(A41,"52 week high",TRUE)</f>
        <v>164.499</v>
      </c>
      <c r="G41" s="2" cm="1">
        <f t="array" ref="G41">_FV(A41,"52 week low",TRUE)</f>
        <v>124.9199</v>
      </c>
      <c r="H41" s="3" cm="1">
        <f t="array" ref="H41">_FV(A41,"Market cap",TRUE)/100000000</f>
        <v>1885.9794300000001</v>
      </c>
      <c r="I41" s="26" cm="1">
        <f t="array" ref="I41">_FV(A41,"Volume")/1000000</f>
        <v>4.8397690000000004</v>
      </c>
      <c r="J41" s="26" cm="1">
        <f t="array" ref="J41">_FV(A41,"Volume average",TRUE)/1000000</f>
        <v>4.3370680000000004</v>
      </c>
      <c r="K41" s="23">
        <f>J41*D41*1000000/100000000</f>
        <v>7.0728904944000002</v>
      </c>
      <c r="L41" s="26" cm="1">
        <f t="array" ref="L41">_FV(A41,"Shares outstanding",TRUE)/100000000</f>
        <v>11.56475</v>
      </c>
      <c r="M41" s="7">
        <f>I41/J41</f>
        <v>1.1159080281886289</v>
      </c>
      <c r="N41" s="7">
        <f>F41/D41-1</f>
        <v>8.7012509197939014E-3</v>
      </c>
      <c r="O41" s="7">
        <f>D41/G41-1</f>
        <v>0.30547654937283819</v>
      </c>
      <c r="P41" s="16">
        <f>$P$1</f>
        <v>45289</v>
      </c>
      <c r="Q41" cm="1" vm="2">
        <f t="array" aca="1" ref="Q41:R41" ca="1">_xlfn.STOCKHISTORY(A41,P41,P41,0,0 )</f>
        <v>45289</v>
      </c>
      <c r="R41" s="17" vm="249">
        <f ca="1"/>
        <v>160.33000000000001</v>
      </c>
      <c r="S41" s="7">
        <f ca="1">D41/R41-1</f>
        <v>1.7152123744776482E-2</v>
      </c>
    </row>
    <row r="42" spans="1:19" x14ac:dyDescent="0.25">
      <c r="A42" t="e" vm="250">
        <v>#VALUE!</v>
      </c>
      <c r="B42" t="str" cm="1">
        <f t="array" ref="B42">_FV(A42,"Name")</f>
        <v>COMCAST CORPORATION</v>
      </c>
      <c r="C42" t="str" cm="1">
        <f t="array" ref="C42">_FV(A42,"Ticker symbol",TRUE)</f>
        <v>CMCSA</v>
      </c>
      <c r="D42" cm="1">
        <f t="array" ref="D42">_FV(A42,"Price")</f>
        <v>43.09</v>
      </c>
      <c r="E42" s="1" cm="1">
        <f t="array" ref="E42">_FV(A42,"Change (%)",TRUE)</f>
        <v>2.3259999999999999E-3</v>
      </c>
      <c r="F42" s="2" cm="1">
        <f t="array" ref="F42">_FV(A42,"52 week high",TRUE)</f>
        <v>47.454999999999998</v>
      </c>
      <c r="G42" s="2" cm="1">
        <f t="array" ref="G42">_FV(A42,"52 week low",TRUE)</f>
        <v>34.630000000000003</v>
      </c>
      <c r="H42" s="3" cm="1">
        <f t="array" ref="H42">_FV(A42,"Market cap",TRUE)/100000000</f>
        <v>1734.406972</v>
      </c>
      <c r="I42" s="26" cm="1">
        <f t="array" ref="I42">_FV(A42,"Volume")/1000000</f>
        <v>17.182524999999998</v>
      </c>
      <c r="J42" s="26" cm="1">
        <f t="array" ref="J42">_FV(A42,"Volume average",TRUE)/1000000</f>
        <v>17.635679</v>
      </c>
      <c r="K42" s="23">
        <f>J42*D42*1000000/100000000</f>
        <v>7.5992140811000004</v>
      </c>
      <c r="L42" s="26" cm="1">
        <f t="array" ref="L42">_FV(A42,"Shares outstanding",TRUE)/100000000</f>
        <v>40.250799999999998</v>
      </c>
      <c r="M42" s="7">
        <f>I42/J42</f>
        <v>0.97430470355011556</v>
      </c>
      <c r="N42" s="7">
        <f>F42/D42-1</f>
        <v>0.10129960547690864</v>
      </c>
      <c r="O42" s="7">
        <f>D42/G42-1</f>
        <v>0.24429685244008081</v>
      </c>
      <c r="P42" s="16">
        <f>$P$1</f>
        <v>45289</v>
      </c>
      <c r="Q42" cm="1" vm="2">
        <f t="array" aca="1" ref="Q42:R42" ca="1">_xlfn.STOCKHISTORY(A42,P42,P42,0,0 )</f>
        <v>45289</v>
      </c>
      <c r="R42" s="17" vm="251">
        <f ca="1"/>
        <v>43.85</v>
      </c>
      <c r="S42" s="7">
        <f ca="1">D42/R42-1</f>
        <v>-1.7331812998859664E-2</v>
      </c>
    </row>
    <row r="43" spans="1:19" x14ac:dyDescent="0.25">
      <c r="A43" t="e" vm="252">
        <v>#VALUE!</v>
      </c>
      <c r="B43" t="str" cm="1">
        <f t="array" ref="B43">_FV(A43,"Name")</f>
        <v>THE WALT DISNEY COMPANY</v>
      </c>
      <c r="C43" t="str" cm="1">
        <f t="array" ref="C43">_FV(A43,"Ticker symbol",TRUE)</f>
        <v>DIS</v>
      </c>
      <c r="D43" cm="1">
        <f t="array" ref="D43">_FV(A43,"Price")</f>
        <v>93.04</v>
      </c>
      <c r="E43" s="1" cm="1">
        <f t="array" ref="E43">_FV(A43,"Change (%)",TRUE)</f>
        <v>2.9773000000000001E-2</v>
      </c>
      <c r="F43" s="2" cm="1">
        <f t="array" ref="F43">_FV(A43,"52 week high",TRUE)</f>
        <v>118.18</v>
      </c>
      <c r="G43" s="2" cm="1">
        <f t="array" ref="G43">_FV(A43,"52 week low",TRUE)</f>
        <v>78.730900000000005</v>
      </c>
      <c r="H43" s="3" cm="1">
        <f t="array" ref="H43">_FV(A43,"Market cap",TRUE)/100000000</f>
        <v>1702.9260064</v>
      </c>
      <c r="I43" s="26" cm="1">
        <f t="array" ref="I43">_FV(A43,"Volume")/1000000</f>
        <v>16.759556</v>
      </c>
      <c r="J43" s="26" cm="1">
        <f t="array" ref="J43">_FV(A43,"Volume average",TRUE)/1000000</f>
        <v>11.078856</v>
      </c>
      <c r="K43" s="23">
        <f>J43*D43*1000000/100000000</f>
        <v>10.307767622400002</v>
      </c>
      <c r="L43" s="26" cm="1">
        <f t="array" ref="L43">_FV(A43,"Shares outstanding",TRUE)/100000000</f>
        <v>18.303159999999998</v>
      </c>
      <c r="M43" s="7">
        <f>I43/J43</f>
        <v>1.5127514970859808</v>
      </c>
      <c r="N43" s="7">
        <f>F43/D43-1</f>
        <v>0.27020636285468624</v>
      </c>
      <c r="O43" s="7">
        <f>D43/G43-1</f>
        <v>0.18174693798749919</v>
      </c>
      <c r="P43" s="16">
        <f>$P$1</f>
        <v>45289</v>
      </c>
      <c r="Q43" cm="1" vm="2">
        <f t="array" aca="1" ref="Q43:R43" ca="1">_xlfn.STOCKHISTORY(A43,P43,P43,0,0 )</f>
        <v>45289</v>
      </c>
      <c r="R43" s="17" vm="253">
        <f ca="1"/>
        <v>90.29</v>
      </c>
      <c r="S43" s="7">
        <f ca="1">D43/R43-1</f>
        <v>3.0457414996123644E-2</v>
      </c>
    </row>
    <row r="44" spans="1:19" x14ac:dyDescent="0.25">
      <c r="A44" t="e" vm="254">
        <v>#VALUE!</v>
      </c>
      <c r="B44" t="str" cm="1">
        <f t="array" ref="B44">_FV(A44,"Name")</f>
        <v>WELLS FARGO &amp; COMPANY</v>
      </c>
      <c r="C44" t="str" cm="1">
        <f t="array" ref="C44">_FV(A44,"Ticker symbol",TRUE)</f>
        <v>WFC</v>
      </c>
      <c r="D44" cm="1">
        <f t="array" ref="D44">_FV(A44,"Price")</f>
        <v>46.82</v>
      </c>
      <c r="E44" s="1" cm="1">
        <f t="array" ref="E44">_FV(A44,"Change (%)",TRUE)</f>
        <v>-1.2236E-2</v>
      </c>
      <c r="F44" s="2" cm="1">
        <f t="array" ref="F44">_FV(A44,"52 week high",TRUE)</f>
        <v>50.77</v>
      </c>
      <c r="G44" s="2" cm="1">
        <f t="array" ref="G44">_FV(A44,"52 week low",TRUE)</f>
        <v>35.25</v>
      </c>
      <c r="H44" s="3" cm="1">
        <f t="array" ref="H44">_FV(A44,"Market cap",TRUE)/100000000</f>
        <v>1700.333848</v>
      </c>
      <c r="I44" s="26" cm="1">
        <f t="array" ref="I44">_FV(A44,"Volume")/1000000</f>
        <v>25.203084</v>
      </c>
      <c r="J44" s="26" cm="1">
        <f t="array" ref="J44">_FV(A44,"Volume average",TRUE)/1000000</f>
        <v>19.100045000000001</v>
      </c>
      <c r="K44" s="23">
        <f>J44*D44*1000000/100000000</f>
        <v>8.9426410690000004</v>
      </c>
      <c r="L44" s="26" cm="1">
        <f t="array" ref="L44">_FV(A44,"Shares outstanding",TRUE)/100000000</f>
        <v>36.316400000000002</v>
      </c>
      <c r="M44" s="7">
        <f>I44/J44</f>
        <v>1.3195300848767633</v>
      </c>
      <c r="N44" s="7">
        <f>F44/D44-1</f>
        <v>8.4365655702691278E-2</v>
      </c>
      <c r="O44" s="7">
        <f>D44/G44-1</f>
        <v>0.32822695035461003</v>
      </c>
      <c r="P44" s="16">
        <f>$P$1</f>
        <v>45289</v>
      </c>
      <c r="Q44" cm="1" vm="2">
        <f t="array" aca="1" ref="Q44:R44" ca="1">_xlfn.STOCKHISTORY(A44,P44,P44,0,0 )</f>
        <v>45289</v>
      </c>
      <c r="R44" s="17" vm="255">
        <f ca="1"/>
        <v>49.22</v>
      </c>
      <c r="S44" s="7">
        <f ca="1">D44/R44-1</f>
        <v>-4.8760666395774033E-2</v>
      </c>
    </row>
    <row r="45" spans="1:19" x14ac:dyDescent="0.25">
      <c r="A45" t="e" vm="256">
        <v>#VALUE!</v>
      </c>
      <c r="B45" t="str" cm="1">
        <f t="array" ref="B45">_FV(A45,"Name")</f>
        <v>INTUIT INC.</v>
      </c>
      <c r="C45" t="str" cm="1">
        <f t="array" ref="C45">_FV(A45,"Ticker symbol",TRUE)</f>
        <v>INTU</v>
      </c>
      <c r="D45" cm="1">
        <f t="array" ref="D45">_FV(A45,"Price")</f>
        <v>603.83000000000004</v>
      </c>
      <c r="E45" s="1" cm="1">
        <f t="array" ref="E45">_FV(A45,"Change (%)",TRUE)</f>
        <v>-1.3027E-2</v>
      </c>
      <c r="F45" s="2" cm="1">
        <f t="array" ref="F45">_FV(A45,"52 week high",TRUE)</f>
        <v>631.07000000000005</v>
      </c>
      <c r="G45" s="2" cm="1">
        <f t="array" ref="G45">_FV(A45,"52 week low",TRUE)</f>
        <v>378.22</v>
      </c>
      <c r="H45" s="3" cm="1">
        <f t="array" ref="H45">_FV(A45,"Market cap",TRUE)/100000000</f>
        <v>1690.3375487999999</v>
      </c>
      <c r="I45" s="26" cm="1">
        <f t="array" ref="I45">_FV(A45,"Volume")/1000000</f>
        <v>1.4331130000000001</v>
      </c>
      <c r="J45" s="26" cm="1">
        <f t="array" ref="J45">_FV(A45,"Volume average",TRUE)/1000000</f>
        <v>1.3109150000000001</v>
      </c>
      <c r="K45" s="23">
        <f>J45*D45*1000000/100000000</f>
        <v>7.9156980445000009</v>
      </c>
      <c r="L45" s="26" cm="1">
        <f t="array" ref="L45">_FV(A45,"Shares outstanding",TRUE)/100000000</f>
        <v>2.7993600000000001</v>
      </c>
      <c r="M45" s="7">
        <f>I45/J45</f>
        <v>1.0932158072796483</v>
      </c>
      <c r="N45" s="7">
        <f>F45/D45-1</f>
        <v>4.5112034844244198E-2</v>
      </c>
      <c r="O45" s="7">
        <f>D45/G45-1</f>
        <v>0.5965046798159801</v>
      </c>
      <c r="P45" s="16">
        <f>$P$1</f>
        <v>45289</v>
      </c>
      <c r="Q45" cm="1" vm="2">
        <f t="array" aca="1" ref="Q45:R45" ca="1">_xlfn.STOCKHISTORY(A45,P45,P45,0,0 )</f>
        <v>45289</v>
      </c>
      <c r="R45" s="17" vm="257">
        <f ca="1"/>
        <v>625.03</v>
      </c>
      <c r="S45" s="7">
        <f ca="1">D45/R45-1</f>
        <v>-3.3918371918147838E-2</v>
      </c>
    </row>
    <row r="46" spans="1:19" x14ac:dyDescent="0.25">
      <c r="A46" t="e" vm="258">
        <v>#VALUE!</v>
      </c>
      <c r="B46" t="str" cm="1">
        <f t="array" ref="B46">_FV(A46,"Name")</f>
        <v>DANAHER CORPORATION</v>
      </c>
      <c r="C46" t="str" cm="1">
        <f t="array" ref="C46">_FV(A46,"Ticker symbol",TRUE)</f>
        <v>DHR</v>
      </c>
      <c r="D46" cm="1">
        <f t="array" ref="D46">_FV(A46,"Price")</f>
        <v>226.75</v>
      </c>
      <c r="E46" s="1" cm="1">
        <f t="array" ref="E46">_FV(A46,"Change (%)",TRUE)</f>
        <v>6.7039999999999999E-3</v>
      </c>
      <c r="F46" s="2" cm="1">
        <f t="array" ref="F46">_FV(A46,"52 week high",TRUE)</f>
        <v>247.5865</v>
      </c>
      <c r="G46" s="2" cm="1">
        <f t="array" ref="G46">_FV(A46,"52 week low",TRUE)</f>
        <v>182.09</v>
      </c>
      <c r="H46" s="3" cm="1">
        <f t="array" ref="H46">_FV(A46,"Market cap",TRUE)/100000000</f>
        <v>1675.51719925</v>
      </c>
      <c r="I46" s="26" cm="1">
        <f t="array" ref="I46">_FV(A46,"Volume")/1000000</f>
        <v>3.2674059999999998</v>
      </c>
      <c r="J46" s="26" cm="1">
        <f t="array" ref="J46">_FV(A46,"Volume average",TRUE)/1000000</f>
        <v>2.9151690000000001</v>
      </c>
      <c r="K46" s="23">
        <f>J46*D46*1000000/100000000</f>
        <v>6.610145707500001</v>
      </c>
      <c r="L46" s="26" cm="1">
        <f t="array" ref="L46">_FV(A46,"Shares outstanding",TRUE)/100000000</f>
        <v>7.3892709999999999</v>
      </c>
      <c r="M46" s="7">
        <f>I46/J46</f>
        <v>1.1208290154018514</v>
      </c>
      <c r="N46" s="7">
        <f>F46/D46-1</f>
        <v>9.1891951488423329E-2</v>
      </c>
      <c r="O46" s="7">
        <f>D46/G46-1</f>
        <v>0.24526333131967704</v>
      </c>
      <c r="P46" s="16">
        <f>$P$1</f>
        <v>45289</v>
      </c>
      <c r="Q46" cm="1" vm="2">
        <f t="array" aca="1" ref="Q46:R46" ca="1">_xlfn.STOCKHISTORY(A46,P46,P46,0,0 )</f>
        <v>45289</v>
      </c>
      <c r="R46" s="17" vm="259">
        <f ca="1"/>
        <v>231.34</v>
      </c>
      <c r="S46" s="7">
        <f ca="1">D46/R46-1</f>
        <v>-1.9840926774444601E-2</v>
      </c>
    </row>
    <row r="47" spans="1:19" x14ac:dyDescent="0.25">
      <c r="A47" t="e" vm="260">
        <v>#VALUE!</v>
      </c>
      <c r="B47" t="str" cm="1">
        <f t="array" ref="B47">_FV(A47,"Name")</f>
        <v>VERIZON COMMUNICATIONS INC.</v>
      </c>
      <c r="C47" t="str" cm="1">
        <f t="array" ref="C47">_FV(A47,"Ticker symbol",TRUE)</f>
        <v>VZ</v>
      </c>
      <c r="D47" cm="1">
        <f t="array" ref="D47">_FV(A47,"Price")</f>
        <v>39.299999999999997</v>
      </c>
      <c r="E47" s="1" cm="1">
        <f t="array" ref="E47">_FV(A47,"Change (%)",TRUE)</f>
        <v>1.9191E-2</v>
      </c>
      <c r="F47" s="2" cm="1">
        <f t="array" ref="F47">_FV(A47,"52 week high",TRUE)</f>
        <v>42.49</v>
      </c>
      <c r="G47" s="2" cm="1">
        <f t="array" ref="G47">_FV(A47,"52 week low",TRUE)</f>
        <v>30.135000000000002</v>
      </c>
      <c r="H47" s="3" cm="1">
        <f t="array" ref="H47">_FV(A47,"Market cap",TRUE)/100000000</f>
        <v>1652.212086</v>
      </c>
      <c r="I47" s="26" cm="1">
        <f t="array" ref="I47">_FV(A47,"Volume")/1000000</f>
        <v>31.036428000000001</v>
      </c>
      <c r="J47" s="26" cm="1">
        <f t="array" ref="J47">_FV(A47,"Volume average",TRUE)/1000000</f>
        <v>22.035409000000001</v>
      </c>
      <c r="K47" s="23">
        <f>J47*D47*1000000/100000000</f>
        <v>8.6599157370000004</v>
      </c>
      <c r="L47" s="26" cm="1">
        <f t="array" ref="L47">_FV(A47,"Shares outstanding",TRUE)/100000000</f>
        <v>42.041020000000003</v>
      </c>
      <c r="M47" s="7">
        <f>I47/J47</f>
        <v>1.4084797790683168</v>
      </c>
      <c r="N47" s="7">
        <f>F47/D47-1</f>
        <v>8.1170483460559995E-2</v>
      </c>
      <c r="O47" s="7">
        <f>D47/G47-1</f>
        <v>0.30413140866102517</v>
      </c>
      <c r="P47" s="16">
        <f>$P$1</f>
        <v>45289</v>
      </c>
      <c r="Q47" cm="1" vm="2">
        <f t="array" aca="1" ref="Q47:R47" ca="1">_xlfn.STOCKHISTORY(A47,P47,P47,0,0 )</f>
        <v>45289</v>
      </c>
      <c r="R47" s="17" vm="261">
        <f ca="1"/>
        <v>37.700000000000003</v>
      </c>
      <c r="S47" s="7">
        <f ca="1">D47/R47-1</f>
        <v>4.2440318302387148E-2</v>
      </c>
    </row>
    <row r="48" spans="1:19" x14ac:dyDescent="0.25">
      <c r="A48" t="e" vm="262">
        <v>#VALUE!</v>
      </c>
      <c r="B48" t="str" cm="1">
        <f t="array" ref="B48">_FV(A48,"Name")</f>
        <v>AMGEN INC.</v>
      </c>
      <c r="C48" t="str" cm="1">
        <f t="array" ref="C48">_FV(A48,"Ticker symbol",TRUE)</f>
        <v>AMGN</v>
      </c>
      <c r="D48" cm="1">
        <f t="array" ref="D48">_FV(A48,"Price")</f>
        <v>303.48</v>
      </c>
      <c r="E48" s="1" cm="1">
        <f t="array" ref="E48">_FV(A48,"Change (%)",TRUE)</f>
        <v>-9.8849999999999997E-3</v>
      </c>
      <c r="F48" s="2" cm="1">
        <f t="array" ref="F48">_FV(A48,"52 week high",TRUE)</f>
        <v>311.05</v>
      </c>
      <c r="G48" s="2" cm="1">
        <f t="array" ref="G48">_FV(A48,"52 week low",TRUE)</f>
        <v>211.71</v>
      </c>
      <c r="H48" s="3" cm="1">
        <f t="array" ref="H48">_FV(A48,"Market cap",TRUE)/100000000</f>
        <v>1624.1581944</v>
      </c>
      <c r="I48" s="26" cm="1">
        <f t="array" ref="I48">_FV(A48,"Volume")/1000000</f>
        <v>1.9957290000000001</v>
      </c>
      <c r="J48" s="26" cm="1">
        <f t="array" ref="J48">_FV(A48,"Volume average",TRUE)/1000000</f>
        <v>2.5839919999999998</v>
      </c>
      <c r="K48" s="23">
        <f>J48*D48*1000000/100000000</f>
        <v>7.8418989215999995</v>
      </c>
      <c r="L48" s="26" cm="1">
        <f t="array" ref="L48">_FV(A48,"Shares outstanding",TRUE)/100000000</f>
        <v>5.3517799999999998</v>
      </c>
      <c r="M48" s="7">
        <f>I48/J48</f>
        <v>0.77234333542828315</v>
      </c>
      <c r="N48" s="7">
        <f>F48/D48-1</f>
        <v>2.4943983129036562E-2</v>
      </c>
      <c r="O48" s="7">
        <f>D48/G48-1</f>
        <v>0.43347031316423412</v>
      </c>
      <c r="P48" s="16">
        <f>$P$1</f>
        <v>45289</v>
      </c>
      <c r="Q48" cm="1" vm="2">
        <f t="array" aca="1" ref="Q48:R48" ca="1">_xlfn.STOCKHISTORY(A48,P48,P48,0,0 )</f>
        <v>45289</v>
      </c>
      <c r="R48" s="17" vm="263">
        <f ca="1"/>
        <v>288.02</v>
      </c>
      <c r="S48" s="7">
        <f ca="1">D48/R48-1</f>
        <v>5.3676827998055732E-2</v>
      </c>
    </row>
    <row r="49" spans="1:19" x14ac:dyDescent="0.25">
      <c r="A49" t="e" vm="264">
        <v>#VALUE!</v>
      </c>
      <c r="B49" t="str" cm="1">
        <f t="array" ref="B49">_FV(A49,"Name")</f>
        <v>PFIZER INC.</v>
      </c>
      <c r="C49" t="str" cm="1">
        <f t="array" ref="C49">_FV(A49,"Ticker symbol",TRUE)</f>
        <v>PFE</v>
      </c>
      <c r="D49" cm="1">
        <f t="array" ref="D49">_FV(A49,"Price")</f>
        <v>28.31</v>
      </c>
      <c r="E49" s="1" cm="1">
        <f t="array" ref="E49">_FV(A49,"Change (%)",TRUE)</f>
        <v>-1.3589E-2</v>
      </c>
      <c r="F49" s="2" cm="1">
        <f t="array" ref="F49">_FV(A49,"52 week high",TRUE)</f>
        <v>46.74</v>
      </c>
      <c r="G49" s="2" cm="1">
        <f t="array" ref="G49">_FV(A49,"52 week low",TRUE)</f>
        <v>25.76</v>
      </c>
      <c r="H49" s="3" cm="1">
        <f t="array" ref="H49">_FV(A49,"Market cap",TRUE)/100000000</f>
        <v>1598.4995203000001</v>
      </c>
      <c r="I49" s="26" cm="1">
        <f t="array" ref="I49">_FV(A49,"Volume")/1000000</f>
        <v>38.728988000000001</v>
      </c>
      <c r="J49" s="26" cm="1">
        <f t="array" ref="J49">_FV(A49,"Volume average",TRUE)/1000000</f>
        <v>52.892147999999999</v>
      </c>
      <c r="K49" s="23">
        <f>J49*D49*1000000/100000000</f>
        <v>14.973767098799998</v>
      </c>
      <c r="L49" s="26" cm="1">
        <f t="array" ref="L49">_FV(A49,"Shares outstanding",TRUE)/100000000</f>
        <v>56.464129999999997</v>
      </c>
      <c r="M49" s="7">
        <f>I49/J49</f>
        <v>0.73222566041371584</v>
      </c>
      <c r="N49" s="7">
        <f>F49/D49-1</f>
        <v>0.65100671140939603</v>
      </c>
      <c r="O49" s="7">
        <f>D49/G49-1</f>
        <v>9.8990683229813525E-2</v>
      </c>
      <c r="P49" s="16">
        <f>$P$1</f>
        <v>45289</v>
      </c>
      <c r="Q49" cm="1" vm="2">
        <f t="array" aca="1" ref="Q49:R49" ca="1">_xlfn.STOCKHISTORY(A49,P49,P49,0,0 )</f>
        <v>45289</v>
      </c>
      <c r="R49" s="17" vm="265">
        <f ca="1"/>
        <v>28.79</v>
      </c>
      <c r="S49" s="7">
        <f ca="1">D49/R49-1</f>
        <v>-1.6672455713789502E-2</v>
      </c>
    </row>
    <row r="50" spans="1:19" x14ac:dyDescent="0.25">
      <c r="A50" t="e" vm="266">
        <v>#VALUE!</v>
      </c>
      <c r="B50" t="str" cm="1">
        <f t="array" ref="B50">_FV(A50,"Name")</f>
        <v>QUALCOMM INCORPORATED</v>
      </c>
      <c r="C50" t="str" cm="1">
        <f t="array" ref="C50">_FV(A50,"Ticker symbol",TRUE)</f>
        <v>QCOM</v>
      </c>
      <c r="D50" cm="1">
        <f t="array" ref="D50">_FV(A50,"Price")</f>
        <v>141.12</v>
      </c>
      <c r="E50" s="1" cm="1">
        <f t="array" ref="E50">_FV(A50,"Change (%)",TRUE)</f>
        <v>6.5620000000000001E-3</v>
      </c>
      <c r="F50" s="2" cm="1">
        <f t="array" ref="F50">_FV(A50,"52 week high",TRUE)</f>
        <v>146.88999999999999</v>
      </c>
      <c r="G50" s="2" cm="1">
        <f t="array" ref="G50">_FV(A50,"52 week low",TRUE)</f>
        <v>101.47</v>
      </c>
      <c r="H50" s="3" cm="1">
        <f t="array" ref="H50">_FV(A50,"Market cap",TRUE)/100000000</f>
        <v>1570.6656</v>
      </c>
      <c r="I50" s="26" cm="1">
        <f t="array" ref="I50">_FV(A50,"Volume")/1000000</f>
        <v>7.4799420000000003</v>
      </c>
      <c r="J50" s="26" cm="1">
        <f t="array" ref="J50">_FV(A50,"Volume average",TRUE)/1000000</f>
        <v>7.7479149999999999</v>
      </c>
      <c r="K50" s="23">
        <f>J50*D50*1000000/100000000</f>
        <v>10.933857648</v>
      </c>
      <c r="L50" s="26" cm="1">
        <f t="array" ref="L50">_FV(A50,"Shares outstanding",TRUE)/100000000</f>
        <v>11.13</v>
      </c>
      <c r="M50" s="7">
        <f>I50/J50</f>
        <v>0.9654135338345865</v>
      </c>
      <c r="N50" s="7">
        <f>F50/D50-1</f>
        <v>4.0887188208616587E-2</v>
      </c>
      <c r="O50" s="7">
        <f>D50/G50-1</f>
        <v>0.39075588843993314</v>
      </c>
      <c r="P50" s="16">
        <f>$P$1</f>
        <v>45289</v>
      </c>
      <c r="Q50" cm="1" vm="2">
        <f t="array" aca="1" ref="Q50:R50" ca="1">_xlfn.STOCKHISTORY(A50,P50,P50,0,0 )</f>
        <v>45289</v>
      </c>
      <c r="R50" s="17" vm="267">
        <f ca="1"/>
        <v>144.63</v>
      </c>
      <c r="S50" s="7">
        <f ca="1">D50/R50-1</f>
        <v>-2.4268823895457259E-2</v>
      </c>
    </row>
    <row r="51" spans="1:19" x14ac:dyDescent="0.25">
      <c r="A51" t="e" vm="268">
        <v>#VALUE!</v>
      </c>
      <c r="B51" t="str" cm="1">
        <f t="array" ref="B51">_FV(A51,"Name")</f>
        <v>NIKE, INC.</v>
      </c>
      <c r="C51" t="str" cm="1">
        <f t="array" ref="C51">_FV(A51,"Ticker symbol",TRUE)</f>
        <v>NKE</v>
      </c>
      <c r="D51" cm="1">
        <f t="array" ref="D51">_FV(A51,"Price")</f>
        <v>101.71</v>
      </c>
      <c r="E51" s="1" cm="1">
        <f t="array" ref="E51">_FV(A51,"Change (%)",TRUE)</f>
        <v>-3.1886999999999999E-2</v>
      </c>
      <c r="F51" s="2" cm="1">
        <f t="array" ref="F51">_FV(A51,"52 week high",TRUE)</f>
        <v>131.31</v>
      </c>
      <c r="G51" s="2" cm="1">
        <f t="array" ref="G51">_FV(A51,"52 week low",TRUE)</f>
        <v>88.66</v>
      </c>
      <c r="H51" s="3" cm="1">
        <f t="array" ref="H51">_FV(A51,"Market cap",TRUE)/100000000</f>
        <v>1541.0305862</v>
      </c>
      <c r="I51" s="26" cm="1">
        <f t="array" ref="I51">_FV(A51,"Volume")/1000000</f>
        <v>10.52941</v>
      </c>
      <c r="J51" s="26" cm="1">
        <f t="array" ref="J51">_FV(A51,"Volume average",TRUE)/1000000</f>
        <v>10.627603000000001</v>
      </c>
      <c r="K51" s="23">
        <f>J51*D51*1000000/100000000</f>
        <v>10.809335011299998</v>
      </c>
      <c r="L51" s="26" cm="1">
        <f t="array" ref="L51">_FV(A51,"Shares outstanding",TRUE)/100000000</f>
        <v>15.15122</v>
      </c>
      <c r="M51" s="7">
        <f>I51/J51</f>
        <v>0.99076056943414237</v>
      </c>
      <c r="N51" s="7">
        <f>F51/D51-1</f>
        <v>0.29102349818110329</v>
      </c>
      <c r="O51" s="7">
        <f>D51/G51-1</f>
        <v>0.14719151815926002</v>
      </c>
      <c r="P51" s="16">
        <f>$P$1</f>
        <v>45289</v>
      </c>
      <c r="Q51" cm="1" vm="2">
        <f t="array" aca="1" ref="Q51:R51" ca="1">_xlfn.STOCKHISTORY(A51,P51,P51,0,0 )</f>
        <v>45289</v>
      </c>
      <c r="R51" s="17" vm="269">
        <f ca="1"/>
        <v>108.57</v>
      </c>
      <c r="S51" s="7">
        <f ca="1">D51/R51-1</f>
        <v>-6.3185041908446204E-2</v>
      </c>
    </row>
    <row r="52" spans="1:19" x14ac:dyDescent="0.25">
      <c r="A52" t="e" vm="270">
        <v>#VALUE!</v>
      </c>
      <c r="B52" t="str" cm="1">
        <f t="array" ref="B52">_FV(A52,"Name")</f>
        <v>INTERNATIONAL BUSINESS MACHINES CORPORATION</v>
      </c>
      <c r="C52" t="str" cm="1">
        <f t="array" ref="C52">_FV(A52,"Ticker symbol",TRUE)</f>
        <v>IBM</v>
      </c>
      <c r="D52" cm="1">
        <f t="array" ref="D52">_FV(A52,"Price")</f>
        <v>166.96</v>
      </c>
      <c r="E52" s="1" cm="1">
        <f t="array" ref="E52">_FV(A52,"Change (%)",TRUE)</f>
        <v>6.9959999999999996E-3</v>
      </c>
      <c r="F52" s="2" cm="1">
        <f t="array" ref="F52">_FV(A52,"52 week high",TRUE)</f>
        <v>167.25</v>
      </c>
      <c r="G52" s="2" cm="1">
        <f t="array" ref="G52">_FV(A52,"52 week low",TRUE)</f>
        <v>120.55</v>
      </c>
      <c r="H52" s="3" cm="1">
        <f t="array" ref="H52">_FV(A52,"Market cap",TRUE)/100000000</f>
        <v>1524.5428145599999</v>
      </c>
      <c r="I52" s="26" cm="1">
        <f t="array" ref="I52">_FV(A52,"Volume")/1000000</f>
        <v>4.8681150000000004</v>
      </c>
      <c r="J52" s="26" cm="1">
        <f t="array" ref="J52">_FV(A52,"Volume average",TRUE)/1000000</f>
        <v>4.0814969999999997</v>
      </c>
      <c r="K52" s="23">
        <f>J52*D52*1000000/100000000</f>
        <v>6.8144673912</v>
      </c>
      <c r="L52" s="26" cm="1">
        <f t="array" ref="L52">_FV(A52,"Shares outstanding",TRUE)/100000000</f>
        <v>9.1311859999999996</v>
      </c>
      <c r="M52" s="7">
        <f>I52/J52</f>
        <v>1.192727815308942</v>
      </c>
      <c r="N52" s="7">
        <f>F52/D52-1</f>
        <v>1.7369429803544278E-3</v>
      </c>
      <c r="O52" s="7">
        <f>D52/G52-1</f>
        <v>0.384985483201991</v>
      </c>
      <c r="P52" s="16">
        <f>$P$1</f>
        <v>45289</v>
      </c>
      <c r="Q52" cm="1" vm="2">
        <f t="array" aca="1" ref="Q52:R52" ca="1">_xlfn.STOCKHISTORY(A52,P52,P52,0,0 )</f>
        <v>45289</v>
      </c>
      <c r="R52" s="17" vm="271">
        <f ca="1"/>
        <v>163.55000000000001</v>
      </c>
      <c r="S52" s="7">
        <f ca="1">D52/R52-1</f>
        <v>2.0849892999082797E-2</v>
      </c>
    </row>
    <row r="53" spans="1:19" x14ac:dyDescent="0.25">
      <c r="A53" t="e" vm="272">
        <v>#VALUE!</v>
      </c>
      <c r="B53" t="str" cm="1">
        <f t="array" ref="B53">_FV(A53,"Name")</f>
        <v>SERVICENOW, INC.</v>
      </c>
      <c r="C53" t="str" cm="1">
        <f t="array" ref="C53">_FV(A53,"Ticker symbol",TRUE)</f>
        <v>NOW</v>
      </c>
      <c r="D53" cm="1">
        <f t="array" ref="D53">_FV(A53,"Price")</f>
        <v>727.6</v>
      </c>
      <c r="E53" s="1" cm="1">
        <f t="array" ref="E53">_FV(A53,"Change (%)",TRUE)</f>
        <v>-2.1670000000000001E-3</v>
      </c>
      <c r="F53" s="2" cm="1">
        <f t="array" ref="F53">_FV(A53,"52 week high",TRUE)</f>
        <v>734.3</v>
      </c>
      <c r="G53" s="2" cm="1">
        <f t="array" ref="G53">_FV(A53,"52 week low",TRUE)</f>
        <v>405.37200000000001</v>
      </c>
      <c r="H53" s="3" cm="1">
        <f t="array" ref="H53">_FV(A53,"Market cap",TRUE)/100000000</f>
        <v>1491.58</v>
      </c>
      <c r="I53" s="26" cm="1">
        <f t="array" ref="I53">_FV(A53,"Volume")/1000000</f>
        <v>0.93513299999999999</v>
      </c>
      <c r="J53" s="26" cm="1">
        <f t="array" ref="J53">_FV(A53,"Volume average",TRUE)/1000000</f>
        <v>1.022259</v>
      </c>
      <c r="K53" s="23">
        <f>J53*D53*1000000/100000000</f>
        <v>7.4379564839999999</v>
      </c>
      <c r="L53" s="26" cm="1">
        <f t="array" ref="L53">_FV(A53,"Shares outstanding",TRUE)/100000000</f>
        <v>2.0499999999999998</v>
      </c>
      <c r="M53" s="7">
        <f>I53/J53</f>
        <v>0.9147711098655037</v>
      </c>
      <c r="N53" s="7">
        <f>F53/D53-1</f>
        <v>9.2083562396920726E-3</v>
      </c>
      <c r="O53" s="7">
        <f>D53/G53-1</f>
        <v>0.79489456597890329</v>
      </c>
      <c r="P53" s="16">
        <f>$P$1</f>
        <v>45289</v>
      </c>
      <c r="Q53" cm="1" vm="2">
        <f t="array" aca="1" ref="Q53:R53" ca="1">_xlfn.STOCKHISTORY(A53,P53,P53,0,0 )</f>
        <v>45289</v>
      </c>
      <c r="R53" s="17" vm="273">
        <f ca="1"/>
        <v>706.49</v>
      </c>
      <c r="S53" s="7">
        <f ca="1">D53/R53-1</f>
        <v>2.9880111537318399E-2</v>
      </c>
    </row>
    <row r="54" spans="1:19" x14ac:dyDescent="0.25">
      <c r="A54" t="e" vm="274">
        <v>#VALUE!</v>
      </c>
      <c r="B54" t="str" cm="1">
        <f t="array" ref="B54">_FV(A54,"Name")</f>
        <v>TEXAS INSTRUMENTS INCORPORATED</v>
      </c>
      <c r="C54" t="str" cm="1">
        <f t="array" ref="C54">_FV(A54,"Ticker symbol",TRUE)</f>
        <v>TXN</v>
      </c>
      <c r="D54" cm="1">
        <f t="array" ref="D54">_FV(A54,"Price")</f>
        <v>163.88</v>
      </c>
      <c r="E54" s="1" cm="1">
        <f t="array" ref="E54">_FV(A54,"Change (%)",TRUE)</f>
        <v>-6.0049999999999999E-3</v>
      </c>
      <c r="F54" s="2" cm="1">
        <f t="array" ref="F54">_FV(A54,"52 week high",TRUE)</f>
        <v>188.12</v>
      </c>
      <c r="G54" s="2" cm="1">
        <f t="array" ref="G54">_FV(A54,"52 week low",TRUE)</f>
        <v>139.47999999999999</v>
      </c>
      <c r="H54" s="3" cm="1">
        <f t="array" ref="H54">_FV(A54,"Market cap",TRUE)/100000000</f>
        <v>1488.36487908</v>
      </c>
      <c r="I54" s="26" cm="1">
        <f t="array" ref="I54">_FV(A54,"Volume")/1000000</f>
        <v>6.682804</v>
      </c>
      <c r="J54" s="26" cm="1">
        <f t="array" ref="J54">_FV(A54,"Volume average",TRUE)/1000000</f>
        <v>5.494173</v>
      </c>
      <c r="K54" s="23">
        <f>J54*D54*1000000/100000000</f>
        <v>9.0038507124000002</v>
      </c>
      <c r="L54" s="26" cm="1">
        <f t="array" ref="L54">_FV(A54,"Shares outstanding",TRUE)/100000000</f>
        <v>9.0820410000000003</v>
      </c>
      <c r="M54" s="7">
        <f>I54/J54</f>
        <v>1.2163439338368123</v>
      </c>
      <c r="N54" s="7">
        <f>F54/D54-1</f>
        <v>0.14791310715157446</v>
      </c>
      <c r="O54" s="7">
        <f>D54/G54-1</f>
        <v>0.17493547462001735</v>
      </c>
      <c r="P54" s="16">
        <f>$P$1</f>
        <v>45289</v>
      </c>
      <c r="Q54" cm="1" vm="2">
        <f t="array" aca="1" ref="Q54:R54" ca="1">_xlfn.STOCKHISTORY(A54,P54,P54,0,0 )</f>
        <v>45289</v>
      </c>
      <c r="R54" s="17" vm="275">
        <f ca="1"/>
        <v>170.46</v>
      </c>
      <c r="S54" s="7">
        <f ca="1">D54/R54-1</f>
        <v>-3.8601431420861254E-2</v>
      </c>
    </row>
    <row r="55" spans="1:19" x14ac:dyDescent="0.25">
      <c r="A55" t="e" vm="276">
        <v>#VALUE!</v>
      </c>
      <c r="B55" t="str" cm="1">
        <f t="array" ref="B55">_FV(A55,"Name")</f>
        <v>Philip Morris International Inc.</v>
      </c>
      <c r="C55" t="str" cm="1">
        <f t="array" ref="C55">_FV(A55,"Ticker symbol",TRUE)</f>
        <v>PM</v>
      </c>
      <c r="D55" cm="1">
        <f t="array" ref="D55">_FV(A55,"Price")</f>
        <v>94.47</v>
      </c>
      <c r="E55" s="1" cm="1">
        <f t="array" ref="E55">_FV(A55,"Change (%)",TRUE)</f>
        <v>-8.397E-3</v>
      </c>
      <c r="F55" s="2" cm="1">
        <f t="array" ref="F55">_FV(A55,"52 week high",TRUE)</f>
        <v>105.62</v>
      </c>
      <c r="G55" s="2" cm="1">
        <f t="array" ref="G55">_FV(A55,"52 week low",TRUE)</f>
        <v>87.23</v>
      </c>
      <c r="H55" s="3" cm="1">
        <f t="array" ref="H55">_FV(A55,"Market cap",TRUE)/100000000</f>
        <v>1466.5579482000001</v>
      </c>
      <c r="I55" s="26" cm="1">
        <f t="array" ref="I55">_FV(A55,"Volume")/1000000</f>
        <v>3.3044169999999999</v>
      </c>
      <c r="J55" s="26" cm="1">
        <f t="array" ref="J55">_FV(A55,"Volume average",TRUE)/1000000</f>
        <v>5.060162</v>
      </c>
      <c r="K55" s="23">
        <f>J55*D55*1000000/100000000</f>
        <v>4.7803350413999999</v>
      </c>
      <c r="L55" s="26" cm="1">
        <f t="array" ref="L55">_FV(A55,"Shares outstanding",TRUE)/100000000</f>
        <v>15.52406</v>
      </c>
      <c r="M55" s="7">
        <f>I55/J55</f>
        <v>0.65302593079035809</v>
      </c>
      <c r="N55" s="7">
        <f>F55/D55-1</f>
        <v>0.11802688684238394</v>
      </c>
      <c r="O55" s="7">
        <f>D55/G55-1</f>
        <v>8.2998968244869742E-2</v>
      </c>
      <c r="P55" s="16">
        <f>$P$1</f>
        <v>45289</v>
      </c>
      <c r="Q55" cm="1" vm="2">
        <f t="array" aca="1" ref="Q55:R55" ca="1">_xlfn.STOCKHISTORY(A55,P55,P55,0,0 )</f>
        <v>45289</v>
      </c>
      <c r="R55" s="17" vm="277">
        <f ca="1"/>
        <v>94.08</v>
      </c>
      <c r="S55" s="7">
        <f ca="1">D55/R55-1</f>
        <v>4.1454081632652517E-3</v>
      </c>
    </row>
    <row r="56" spans="1:19" x14ac:dyDescent="0.25">
      <c r="A56" t="e" vm="278">
        <v>#VALUE!</v>
      </c>
      <c r="B56" t="str" cm="1">
        <f t="array" ref="B56">_FV(A56,"Name")</f>
        <v>CATERPILLAR INC.</v>
      </c>
      <c r="C56" t="str" cm="1">
        <f t="array" ref="C56">_FV(A56,"Ticker symbol",TRUE)</f>
        <v>CAT</v>
      </c>
      <c r="D56" cm="1">
        <f t="array" ref="D56">_FV(A56,"Price")</f>
        <v>287.16000000000003</v>
      </c>
      <c r="E56" s="1" cm="1">
        <f t="array" ref="E56">_FV(A56,"Change (%)",TRUE)</f>
        <v>-1.1191E-2</v>
      </c>
      <c r="F56" s="2" cm="1">
        <f t="array" ref="F56">_FV(A56,"52 week high",TRUE)</f>
        <v>299.2</v>
      </c>
      <c r="G56" s="2" cm="1">
        <f t="array" ref="G56">_FV(A56,"52 week low",TRUE)</f>
        <v>204.04</v>
      </c>
      <c r="H56" s="3" cm="1">
        <f t="array" ref="H56">_FV(A56,"Market cap",TRUE)/100000000</f>
        <v>1461.8876245199999</v>
      </c>
      <c r="I56" s="26" cm="1">
        <f t="array" ref="I56">_FV(A56,"Volume")/1000000</f>
        <v>3.139605</v>
      </c>
      <c r="J56" s="26" cm="1">
        <f t="array" ref="J56">_FV(A56,"Volume average",TRUE)/1000000</f>
        <v>2.9724370000000002</v>
      </c>
      <c r="K56" s="23">
        <f>J56*D56*1000000/100000000</f>
        <v>8.5356500892000007</v>
      </c>
      <c r="L56" s="26" cm="1">
        <f t="array" ref="L56">_FV(A56,"Shares outstanding",TRUE)/100000000</f>
        <v>5.0908470000000001</v>
      </c>
      <c r="M56" s="7">
        <f>I56/J56</f>
        <v>1.0562393753004689</v>
      </c>
      <c r="N56" s="7">
        <f>F56/D56-1</f>
        <v>4.1927845103774786E-2</v>
      </c>
      <c r="O56" s="7">
        <f>D56/G56-1</f>
        <v>0.40737110370515595</v>
      </c>
      <c r="P56" s="16">
        <f>$P$1</f>
        <v>45289</v>
      </c>
      <c r="Q56" cm="1" vm="2">
        <f t="array" aca="1" ref="Q56:R56" ca="1">_xlfn.STOCKHISTORY(A56,P56,P56,0,0 )</f>
        <v>45289</v>
      </c>
      <c r="R56" s="17" vm="279">
        <f ca="1"/>
        <v>295.67</v>
      </c>
      <c r="S56" s="7">
        <f ca="1">D56/R56-1</f>
        <v>-2.8782088138803341E-2</v>
      </c>
    </row>
    <row r="57" spans="1:19" x14ac:dyDescent="0.25">
      <c r="A57" t="e" vm="280">
        <v>#VALUE!</v>
      </c>
      <c r="B57" t="str" cm="1">
        <f t="array" ref="B57">_FV(A57,"Name")</f>
        <v>Blackstone Inc</v>
      </c>
      <c r="C57" t="str" cm="1">
        <f t="array" ref="C57">_FV(A57,"Ticker symbol",TRUE)</f>
        <v>BX</v>
      </c>
      <c r="D57" cm="1">
        <f t="array" ref="D57">_FV(A57,"Price")</f>
        <v>118.25</v>
      </c>
      <c r="E57" s="1" cm="1">
        <f t="array" ref="E57">_FV(A57,"Change (%)",TRUE)</f>
        <v>-9.1339999999999998E-3</v>
      </c>
      <c r="F57" s="2" cm="1">
        <f t="array" ref="F57">_FV(A57,"52 week high",TRUE)</f>
        <v>133.53</v>
      </c>
      <c r="G57" s="2" cm="1">
        <f t="array" ref="G57">_FV(A57,"52 week low",TRUE)</f>
        <v>76.19</v>
      </c>
      <c r="H57" s="3" cm="1">
        <f t="array" ref="H57">_FV(A57,"Market cap",TRUE)/100000000</f>
        <v>1444.8435374999999</v>
      </c>
      <c r="I57" s="26" cm="1">
        <f t="array" ref="I57">_FV(A57,"Volume")/1000000</f>
        <v>3.0074770000000002</v>
      </c>
      <c r="J57" s="26" cm="1">
        <f t="array" ref="J57">_FV(A57,"Volume average",TRUE)/1000000</f>
        <v>4.0513960000000004</v>
      </c>
      <c r="K57" s="23">
        <f>J57*D57*1000000/100000000</f>
        <v>4.7907757700000007</v>
      </c>
      <c r="L57" s="26" cm="1">
        <f t="array" ref="L57">_FV(A57,"Shares outstanding",TRUE)/100000000</f>
        <v>12.21855</v>
      </c>
      <c r="M57" s="7">
        <f>I57/J57</f>
        <v>0.74233103848648707</v>
      </c>
      <c r="N57" s="7">
        <f>F57/D57-1</f>
        <v>0.12921775898520083</v>
      </c>
      <c r="O57" s="7">
        <f>D57/G57-1</f>
        <v>0.55204095025593913</v>
      </c>
      <c r="P57" s="16">
        <f>$P$1</f>
        <v>45289</v>
      </c>
      <c r="Q57" cm="1" vm="2">
        <f t="array" aca="1" ref="Q57:R57" ca="1">_xlfn.STOCKHISTORY(A57,P57,P57,0,0 )</f>
        <v>45289</v>
      </c>
      <c r="R57" s="17" vm="281">
        <f ca="1"/>
        <v>130.91999999999999</v>
      </c>
      <c r="S57" s="7">
        <f ca="1">D57/R57-1</f>
        <v>-9.6776657500763696E-2</v>
      </c>
    </row>
    <row r="58" spans="1:19" x14ac:dyDescent="0.25">
      <c r="A58" t="e" vm="282">
        <v>#VALUE!</v>
      </c>
      <c r="B58" t="str" cm="1">
        <f t="array" ref="B58">_FV(A58,"Name")</f>
        <v>UNION PACIFIC CORPORATION</v>
      </c>
      <c r="C58" t="str" cm="1">
        <f t="array" ref="C58">_FV(A58,"Ticker symbol",TRUE)</f>
        <v>UNP</v>
      </c>
      <c r="D58" cm="1">
        <f t="array" ref="D58">_FV(A58,"Price")</f>
        <v>236.12</v>
      </c>
      <c r="E58" s="1" cm="1">
        <f t="array" ref="E58">_FV(A58,"Change (%)",TRUE)</f>
        <v>-6.6890000000000005E-3</v>
      </c>
      <c r="F58" s="2" cm="1">
        <f t="array" ref="F58">_FV(A58,"52 week high",TRUE)</f>
        <v>246.99</v>
      </c>
      <c r="G58" s="2" cm="1">
        <f t="array" ref="G58">_FV(A58,"52 week low",TRUE)</f>
        <v>183.69</v>
      </c>
      <c r="H58" s="3" cm="1">
        <f t="array" ref="H58">_FV(A58,"Market cap",TRUE)/100000000</f>
        <v>1439.381617</v>
      </c>
      <c r="I58" s="26" cm="1">
        <f t="array" ref="I58">_FV(A58,"Volume")/1000000</f>
        <v>2.5784400000000001</v>
      </c>
      <c r="J58" s="26" cm="1">
        <f t="array" ref="J58">_FV(A58,"Volume average",TRUE)/1000000</f>
        <v>2.4390399999999999</v>
      </c>
      <c r="K58" s="23">
        <f>J58*D58*1000000/100000000</f>
        <v>5.7590612479999992</v>
      </c>
      <c r="L58" s="26" cm="1">
        <f t="array" ref="L58">_FV(A58,"Shares outstanding",TRUE)/100000000</f>
        <v>6.0959750000000001</v>
      </c>
      <c r="M58" s="7">
        <f>I58/J58</f>
        <v>1.0571536342167411</v>
      </c>
      <c r="N58" s="7">
        <f>F58/D58-1</f>
        <v>4.6035913942063411E-2</v>
      </c>
      <c r="O58" s="7">
        <f>D58/G58-1</f>
        <v>0.28542653383417727</v>
      </c>
      <c r="P58" s="16">
        <f>$P$1</f>
        <v>45289</v>
      </c>
      <c r="Q58" cm="1" vm="2">
        <f t="array" aca="1" ref="Q58:R58" ca="1">_xlfn.STOCKHISTORY(A58,P58,P58,0,0 )</f>
        <v>45289</v>
      </c>
      <c r="R58" s="17" vm="283">
        <f ca="1"/>
        <v>245.62</v>
      </c>
      <c r="S58" s="7">
        <f ca="1">D58/R58-1</f>
        <v>-3.8677632114648697E-2</v>
      </c>
    </row>
    <row r="59" spans="1:19" x14ac:dyDescent="0.25">
      <c r="A59" t="e" vm="284">
        <v>#VALUE!</v>
      </c>
      <c r="B59" t="str" cm="1">
        <f t="array" ref="B59">_FV(A59,"Name")</f>
        <v>MORGAN STANLEY</v>
      </c>
      <c r="C59" t="str" cm="1">
        <f t="array" ref="C59">_FV(A59,"Ticker symbol",TRUE)</f>
        <v>MS</v>
      </c>
      <c r="D59" cm="1">
        <f t="array" ref="D59">_FV(A59,"Price")</f>
        <v>85.93</v>
      </c>
      <c r="E59" s="1" cm="1">
        <f t="array" ref="E59">_FV(A59,"Change (%)",TRUE)</f>
        <v>-4.2028999999999997E-2</v>
      </c>
      <c r="F59" s="2" cm="1">
        <f t="array" ref="F59">_FV(A59,"52 week high",TRUE)</f>
        <v>100.99</v>
      </c>
      <c r="G59" s="2" cm="1">
        <f t="array" ref="G59">_FV(A59,"52 week low",TRUE)</f>
        <v>69.42</v>
      </c>
      <c r="H59" s="3" cm="1">
        <f t="array" ref="H59">_FV(A59,"Market cap",TRUE)/100000000</f>
        <v>1410.3794015999999</v>
      </c>
      <c r="I59" s="26" cm="1">
        <f t="array" ref="I59">_FV(A59,"Volume")/1000000</f>
        <v>20.358806999999999</v>
      </c>
      <c r="J59" s="26" cm="1">
        <f t="array" ref="J59">_FV(A59,"Volume average",TRUE)/1000000</f>
        <v>8.0293609999999997</v>
      </c>
      <c r="K59" s="23">
        <f>J59*D59*1000000/100000000</f>
        <v>6.8996299073000005</v>
      </c>
      <c r="L59" s="26" cm="1">
        <f t="array" ref="L59">_FV(A59,"Shares outstanding",TRUE)/100000000</f>
        <v>16.413119999999999</v>
      </c>
      <c r="M59" s="7">
        <f>I59/J59</f>
        <v>2.5355451075122915</v>
      </c>
      <c r="N59" s="7">
        <f>F59/D59-1</f>
        <v>0.17525893168858353</v>
      </c>
      <c r="O59" s="7">
        <f>D59/G59-1</f>
        <v>0.23782771535580527</v>
      </c>
      <c r="P59" s="16">
        <f>$P$1</f>
        <v>45289</v>
      </c>
      <c r="Q59" cm="1" vm="2">
        <f t="array" aca="1" ref="Q59:R59" ca="1">_xlfn.STOCKHISTORY(A59,P59,P59,0,0 )</f>
        <v>45289</v>
      </c>
      <c r="R59" s="17" vm="285">
        <f ca="1"/>
        <v>93.25</v>
      </c>
      <c r="S59" s="7">
        <f ca="1">D59/R59-1</f>
        <v>-7.8498659517426184E-2</v>
      </c>
    </row>
    <row r="60" spans="1:19" x14ac:dyDescent="0.25">
      <c r="A60" t="e" vm="286">
        <v>#VALUE!</v>
      </c>
      <c r="B60" t="str" cm="1">
        <f t="array" ref="B60">_FV(A60,"Name")</f>
        <v>GENERAL ELECTRIC COMPANY</v>
      </c>
      <c r="C60" t="str" cm="1">
        <f t="array" ref="C60">_FV(A60,"Ticker symbol",TRUE)</f>
        <v>GE</v>
      </c>
      <c r="D60" cm="1">
        <f t="array" ref="D60">_FV(A60,"Price")</f>
        <v>127.97</v>
      </c>
      <c r="E60" s="1" cm="1">
        <f t="array" ref="E60">_FV(A60,"Change (%)",TRUE)</f>
        <v>-1.4023000000000001E-2</v>
      </c>
      <c r="F60" s="2" cm="1">
        <f t="array" ref="F60">_FV(A60,"52 week high",TRUE)</f>
        <v>130.80000000000001</v>
      </c>
      <c r="G60" s="2" cm="1">
        <f t="array" ref="G60">_FV(A60,"52 week low",TRUE)</f>
        <v>75.67</v>
      </c>
      <c r="H60" s="3" cm="1">
        <f t="array" ref="H60">_FV(A60,"Market cap",TRUE)/100000000</f>
        <v>1392.8075641999999</v>
      </c>
      <c r="I60" s="26" cm="1">
        <f t="array" ref="I60">_FV(A60,"Volume")/1000000</f>
        <v>5.038475</v>
      </c>
      <c r="J60" s="26" cm="1">
        <f t="array" ref="J60">_FV(A60,"Volume average",TRUE)/1000000</f>
        <v>4.306298</v>
      </c>
      <c r="K60" s="23">
        <f>J60*D60*1000000/100000000</f>
        <v>5.510769550600001</v>
      </c>
      <c r="L60" s="26" cm="1">
        <f t="array" ref="L60">_FV(A60,"Shares outstanding",TRUE)/100000000</f>
        <v>10.88386</v>
      </c>
      <c r="M60" s="7">
        <f>I60/J60</f>
        <v>1.1700246940643682</v>
      </c>
      <c r="N60" s="7">
        <f>F60/D60-1</f>
        <v>2.211455809955476E-2</v>
      </c>
      <c r="O60" s="7">
        <f>D60/G60-1</f>
        <v>0.69115897978062635</v>
      </c>
      <c r="P60" s="16">
        <f>$P$1</f>
        <v>45289</v>
      </c>
      <c r="Q60" cm="1" vm="2">
        <f t="array" aca="1" ref="Q60:R60" ca="1">_xlfn.STOCKHISTORY(A60,P60,P60,0,0 )</f>
        <v>45289</v>
      </c>
      <c r="R60" s="17" vm="287">
        <f ca="1"/>
        <v>127.63</v>
      </c>
      <c r="S60" s="7">
        <f ca="1">D60/R60-1</f>
        <v>2.6639504818617432E-3</v>
      </c>
    </row>
    <row r="61" spans="1:19" x14ac:dyDescent="0.25">
      <c r="A61" t="e" vm="288">
        <v>#VALUE!</v>
      </c>
      <c r="B61" t="str" cm="1">
        <f t="array" ref="B61">_FV(A61,"Name")</f>
        <v>S&amp;P Global Inc.</v>
      </c>
      <c r="C61" t="str" cm="1">
        <f t="array" ref="C61">_FV(A61,"Ticker symbol",TRUE)</f>
        <v>SPGI</v>
      </c>
      <c r="D61" cm="1">
        <f t="array" ref="D61">_FV(A61,"Price")</f>
        <v>436.55</v>
      </c>
      <c r="E61" s="1" cm="1">
        <f t="array" ref="E61">_FV(A61,"Change (%)",TRUE)</f>
        <v>-1.0299999999999999E-3</v>
      </c>
      <c r="F61" s="2" cm="1">
        <f t="array" ref="F61">_FV(A61,"52 week high",TRUE)</f>
        <v>443.72</v>
      </c>
      <c r="G61" s="2" cm="1">
        <f t="array" ref="G61">_FV(A61,"52 week low",TRUE)</f>
        <v>321.14499999999998</v>
      </c>
      <c r="H61" s="3" cm="1">
        <f t="array" ref="H61">_FV(A61,"Market cap",TRUE)/100000000</f>
        <v>1382.9903999999999</v>
      </c>
      <c r="I61" s="26" cm="1">
        <f t="array" ref="I61">_FV(A61,"Volume")/1000000</f>
        <v>1.1277889999999999</v>
      </c>
      <c r="J61" s="26" cm="1">
        <f t="array" ref="J61">_FV(A61,"Volume average",TRUE)/1000000</f>
        <v>1.0968359999999999</v>
      </c>
      <c r="K61" s="23">
        <f>J61*D61*1000000/100000000</f>
        <v>4.7882375579999996</v>
      </c>
      <c r="L61" s="26" cm="1">
        <f t="array" ref="L61">_FV(A61,"Shares outstanding",TRUE)/100000000</f>
        <v>3.1680000000000001</v>
      </c>
      <c r="M61" s="7">
        <f>I61/J61</f>
        <v>1.0282202626463757</v>
      </c>
      <c r="N61" s="7">
        <f>F61/D61-1</f>
        <v>1.6424235482762617E-2</v>
      </c>
      <c r="O61" s="7">
        <f>D61/G61-1</f>
        <v>0.35935480857556557</v>
      </c>
      <c r="P61" s="16">
        <f>$P$1</f>
        <v>45289</v>
      </c>
      <c r="Q61" cm="1" vm="2">
        <f t="array" aca="1" ref="Q61:R61" ca="1">_xlfn.STOCKHISTORY(A61,P61,P61,0,0 )</f>
        <v>45289</v>
      </c>
      <c r="R61" s="17" vm="289">
        <f ca="1"/>
        <v>440.52</v>
      </c>
      <c r="S61" s="7">
        <f ca="1">D61/R61-1</f>
        <v>-9.0120766367020044E-3</v>
      </c>
    </row>
    <row r="62" spans="1:19" x14ac:dyDescent="0.25">
      <c r="A62" t="e" vm="290">
        <v>#VALUE!</v>
      </c>
      <c r="B62" t="str" cm="1">
        <f t="array" ref="B62">_FV(A62,"Name")</f>
        <v>AMERICAN EXPRESS COMPANY</v>
      </c>
      <c r="C62" t="str" cm="1">
        <f t="array" ref="C62">_FV(A62,"Ticker symbol",TRUE)</f>
        <v>AXP</v>
      </c>
      <c r="D62" cm="1">
        <f t="array" ref="D62">_FV(A62,"Price")</f>
        <v>180.95</v>
      </c>
      <c r="E62" s="1" cm="1">
        <f t="array" ref="E62">_FV(A62,"Change (%)",TRUE)</f>
        <v>-5.9880000000000003E-3</v>
      </c>
      <c r="F62" s="2" cm="1">
        <f t="array" ref="F62">_FV(A62,"52 week high",TRUE)</f>
        <v>189.51</v>
      </c>
      <c r="G62" s="2" cm="1">
        <f t="array" ref="G62">_FV(A62,"52 week low",TRUE)</f>
        <v>140.91</v>
      </c>
      <c r="H62" s="3" cm="1">
        <f t="array" ref="H62">_FV(A62,"Market cap",TRUE)/100000000</f>
        <v>1326.6079999999999</v>
      </c>
      <c r="I62" s="26" cm="1">
        <f t="array" ref="I62">_FV(A62,"Volume")/1000000</f>
        <v>4.142881</v>
      </c>
      <c r="J62" s="26" cm="1">
        <f t="array" ref="J62">_FV(A62,"Volume average",TRUE)/1000000</f>
        <v>2.9909650000000001</v>
      </c>
      <c r="K62" s="23">
        <f>J62*D62*1000000/100000000</f>
        <v>5.4121511675000002</v>
      </c>
      <c r="L62" s="26" cm="1">
        <f t="array" ref="L62">_FV(A62,"Shares outstanding",TRUE)/100000000</f>
        <v>7.2874559999999997</v>
      </c>
      <c r="M62" s="7">
        <f>I62/J62</f>
        <v>1.3851318888719861</v>
      </c>
      <c r="N62" s="7">
        <f>F62/D62-1</f>
        <v>4.7305885603758036E-2</v>
      </c>
      <c r="O62" s="7">
        <f>D62/G62-1</f>
        <v>0.28415300546448075</v>
      </c>
      <c r="P62" s="16">
        <f>$P$1</f>
        <v>45289</v>
      </c>
      <c r="Q62" cm="1" vm="2">
        <f t="array" aca="1" ref="Q62:R62" ca="1">_xlfn.STOCKHISTORY(A62,P62,P62,0,0 )</f>
        <v>45289</v>
      </c>
      <c r="R62" s="17" vm="291">
        <f ca="1"/>
        <v>187.34</v>
      </c>
      <c r="S62" s="7">
        <f ca="1">D62/R62-1</f>
        <v>-3.4109106437493431E-2</v>
      </c>
    </row>
    <row r="63" spans="1:19" x14ac:dyDescent="0.25">
      <c r="A63" t="e" vm="292">
        <v>#VALUE!</v>
      </c>
      <c r="B63" t="str" cm="1">
        <f t="array" ref="B63">_FV(A63,"Name")</f>
        <v>UNITED PARCEL SERVICE, INC.</v>
      </c>
      <c r="C63" t="str" cm="1">
        <f t="array" ref="C63">_FV(A63,"Ticker symbol",TRUE)</f>
        <v>UPS</v>
      </c>
      <c r="D63" cm="1">
        <f t="array" ref="D63">_FV(A63,"Price")</f>
        <v>155.34</v>
      </c>
      <c r="E63" s="1" cm="1">
        <f t="array" ref="E63">_FV(A63,"Change (%)",TRUE)</f>
        <v>-1.8761E-2</v>
      </c>
      <c r="F63" s="2" cm="1">
        <f t="array" ref="F63">_FV(A63,"52 week high",TRUE)</f>
        <v>197.8</v>
      </c>
      <c r="G63" s="2" cm="1">
        <f t="array" ref="G63">_FV(A63,"52 week low",TRUE)</f>
        <v>133.68</v>
      </c>
      <c r="H63" s="3" cm="1">
        <f t="array" ref="H63">_FV(A63,"Market cap",TRUE)/100000000</f>
        <v>1323.3812270400001</v>
      </c>
      <c r="I63" s="26" cm="1">
        <f t="array" ref="I63">_FV(A63,"Volume")/1000000</f>
        <v>5.3301040000000004</v>
      </c>
      <c r="J63" s="26" cm="1">
        <f t="array" ref="J63">_FV(A63,"Volume average",TRUE)/1000000</f>
        <v>3.568489</v>
      </c>
      <c r="K63" s="23">
        <f>J63*D63*1000000/100000000</f>
        <v>5.5432908126000013</v>
      </c>
      <c r="L63" s="26" cm="1">
        <f t="array" ref="L63">_FV(A63,"Shares outstanding",TRUE)/100000000</f>
        <v>8.5192560000000004</v>
      </c>
      <c r="M63" s="7">
        <f>I63/J63</f>
        <v>1.4936585204550161</v>
      </c>
      <c r="N63" s="7">
        <f>F63/D63-1</f>
        <v>0.27333590833011456</v>
      </c>
      <c r="O63" s="7">
        <f>D63/G63-1</f>
        <v>0.162028725314183</v>
      </c>
      <c r="P63" s="16">
        <f>$P$1</f>
        <v>45289</v>
      </c>
      <c r="Q63" cm="1" vm="2">
        <f t="array" aca="1" ref="Q63:R63" ca="1">_xlfn.STOCKHISTORY(A63,P63,P63,0,0 )</f>
        <v>45289</v>
      </c>
      <c r="R63" s="17" vm="293">
        <f ca="1"/>
        <v>157.22999999999999</v>
      </c>
      <c r="S63" s="7">
        <f ca="1">D63/R63-1</f>
        <v>-1.2020606754436058E-2</v>
      </c>
    </row>
    <row r="64" spans="1:19" x14ac:dyDescent="0.25">
      <c r="A64" t="e" vm="294">
        <v>#VALUE!</v>
      </c>
      <c r="B64" t="str" cm="1">
        <f t="array" ref="B64">_FV(A64,"Name")</f>
        <v>THE BOEING COMPANY</v>
      </c>
      <c r="C64" t="str" cm="1">
        <f t="array" ref="C64">_FV(A64,"Ticker symbol",TRUE)</f>
        <v>BA</v>
      </c>
      <c r="D64" cm="1">
        <f t="array" ref="D64">_FV(A64,"Price")</f>
        <v>200.51</v>
      </c>
      <c r="E64" s="1" cm="1">
        <f t="array" ref="E64">_FV(A64,"Change (%)",TRUE)</f>
        <v>-7.8962000000000004E-2</v>
      </c>
      <c r="F64" s="2" cm="1">
        <f t="array" ref="F64">_FV(A64,"52 week high",TRUE)</f>
        <v>267.54000000000002</v>
      </c>
      <c r="G64" s="2" cm="1">
        <f t="array" ref="G64">_FV(A64,"52 week low",TRUE)</f>
        <v>176.25</v>
      </c>
      <c r="H64" s="3" cm="1">
        <f t="array" ref="H64">_FV(A64,"Market cap",TRUE)/100000000</f>
        <v>1317.0350000000001</v>
      </c>
      <c r="I64" s="26" cm="1">
        <f t="array" ref="I64">_FV(A64,"Volume")/1000000</f>
        <v>35.247990000000001</v>
      </c>
      <c r="J64" s="26" cm="1">
        <f t="array" ref="J64">_FV(A64,"Volume average",TRUE)/1000000</f>
        <v>8.7669630000000005</v>
      </c>
      <c r="K64" s="23">
        <f>J64*D64*1000000/100000000</f>
        <v>17.578637511300002</v>
      </c>
      <c r="L64" s="26" cm="1">
        <f t="array" ref="L64">_FV(A64,"Shares outstanding",TRUE)/100000000</f>
        <v>6.0497680000000003</v>
      </c>
      <c r="M64" s="7">
        <f>I64/J64</f>
        <v>4.0205473662886453</v>
      </c>
      <c r="N64" s="7">
        <f>F64/D64-1</f>
        <v>0.33429754126976219</v>
      </c>
      <c r="O64" s="7">
        <f>D64/G64-1</f>
        <v>0.13764539007092202</v>
      </c>
      <c r="P64" s="16">
        <f>$P$1</f>
        <v>45289</v>
      </c>
      <c r="Q64" cm="1" vm="2">
        <f t="array" aca="1" ref="Q64:R64" ca="1">_xlfn.STOCKHISTORY(A64,P64,P64,0,0 )</f>
        <v>45289</v>
      </c>
      <c r="R64" s="17" vm="295">
        <f ca="1"/>
        <v>260.66000000000003</v>
      </c>
      <c r="S64" s="7">
        <f ca="1">D64/R64-1</f>
        <v>-0.23076037750326106</v>
      </c>
    </row>
    <row r="65" spans="1:19" x14ac:dyDescent="0.25">
      <c r="A65" t="e" vm="296">
        <v>#VALUE!</v>
      </c>
      <c r="B65" t="str" cm="1">
        <f t="array" ref="B65">_FV(A65,"Name")</f>
        <v>UBER TECHNOLOGIES, INC.</v>
      </c>
      <c r="C65" t="str" cm="1">
        <f t="array" ref="C65">_FV(A65,"Ticker symbol",TRUE)</f>
        <v>UBER</v>
      </c>
      <c r="D65" cm="1">
        <f t="array" ref="D65">_FV(A65,"Price")</f>
        <v>63.634999999999998</v>
      </c>
      <c r="E65" s="1" cm="1">
        <f t="array" ref="E65">_FV(A65,"Change (%)",TRUE)</f>
        <v>6.8830000000000002E-3</v>
      </c>
      <c r="F65" s="2" cm="1">
        <f t="array" ref="F65">_FV(A65,"52 week high",TRUE)</f>
        <v>64.92</v>
      </c>
      <c r="G65" s="2" cm="1">
        <f t="array" ref="G65">_FV(A65,"52 week low",TRUE)</f>
        <v>27.01</v>
      </c>
      <c r="H65" s="3" cm="1">
        <f t="array" ref="H65">_FV(A65,"Market cap",TRUE)/100000000</f>
        <v>1309.5179383</v>
      </c>
      <c r="I65" s="26" cm="1">
        <f t="array" ref="I65">_FV(A65,"Volume")/1000000</f>
        <v>19.506855000000002</v>
      </c>
      <c r="J65" s="26" cm="1">
        <f t="array" ref="J65">_FV(A65,"Volume average",TRUE)/1000000</f>
        <v>40.155285999999997</v>
      </c>
      <c r="K65" s="23">
        <f>J65*D65*1000000/100000000</f>
        <v>25.552816246099997</v>
      </c>
      <c r="L65" s="26" cm="1">
        <f t="array" ref="L65">_FV(A65,"Shares outstanding",TRUE)/100000000</f>
        <v>20.578579999999999</v>
      </c>
      <c r="M65" s="7">
        <f>I65/J65</f>
        <v>0.48578548288760798</v>
      </c>
      <c r="N65" s="7">
        <f>F65/D65-1</f>
        <v>2.0193289856211161E-2</v>
      </c>
      <c r="O65" s="7">
        <f>D65/G65-1</f>
        <v>1.3559792669381707</v>
      </c>
      <c r="P65" s="16">
        <f>$P$1</f>
        <v>45289</v>
      </c>
      <c r="Q65" cm="1" vm="2">
        <f t="array" aca="1" ref="Q65:R65" ca="1">_xlfn.STOCKHISTORY(A65,P65,P65,0,0 )</f>
        <v>45289</v>
      </c>
      <c r="R65" s="17" vm="297">
        <f ca="1"/>
        <v>61.57</v>
      </c>
      <c r="S65" s="7">
        <f ca="1">D65/R65-1</f>
        <v>3.3539061231119049E-2</v>
      </c>
    </row>
    <row r="66" spans="1:19" x14ac:dyDescent="0.25">
      <c r="A66" t="e" vm="298">
        <v>#VALUE!</v>
      </c>
      <c r="B66" t="str" cm="1">
        <f t="array" ref="B66">_FV(A66,"Name")</f>
        <v>HONEYWELL INTERNATIONAL INC.</v>
      </c>
      <c r="C66" t="str" cm="1">
        <f t="array" ref="C66">_FV(A66,"Ticker symbol",TRUE)</f>
        <v>HON</v>
      </c>
      <c r="D66" cm="1">
        <f t="array" ref="D66">_FV(A66,"Price")</f>
        <v>197.77</v>
      </c>
      <c r="E66" s="1" cm="1">
        <f t="array" ref="E66">_FV(A66,"Change (%)",TRUE)</f>
        <v>-1.6559000000000001E-2</v>
      </c>
      <c r="F66" s="2" cm="1">
        <f t="array" ref="F66">_FV(A66,"52 week high",TRUE)</f>
        <v>217.02</v>
      </c>
      <c r="G66" s="2" cm="1">
        <f t="array" ref="G66">_FV(A66,"52 week low",TRUE)</f>
        <v>174.88</v>
      </c>
      <c r="H66" s="3" cm="1">
        <f t="array" ref="H66">_FV(A66,"Market cap",TRUE)/100000000</f>
        <v>1303.7999116200001</v>
      </c>
      <c r="I66" s="26" cm="1">
        <f t="array" ref="I66">_FV(A66,"Volume")/1000000</f>
        <v>3.5003500000000001</v>
      </c>
      <c r="J66" s="26" cm="1">
        <f t="array" ref="J66">_FV(A66,"Volume average",TRUE)/1000000</f>
        <v>3.0096660000000002</v>
      </c>
      <c r="K66" s="23">
        <f>J66*D66*1000000/100000000</f>
        <v>5.9522164482000006</v>
      </c>
      <c r="L66" s="26" cm="1">
        <f t="array" ref="L66">_FV(A66,"Shares outstanding",TRUE)/100000000</f>
        <v>6.5925060000000002</v>
      </c>
      <c r="M66" s="7">
        <f>I66/J66</f>
        <v>1.1630360312406758</v>
      </c>
      <c r="N66" s="7">
        <f>F66/D66-1</f>
        <v>9.7335288466400272E-2</v>
      </c>
      <c r="O66" s="7">
        <f>D66/G66-1</f>
        <v>0.13088975297346761</v>
      </c>
      <c r="P66" s="16">
        <f>$P$1</f>
        <v>45289</v>
      </c>
      <c r="Q66" cm="1" vm="2">
        <f t="array" aca="1" ref="Q66:R66" ca="1">_xlfn.STOCKHISTORY(A66,P66,P66,0,0 )</f>
        <v>45289</v>
      </c>
      <c r="R66" s="17" vm="299">
        <f ca="1"/>
        <v>209.71</v>
      </c>
      <c r="S66" s="7">
        <f ca="1">D66/R66-1</f>
        <v>-5.6935768442134327E-2</v>
      </c>
    </row>
    <row r="67" spans="1:19" x14ac:dyDescent="0.25">
      <c r="A67" t="e" vm="300">
        <v>#VALUE!</v>
      </c>
      <c r="B67" t="str" cm="1">
        <f t="array" ref="B67">_FV(A67,"Name")</f>
        <v>CONOCOPHILLIPS</v>
      </c>
      <c r="C67" t="str" cm="1">
        <f t="array" ref="C67">_FV(A67,"Ticker symbol",TRUE)</f>
        <v>COP</v>
      </c>
      <c r="D67" cm="1">
        <f t="array" ref="D67">_FV(A67,"Price")</f>
        <v>108.61</v>
      </c>
      <c r="E67" s="1" cm="1">
        <f t="array" ref="E67">_FV(A67,"Change (%)",TRUE)</f>
        <v>-2.7663000000000004E-2</v>
      </c>
      <c r="F67" s="2" cm="1">
        <f t="array" ref="F67">_FV(A67,"52 week high",TRUE)</f>
        <v>127.35</v>
      </c>
      <c r="G67" s="2" cm="1">
        <f t="array" ref="G67">_FV(A67,"52 week low",TRUE)</f>
        <v>91.533799999999999</v>
      </c>
      <c r="H67" s="3" cm="1">
        <f t="array" ref="H67">_FV(A67,"Market cap",TRUE)/100000000</f>
        <v>1289.6438287999999</v>
      </c>
      <c r="I67" s="26" cm="1">
        <f t="array" ref="I67">_FV(A67,"Volume")/1000000</f>
        <v>6.6772629999999999</v>
      </c>
      <c r="J67" s="26" cm="1">
        <f t="array" ref="J67">_FV(A67,"Volume average",TRUE)/1000000</f>
        <v>6.6494489999999997</v>
      </c>
      <c r="K67" s="23">
        <f>J67*D67*1000000/100000000</f>
        <v>7.2219665589000002</v>
      </c>
      <c r="L67" s="26" cm="1">
        <f t="array" ref="L67">_FV(A67,"Shares outstanding",TRUE)/100000000</f>
        <v>11.874079999999999</v>
      </c>
      <c r="M67" s="7">
        <f>I67/J67</f>
        <v>1.0041829029743667</v>
      </c>
      <c r="N67" s="7">
        <f>F67/D67-1</f>
        <v>0.17254396464413957</v>
      </c>
      <c r="O67" s="7">
        <f>D67/G67-1</f>
        <v>0.1865562229471518</v>
      </c>
      <c r="P67" s="16">
        <f>$P$1</f>
        <v>45289</v>
      </c>
      <c r="Q67" cm="1" vm="2">
        <f t="array" aca="1" ref="Q67:R67" ca="1">_xlfn.STOCKHISTORY(A67,P67,P67,0,0 )</f>
        <v>45289</v>
      </c>
      <c r="R67" s="17" vm="301">
        <f ca="1"/>
        <v>116.07</v>
      </c>
      <c r="S67" s="7">
        <f ca="1">D67/R67-1</f>
        <v>-6.4271560265357075E-2</v>
      </c>
    </row>
    <row r="68" spans="1:19" x14ac:dyDescent="0.25">
      <c r="A68" t="e" vm="302">
        <v>#VALUE!</v>
      </c>
      <c r="B68" t="str" cm="1">
        <f t="array" ref="B68">_FV(A68,"Name")</f>
        <v>APPLIED MATERIALS, INC.</v>
      </c>
      <c r="C68" t="str" cm="1">
        <f t="array" ref="C68">_FV(A68,"Ticker symbol",TRUE)</f>
        <v>AMAT</v>
      </c>
      <c r="D68" cm="1">
        <f t="array" ref="D68">_FV(A68,"Price")</f>
        <v>153.76</v>
      </c>
      <c r="E68" s="1" cm="1">
        <f t="array" ref="E68">_FV(A68,"Change (%)",TRUE)</f>
        <v>1.6594999999999999E-2</v>
      </c>
      <c r="F68" s="2" cm="1">
        <f t="array" ref="F68">_FV(A68,"52 week high",TRUE)</f>
        <v>165.01</v>
      </c>
      <c r="G68" s="2" cm="1">
        <f t="array" ref="G68">_FV(A68,"52 week low",TRUE)</f>
        <v>106.09</v>
      </c>
      <c r="H68" s="3" cm="1">
        <f t="array" ref="H68">_FV(A68,"Market cap",TRUE)/100000000</f>
        <v>1277.8487729599999</v>
      </c>
      <c r="I68" s="26" cm="1">
        <f t="array" ref="I68">_FV(A68,"Volume")/1000000</f>
        <v>6.5264519999999999</v>
      </c>
      <c r="J68" s="26" cm="1">
        <f t="array" ref="J68">_FV(A68,"Volume average",TRUE)/1000000</f>
        <v>5.2951569999999997</v>
      </c>
      <c r="K68" s="23">
        <f>J68*D68*1000000/100000000</f>
        <v>8.1418334031999997</v>
      </c>
      <c r="L68" s="26" cm="1">
        <f t="array" ref="L68">_FV(A68,"Shares outstanding",TRUE)/100000000</f>
        <v>8.3106709999999993</v>
      </c>
      <c r="M68" s="7">
        <f>I68/J68</f>
        <v>1.2325322931879075</v>
      </c>
      <c r="N68" s="7">
        <f>F68/D68-1</f>
        <v>7.3165972944849056E-2</v>
      </c>
      <c r="O68" s="7">
        <f>D68/G68-1</f>
        <v>0.44933546988406059</v>
      </c>
      <c r="P68" s="16">
        <f>$P$1</f>
        <v>45289</v>
      </c>
      <c r="Q68" cm="1" vm="2">
        <f t="array" aca="1" ref="Q68:R68" ca="1">_xlfn.STOCKHISTORY(A68,P68,P68,0,0 )</f>
        <v>45289</v>
      </c>
      <c r="R68" s="17" vm="303">
        <f ca="1"/>
        <v>162.07</v>
      </c>
      <c r="S68" s="7">
        <f ca="1">D68/R68-1</f>
        <v>-5.1274140803356572E-2</v>
      </c>
    </row>
    <row r="69" spans="1:19" x14ac:dyDescent="0.25">
      <c r="A69" t="e" vm="304">
        <v>#VALUE!</v>
      </c>
      <c r="B69" t="str" cm="1">
        <f t="array" ref="B69">_FV(A69,"Name")</f>
        <v>INTUITIVE SURGICAL, INC.</v>
      </c>
      <c r="C69" t="str" cm="1">
        <f t="array" ref="C69">_FV(A69,"Ticker symbol",TRUE)</f>
        <v>ISRG</v>
      </c>
      <c r="D69" cm="1">
        <f t="array" ref="D69">_FV(A69,"Price")</f>
        <v>362.33</v>
      </c>
      <c r="E69" s="1" cm="1">
        <f t="array" ref="E69">_FV(A69,"Change (%)",TRUE)</f>
        <v>-3.7940000000000001E-3</v>
      </c>
      <c r="F69" s="2" cm="1">
        <f t="array" ref="F69">_FV(A69,"52 week high",TRUE)</f>
        <v>366.86</v>
      </c>
      <c r="G69" s="2" cm="1">
        <f t="array" ref="G69">_FV(A69,"52 week low",TRUE)</f>
        <v>222.65</v>
      </c>
      <c r="H69" s="3" cm="1">
        <f t="array" ref="H69">_FV(A69,"Market cap",TRUE)/100000000</f>
        <v>1275.66102828</v>
      </c>
      <c r="I69" s="26" cm="1">
        <f t="array" ref="I69">_FV(A69,"Volume")/1000000</f>
        <v>1.494847</v>
      </c>
      <c r="J69" s="26" cm="1">
        <f t="array" ref="J69">_FV(A69,"Volume average",TRUE)/1000000</f>
        <v>1.6923239999999999</v>
      </c>
      <c r="K69" s="23">
        <f>J69*D69*1000000/100000000</f>
        <v>6.1317975491999999</v>
      </c>
      <c r="L69" s="26" cm="1">
        <f t="array" ref="L69">_FV(A69,"Shares outstanding",TRUE)/100000000</f>
        <v>3.5207160000000002</v>
      </c>
      <c r="M69" s="7">
        <f>I69/J69</f>
        <v>0.88331016992018085</v>
      </c>
      <c r="N69" s="7">
        <f>F69/D69-1</f>
        <v>1.250241492562032E-2</v>
      </c>
      <c r="O69" s="7">
        <f>D69/G69-1</f>
        <v>0.6273523467325397</v>
      </c>
      <c r="P69" s="16">
        <f>$P$1</f>
        <v>45289</v>
      </c>
      <c r="Q69" cm="1" vm="2">
        <f t="array" aca="1" ref="Q69:R69" ca="1">_xlfn.STOCKHISTORY(A69,P69,P69,0,0 )</f>
        <v>45289</v>
      </c>
      <c r="R69" s="17" vm="305">
        <f ca="1"/>
        <v>337.36</v>
      </c>
      <c r="S69" s="7">
        <f ca="1">D69/R69-1</f>
        <v>7.4015888072089142E-2</v>
      </c>
    </row>
    <row r="70" spans="1:19" x14ac:dyDescent="0.25">
      <c r="A70" t="e" vm="306">
        <v>#VALUE!</v>
      </c>
      <c r="B70" t="str" cm="1">
        <f t="array" ref="B70">_FV(A70,"Name")</f>
        <v>LOWE'S COMPANIES, INC.</v>
      </c>
      <c r="C70" t="str" cm="1">
        <f t="array" ref="C70">_FV(A70,"Ticker symbol",TRUE)</f>
        <v>LOW</v>
      </c>
      <c r="D70" cm="1">
        <f t="array" ref="D70">_FV(A70,"Price")</f>
        <v>220.43</v>
      </c>
      <c r="E70" s="1" cm="1">
        <f t="array" ref="E70">_FV(A70,"Change (%)",TRUE)</f>
        <v>6.9430000000000004E-3</v>
      </c>
      <c r="F70" s="2" cm="1">
        <f t="array" ref="F70">_FV(A70,"52 week high",TRUE)</f>
        <v>237.20500000000001</v>
      </c>
      <c r="G70" s="2" cm="1">
        <f t="array" ref="G70">_FV(A70,"52 week low",TRUE)</f>
        <v>181.85</v>
      </c>
      <c r="H70" s="3" cm="1">
        <f t="array" ref="H70">_FV(A70,"Market cap",TRUE)/100000000</f>
        <v>1267.72070418</v>
      </c>
      <c r="I70" s="26" cm="1">
        <f t="array" ref="I70">_FV(A70,"Volume")/1000000</f>
        <v>2.5944020000000001</v>
      </c>
      <c r="J70" s="26" cm="1">
        <f t="array" ref="J70">_FV(A70,"Volume average",TRUE)/1000000</f>
        <v>3.1502970000000001</v>
      </c>
      <c r="K70" s="23">
        <f>J70*D70*1000000/100000000</f>
        <v>6.9441996771000003</v>
      </c>
      <c r="L70" s="26" cm="1">
        <f t="array" ref="L70">_FV(A70,"Shares outstanding",TRUE)/100000000</f>
        <v>5.7511260000000002</v>
      </c>
      <c r="M70" s="7">
        <f>I70/J70</f>
        <v>0.82354203429073514</v>
      </c>
      <c r="N70" s="7">
        <f>F70/D70-1</f>
        <v>7.6101256634759418E-2</v>
      </c>
      <c r="O70" s="7">
        <f>D70/G70-1</f>
        <v>0.21215287324718179</v>
      </c>
      <c r="P70" s="16">
        <f>$P$1</f>
        <v>45289</v>
      </c>
      <c r="Q70" cm="1" vm="2">
        <f t="array" aca="1" ref="Q70:R70" ca="1">_xlfn.STOCKHISTORY(A70,P70,P70,0,0 )</f>
        <v>45289</v>
      </c>
      <c r="R70" s="17" vm="307">
        <f ca="1"/>
        <v>222.55</v>
      </c>
      <c r="S70" s="7">
        <f ca="1">D70/R70-1</f>
        <v>-9.5259492248932487E-3</v>
      </c>
    </row>
    <row r="71" spans="1:19" x14ac:dyDescent="0.25">
      <c r="A71" t="e" vm="308">
        <v>#VALUE!</v>
      </c>
      <c r="B71" t="str" cm="1">
        <f t="array" ref="B71">_FV(A71,"Name")</f>
        <v>NEXTERA ENERGY, INC.</v>
      </c>
      <c r="C71" t="str" cm="1">
        <f t="array" ref="C71">_FV(A71,"Ticker symbol",TRUE)</f>
        <v>NEE</v>
      </c>
      <c r="D71" cm="1">
        <f t="array" ref="D71">_FV(A71,"Price")</f>
        <v>60.35</v>
      </c>
      <c r="E71" s="1" cm="1">
        <f t="array" ref="E71">_FV(A71,"Change (%)",TRUE)</f>
        <v>-1.1304000000000002E-2</v>
      </c>
      <c r="F71" s="2" cm="1">
        <f t="array" ref="F71">_FV(A71,"52 week high",TRUE)</f>
        <v>86.47</v>
      </c>
      <c r="G71" s="2" cm="1">
        <f t="array" ref="G71">_FV(A71,"52 week low",TRUE)</f>
        <v>47.145000000000003</v>
      </c>
      <c r="H71" s="3" cm="1">
        <f t="array" ref="H71">_FV(A71,"Market cap",TRUE)/100000000</f>
        <v>1252.3620000000001</v>
      </c>
      <c r="I71" s="26" cm="1">
        <f t="array" ref="I71">_FV(A71,"Volume")/1000000</f>
        <v>11.63259</v>
      </c>
      <c r="J71" s="26" cm="1">
        <f t="array" ref="J71">_FV(A71,"Volume average",TRUE)/1000000</f>
        <v>10.497977000000001</v>
      </c>
      <c r="K71" s="23">
        <f>J71*D71*1000000/100000000</f>
        <v>6.3355291195000003</v>
      </c>
      <c r="L71" s="26" cm="1">
        <f t="array" ref="L71">_FV(A71,"Shares outstanding",TRUE)/100000000</f>
        <v>20.51708</v>
      </c>
      <c r="M71" s="7">
        <f>I71/J71</f>
        <v>1.1080792042123926</v>
      </c>
      <c r="N71" s="7">
        <f>F71/D71-1</f>
        <v>0.43280861640430812</v>
      </c>
      <c r="O71" s="7">
        <f>D71/G71-1</f>
        <v>0.28009332909110185</v>
      </c>
      <c r="P71" s="16">
        <f>$P$1</f>
        <v>45289</v>
      </c>
      <c r="Q71" cm="1" vm="2">
        <f t="array" aca="1" ref="Q71:R71" ca="1">_xlfn.STOCKHISTORY(A71,P71,P71,0,0 )</f>
        <v>45289</v>
      </c>
      <c r="R71" s="17" vm="309">
        <f ca="1"/>
        <v>60.74</v>
      </c>
      <c r="S71" s="7">
        <f ca="1">D71/R71-1</f>
        <v>-6.4208100098781529E-3</v>
      </c>
    </row>
    <row r="72" spans="1:19" x14ac:dyDescent="0.25">
      <c r="A72" t="e" vm="310">
        <v>#VALUE!</v>
      </c>
      <c r="B72" t="str" cm="1">
        <f t="array" ref="B72">_FV(A72,"Name")</f>
        <v>THE GOLDMAN SACHS GROUP, INC.</v>
      </c>
      <c r="C72" t="str" cm="1">
        <f t="array" ref="C72">_FV(A72,"Ticker symbol",TRUE)</f>
        <v>GS</v>
      </c>
      <c r="D72" cm="1">
        <f t="array" ref="D72">_FV(A72,"Price")</f>
        <v>380.48</v>
      </c>
      <c r="E72" s="1" cm="1">
        <f t="array" ref="E72">_FV(A72,"Change (%)",TRUE)</f>
        <v>7.2269999999999999E-3</v>
      </c>
      <c r="F72" s="2" cm="1">
        <f t="array" ref="F72">_FV(A72,"52 week high",TRUE)</f>
        <v>389.47</v>
      </c>
      <c r="G72" s="2" cm="1">
        <f t="array" ref="G72">_FV(A72,"52 week low",TRUE)</f>
        <v>289.35680000000002</v>
      </c>
      <c r="H72" s="3" cm="1">
        <f t="array" ref="H72">_FV(A72,"Market cap",TRUE)/100000000</f>
        <v>1240.7928400000001</v>
      </c>
      <c r="I72" s="26" cm="1">
        <f t="array" ref="I72">_FV(A72,"Volume")/1000000</f>
        <v>3.925821</v>
      </c>
      <c r="J72" s="26" cm="1">
        <f t="array" ref="J72">_FV(A72,"Volume average",TRUE)/1000000</f>
        <v>2.1073469999999999</v>
      </c>
      <c r="K72" s="23">
        <f>J72*D72*1000000/100000000</f>
        <v>8.0180338656000014</v>
      </c>
      <c r="L72" s="26" cm="1">
        <f t="array" ref="L72">_FV(A72,"Shares outstanding",TRUE)/100000000</f>
        <v>3.2611249999999998</v>
      </c>
      <c r="M72" s="7">
        <f>I72/J72</f>
        <v>1.8629210092120567</v>
      </c>
      <c r="N72" s="7">
        <f>F72/D72-1</f>
        <v>2.3628048780487854E-2</v>
      </c>
      <c r="O72" s="7">
        <f>D72/G72-1</f>
        <v>0.31491639387773152</v>
      </c>
      <c r="P72" s="16">
        <f>$P$1</f>
        <v>45289</v>
      </c>
      <c r="Q72" cm="1" vm="2">
        <f t="array" aca="1" ref="Q72:R72" ca="1">_xlfn.STOCKHISTORY(A72,P72,P72,0,0 )</f>
        <v>45289</v>
      </c>
      <c r="R72" s="17" vm="311">
        <f ca="1"/>
        <v>385.77</v>
      </c>
      <c r="S72" s="7">
        <f ca="1">D72/R72-1</f>
        <v>-1.3712834072115432E-2</v>
      </c>
    </row>
    <row r="73" spans="1:19" x14ac:dyDescent="0.25">
      <c r="A73" t="e" vm="312">
        <v>#VALUE!</v>
      </c>
      <c r="B73" t="str" cm="1">
        <f t="array" ref="B73">_FV(A73,"Name")</f>
        <v>RTX CORPORATION</v>
      </c>
      <c r="C73" t="str" cm="1">
        <f t="array" ref="C73">_FV(A73,"Ticker symbol",TRUE)</f>
        <v>RTX</v>
      </c>
      <c r="D73" cm="1">
        <f t="array" ref="D73">_FV(A73,"Price")</f>
        <v>85.504999999999995</v>
      </c>
      <c r="E73" s="1" cm="1">
        <f t="array" ref="E73">_FV(A73,"Change (%)",TRUE)</f>
        <v>-9.5560000000000003E-3</v>
      </c>
      <c r="F73" s="2" cm="1">
        <f t="array" ref="F73">_FV(A73,"52 week high",TRUE)</f>
        <v>104.91</v>
      </c>
      <c r="G73" s="2" cm="1">
        <f t="array" ref="G73">_FV(A73,"52 week low",TRUE)</f>
        <v>68.555000000000007</v>
      </c>
      <c r="H73" s="3" cm="1">
        <f t="array" ref="H73">_FV(A73,"Market cap",TRUE)/100000000</f>
        <v>1229.4772500500001</v>
      </c>
      <c r="I73" s="26" cm="1">
        <f t="array" ref="I73">_FV(A73,"Volume")/1000000</f>
        <v>9.5679979999999993</v>
      </c>
      <c r="J73" s="26" cm="1">
        <f t="array" ref="J73">_FV(A73,"Volume average",TRUE)/1000000</f>
        <v>7.4804510000000004</v>
      </c>
      <c r="K73" s="23">
        <f>J73*D73*1000000/100000000</f>
        <v>6.3961596275500012</v>
      </c>
      <c r="L73" s="26" cm="1">
        <f t="array" ref="L73">_FV(A73,"Shares outstanding",TRUE)/100000000</f>
        <v>14.379009999999999</v>
      </c>
      <c r="M73" s="7">
        <f>I73/J73</f>
        <v>1.2790669974310371</v>
      </c>
      <c r="N73" s="7">
        <f>F73/D73-1</f>
        <v>0.22694579264370507</v>
      </c>
      <c r="O73" s="7">
        <f>D73/G73-1</f>
        <v>0.24724673619721371</v>
      </c>
      <c r="P73" s="16">
        <f>$P$1</f>
        <v>45289</v>
      </c>
      <c r="Q73" cm="1" vm="2">
        <f t="array" aca="1" ref="Q73:R73" ca="1">_xlfn.STOCKHISTORY(A73,P73,P73,0,0 )</f>
        <v>45289</v>
      </c>
      <c r="R73" s="17" vm="313">
        <f ca="1"/>
        <v>84.14</v>
      </c>
      <c r="S73" s="7">
        <f ca="1">D73/R73-1</f>
        <v>1.6222961730449237E-2</v>
      </c>
    </row>
    <row r="74" spans="1:19" x14ac:dyDescent="0.25">
      <c r="A74" t="e" vm="314">
        <v>#VALUE!</v>
      </c>
      <c r="B74" t="str" cm="1">
        <f t="array" ref="B74">_FV(A74,"Name")</f>
        <v>BOOKING HOLDINGS INC.</v>
      </c>
      <c r="C74" t="str" cm="1">
        <f t="array" ref="C74">_FV(A74,"Ticker symbol",TRUE)</f>
        <v>BKNG</v>
      </c>
      <c r="D74" cm="1">
        <f t="array" ref="D74">_FV(A74,"Price")</f>
        <v>3503.7</v>
      </c>
      <c r="E74" s="1" cm="1">
        <f t="array" ref="E74">_FV(A74,"Change (%)",TRUE)</f>
        <v>3.7120000000000002E-4</v>
      </c>
      <c r="F74" s="2" cm="1">
        <f t="array" ref="F74">_FV(A74,"52 week high",TRUE)</f>
        <v>3580.62</v>
      </c>
      <c r="G74" s="2" cm="1">
        <f t="array" ref="G74">_FV(A74,"52 week low",TRUE)</f>
        <v>2268.3649999999998</v>
      </c>
      <c r="H74" s="3" cm="1">
        <f t="array" ref="H74">_FV(A74,"Market cap",TRUE)/100000000</f>
        <v>1222.43637519</v>
      </c>
      <c r="I74" s="26" cm="1">
        <f t="array" ref="I74">_FV(A74,"Volume")/1000000</f>
        <v>0.173231</v>
      </c>
      <c r="J74" s="26" cm="1">
        <f t="array" ref="J74">_FV(A74,"Volume average",TRUE)/1000000</f>
        <v>0.26031599999999999</v>
      </c>
      <c r="K74" s="23">
        <f>J74*D74*1000000/100000000</f>
        <v>9.1206916919999994</v>
      </c>
      <c r="L74" s="26" cm="1">
        <f t="array" ref="L74">_FV(A74,"Shares outstanding",TRUE)/100000000</f>
        <v>0.34889870000000001</v>
      </c>
      <c r="M74" s="7">
        <f>I74/J74</f>
        <v>0.66546428187280071</v>
      </c>
      <c r="N74" s="7">
        <f>F74/D74-1</f>
        <v>2.1953934412192844E-2</v>
      </c>
      <c r="O74" s="7">
        <f>D74/G74-1</f>
        <v>0.54459269121151155</v>
      </c>
      <c r="P74" s="16">
        <f>$P$1</f>
        <v>45289</v>
      </c>
      <c r="Q74" cm="1" vm="2">
        <f t="array" aca="1" ref="Q74:R74" ca="1">_xlfn.STOCKHISTORY(A74,P74,P74,0,0 )</f>
        <v>45289</v>
      </c>
      <c r="R74" s="17" vm="315">
        <f ca="1"/>
        <v>3547.22</v>
      </c>
      <c r="S74" s="7">
        <f ca="1">D74/R74-1</f>
        <v>-1.2268762580274095E-2</v>
      </c>
    </row>
    <row r="75" spans="1:19" x14ac:dyDescent="0.25">
      <c r="A75" t="e" vm="316">
        <v>#VALUE!</v>
      </c>
      <c r="B75" t="str" cm="1">
        <f t="array" ref="B75">_FV(A75,"Name")</f>
        <v>PROLOGIS, INC.</v>
      </c>
      <c r="C75" t="str" cm="1">
        <f t="array" ref="C75">_FV(A75,"Ticker symbol",TRUE)</f>
        <v>PLD</v>
      </c>
      <c r="D75" cm="1">
        <f t="array" ref="D75">_FV(A75,"Price")</f>
        <v>129.97</v>
      </c>
      <c r="E75" s="1" cm="1">
        <f t="array" ref="E75">_FV(A75,"Change (%)",TRUE)</f>
        <v>-1.2011000000000001E-2</v>
      </c>
      <c r="F75" s="2" cm="1">
        <f t="array" ref="F75">_FV(A75,"52 week high",TRUE)</f>
        <v>137.52000000000001</v>
      </c>
      <c r="G75" s="2" cm="1">
        <f t="array" ref="G75">_FV(A75,"52 week low",TRUE)</f>
        <v>96.64</v>
      </c>
      <c r="H75" s="3" cm="1">
        <f t="array" ref="H75">_FV(A75,"Market cap",TRUE)/100000000</f>
        <v>1200.8851087</v>
      </c>
      <c r="I75" s="26" cm="1">
        <f t="array" ref="I75">_FV(A75,"Volume")/1000000</f>
        <v>4.0008030000000003</v>
      </c>
      <c r="J75" s="26" cm="1">
        <f t="array" ref="J75">_FV(A75,"Volume average",TRUE)/1000000</f>
        <v>3.642026</v>
      </c>
      <c r="K75" s="23">
        <f>J75*D75*1000000/100000000</f>
        <v>4.7335411921999997</v>
      </c>
      <c r="L75" s="26" cm="1">
        <f t="array" ref="L75">_FV(A75,"Shares outstanding",TRUE)/100000000</f>
        <v>9.2397100000000005</v>
      </c>
      <c r="M75" s="7">
        <f>I75/J75</f>
        <v>1.0985102797179374</v>
      </c>
      <c r="N75" s="7">
        <f>F75/D75-1</f>
        <v>5.8090328537354852E-2</v>
      </c>
      <c r="O75" s="7">
        <f>D75/G75-1</f>
        <v>0.34488824503311255</v>
      </c>
      <c r="P75" s="16">
        <f>$P$1</f>
        <v>45289</v>
      </c>
      <c r="Q75" cm="1" vm="2">
        <f t="array" aca="1" ref="Q75:R75" ca="1">_xlfn.STOCKHISTORY(A75,P75,P75,0,0 )</f>
        <v>45289</v>
      </c>
      <c r="R75" s="17" vm="317">
        <f ca="1"/>
        <v>133.30000000000001</v>
      </c>
      <c r="S75" s="7">
        <f ca="1">D75/R75-1</f>
        <v>-2.4981245311327949E-2</v>
      </c>
    </row>
    <row r="76" spans="1:19" x14ac:dyDescent="0.25">
      <c r="A76" t="e" vm="318">
        <v>#VALUE!</v>
      </c>
      <c r="B76" t="str" cm="1">
        <f t="array" ref="B76">_FV(A76,"Name")</f>
        <v>STRYKER CORPORATION</v>
      </c>
      <c r="C76" t="str" cm="1">
        <f t="array" ref="C76">_FV(A76,"Ticker symbol",TRUE)</f>
        <v>SYK</v>
      </c>
      <c r="D76" cm="1">
        <f t="array" ref="D76">_FV(A76,"Price")</f>
        <v>314.29000000000002</v>
      </c>
      <c r="E76" s="1" cm="1">
        <f t="array" ref="E76">_FV(A76,"Change (%)",TRUE)</f>
        <v>4.4419999999999998E-3</v>
      </c>
      <c r="F76" s="2" cm="1">
        <f t="array" ref="F76">_FV(A76,"52 week high",TRUE)</f>
        <v>317.26</v>
      </c>
      <c r="G76" s="2" cm="1">
        <f t="array" ref="G76">_FV(A76,"52 week low",TRUE)</f>
        <v>248.8</v>
      </c>
      <c r="H76" s="3" cm="1">
        <f t="array" ref="H76">_FV(A76,"Market cap",TRUE)/100000000</f>
        <v>1188.826</v>
      </c>
      <c r="I76" s="26" cm="1">
        <f t="array" ref="I76">_FV(A76,"Volume")/1000000</f>
        <v>1.5998209999999999</v>
      </c>
      <c r="J76" s="26" cm="1">
        <f t="array" ref="J76">_FV(A76,"Volume average",TRUE)/1000000</f>
        <v>1.3002050000000001</v>
      </c>
      <c r="K76" s="23">
        <f>J76*D76*1000000/100000000</f>
        <v>4.0864142945000008</v>
      </c>
      <c r="L76" s="26" cm="1">
        <f t="array" ref="L76">_FV(A76,"Shares outstanding",TRUE)/100000000</f>
        <v>3.799382</v>
      </c>
      <c r="M76" s="7">
        <f>I76/J76</f>
        <v>1.2304375079314416</v>
      </c>
      <c r="N76" s="7">
        <f>F76/D76-1</f>
        <v>9.4498711381207912E-3</v>
      </c>
      <c r="O76" s="7">
        <f>D76/G76-1</f>
        <v>0.2632234726688103</v>
      </c>
      <c r="P76" s="16">
        <f>$P$1</f>
        <v>45289</v>
      </c>
      <c r="Q76" cm="1" vm="2">
        <f t="array" aca="1" ref="Q76:R76" ca="1">_xlfn.STOCKHISTORY(A76,P76,P76,0,0 )</f>
        <v>45289</v>
      </c>
      <c r="R76" s="17" vm="319">
        <f ca="1"/>
        <v>299.45999999999998</v>
      </c>
      <c r="S76" s="7">
        <f ca="1">D76/R76-1</f>
        <v>4.9522473786148602E-2</v>
      </c>
    </row>
    <row r="77" spans="1:19" x14ac:dyDescent="0.25">
      <c r="A77" t="e" vm="320">
        <v>#VALUE!</v>
      </c>
      <c r="B77" t="str" cm="1">
        <f t="array" ref="B77">_FV(A77,"Name")</f>
        <v>BLACKROCK, INC.</v>
      </c>
      <c r="C77" t="str" cm="1">
        <f t="array" ref="C77">_FV(A77,"Ticker symbol",TRUE)</f>
        <v>BLK</v>
      </c>
      <c r="D77" cm="1">
        <f t="array" ref="D77">_FV(A77,"Price")</f>
        <v>791.38</v>
      </c>
      <c r="E77" s="1" cm="1">
        <f t="array" ref="E77">_FV(A77,"Change (%)",TRUE)</f>
        <v>-1.0280000000000001E-2</v>
      </c>
      <c r="F77" s="2" cm="1">
        <f t="array" ref="F77">_FV(A77,"52 week high",TRUE)</f>
        <v>819</v>
      </c>
      <c r="G77" s="2" cm="1">
        <f t="array" ref="G77">_FV(A77,"52 week low",TRUE)</f>
        <v>596.17999999999995</v>
      </c>
      <c r="H77" s="3" cm="1">
        <f t="array" ref="H77">_FV(A77,"Market cap",TRUE)/100000000</f>
        <v>1177.2766724999999</v>
      </c>
      <c r="I77" s="26" cm="1">
        <f t="array" ref="I77">_FV(A77,"Volume")/1000000</f>
        <v>0.89516799999999996</v>
      </c>
      <c r="J77" s="26" cm="1">
        <f t="array" ref="J77">_FV(A77,"Volume average",TRUE)/1000000</f>
        <v>0.67091800000000001</v>
      </c>
      <c r="K77" s="23">
        <f>J77*D77*1000000/100000000</f>
        <v>5.3095108684000003</v>
      </c>
      <c r="L77" s="26" cm="1">
        <f t="array" ref="L77">_FV(A77,"Shares outstanding",TRUE)/100000000</f>
        <v>1.487625</v>
      </c>
      <c r="M77" s="7">
        <f>I77/J77</f>
        <v>1.3342435290154682</v>
      </c>
      <c r="N77" s="7">
        <f>F77/D77-1</f>
        <v>3.490105890975248E-2</v>
      </c>
      <c r="O77" s="7">
        <f>D77/G77-1</f>
        <v>0.3274178939246537</v>
      </c>
      <c r="P77" s="16">
        <f>$P$1</f>
        <v>45289</v>
      </c>
      <c r="Q77" cm="1" vm="2">
        <f t="array" aca="1" ref="Q77:R77" ca="1">_xlfn.STOCKHISTORY(A77,P77,P77,0,0 )</f>
        <v>45289</v>
      </c>
      <c r="R77" s="17" vm="321">
        <f ca="1"/>
        <v>811.8</v>
      </c>
      <c r="S77" s="7">
        <f ca="1">D77/R77-1</f>
        <v>-2.5153978812515354E-2</v>
      </c>
    </row>
    <row r="78" spans="1:19" x14ac:dyDescent="0.25">
      <c r="A78" t="e" vm="322">
        <v>#VALUE!</v>
      </c>
      <c r="B78" t="str" cm="1">
        <f t="array" ref="B78">_FV(A78,"Name")</f>
        <v>AT&amp;T INC.</v>
      </c>
      <c r="C78" t="str" cm="1">
        <f t="array" ref="C78">_FV(A78,"Ticker symbol",TRUE)</f>
        <v>T</v>
      </c>
      <c r="D78" cm="1">
        <f t="array" ref="D78">_FV(A78,"Price")</f>
        <v>16.440000000000001</v>
      </c>
      <c r="E78" s="1" cm="1">
        <f t="array" ref="E78">_FV(A78,"Change (%)",TRUE)</f>
        <v>-2.4269999999999999E-3</v>
      </c>
      <c r="F78" s="2" cm="1">
        <f t="array" ref="F78">_FV(A78,"52 week high",TRUE)</f>
        <v>21.12</v>
      </c>
      <c r="G78" s="2" cm="1">
        <f t="array" ref="G78">_FV(A78,"52 week low",TRUE)</f>
        <v>13.43</v>
      </c>
      <c r="H78" s="3" cm="1">
        <f t="array" ref="H78">_FV(A78,"Market cap",TRUE)/100000000</f>
        <v>1175.4632879999999</v>
      </c>
      <c r="I78" s="26" cm="1">
        <f t="array" ref="I78">_FV(A78,"Volume")/1000000</f>
        <v>39.029324000000003</v>
      </c>
      <c r="J78" s="26" cm="1">
        <f t="array" ref="J78">_FV(A78,"Volume average",TRUE)/1000000</f>
        <v>37.941118000000003</v>
      </c>
      <c r="K78" s="23">
        <f>J78*D78*1000000/100000000</f>
        <v>6.2375197992000011</v>
      </c>
      <c r="L78" s="26" cm="1">
        <f t="array" ref="L78">_FV(A78,"Shares outstanding",TRUE)/100000000</f>
        <v>71.500200000000007</v>
      </c>
      <c r="M78" s="7">
        <f>I78/J78</f>
        <v>1.0286814426501611</v>
      </c>
      <c r="N78" s="7">
        <f>F78/D78-1</f>
        <v>0.28467153284671531</v>
      </c>
      <c r="O78" s="7">
        <f>D78/G78-1</f>
        <v>0.22412509307520478</v>
      </c>
      <c r="P78" s="16">
        <f>$P$1</f>
        <v>45289</v>
      </c>
      <c r="Q78" cm="1" vm="2">
        <f t="array" aca="1" ref="Q78:R78" ca="1">_xlfn.STOCKHISTORY(A78,P78,P78,0,0 )</f>
        <v>45289</v>
      </c>
      <c r="R78" s="17" vm="323">
        <f ca="1"/>
        <v>16.78</v>
      </c>
      <c r="S78" s="7">
        <f ca="1">D78/R78-1</f>
        <v>-2.0262216924910592E-2</v>
      </c>
    </row>
    <row r="79" spans="1:19" x14ac:dyDescent="0.25">
      <c r="A79" t="e" vm="324">
        <v>#VALUE!</v>
      </c>
      <c r="B79" t="str" cm="1">
        <f t="array" ref="B79">_FV(A79,"Name")</f>
        <v>THE CHARLES SCHWAB CORPORATION</v>
      </c>
      <c r="C79" t="str" cm="1">
        <f t="array" ref="C79">_FV(A79,"Ticker symbol",TRUE)</f>
        <v>SCHW</v>
      </c>
      <c r="D79" cm="1">
        <f t="array" ref="D79">_FV(A79,"Price")</f>
        <v>64.28</v>
      </c>
      <c r="E79" s="1" cm="1">
        <f t="array" ref="E79">_FV(A79,"Change (%)",TRUE)</f>
        <v>-1.4563999999999999E-2</v>
      </c>
      <c r="F79" s="2" cm="1">
        <f t="array" ref="F79">_FV(A79,"52 week high",TRUE)</f>
        <v>84.51</v>
      </c>
      <c r="G79" s="2" cm="1">
        <f t="array" ref="G79">_FV(A79,"52 week low",TRUE)</f>
        <v>45</v>
      </c>
      <c r="H79" s="3" cm="1">
        <f t="array" ref="H79">_FV(A79,"Market cap",TRUE)/100000000</f>
        <v>1171.5512100000001</v>
      </c>
      <c r="I79" s="26" cm="1">
        <f t="array" ref="I79">_FV(A79,"Volume")/1000000</f>
        <v>12.599667</v>
      </c>
      <c r="J79" s="26" cm="1">
        <f t="array" ref="J79">_FV(A79,"Volume average",TRUE)/1000000</f>
        <v>9.5252060000000007</v>
      </c>
      <c r="K79" s="23">
        <f>J79*D79*1000000/100000000</f>
        <v>6.1228024168000008</v>
      </c>
      <c r="L79" s="26" cm="1">
        <f t="array" ref="L79">_FV(A79,"Shares outstanding",TRUE)/100000000</f>
        <v>18.225750000000001</v>
      </c>
      <c r="M79" s="7">
        <f>I79/J79</f>
        <v>1.3227710770769681</v>
      </c>
      <c r="N79" s="7">
        <f>F79/D79-1</f>
        <v>0.31471686372121965</v>
      </c>
      <c r="O79" s="7">
        <f>D79/G79-1</f>
        <v>0.42844444444444441</v>
      </c>
      <c r="P79" s="16">
        <f>$P$1</f>
        <v>45289</v>
      </c>
      <c r="Q79" cm="1" vm="2">
        <f t="array" aca="1" ref="Q79:R79" ca="1">_xlfn.STOCKHISTORY(A79,P79,P79,0,0 )</f>
        <v>45289</v>
      </c>
      <c r="R79" s="17" vm="325">
        <f ca="1"/>
        <v>68.8</v>
      </c>
      <c r="S79" s="7">
        <f ca="1">D79/R79-1</f>
        <v>-6.5697674418604635E-2</v>
      </c>
    </row>
    <row r="80" spans="1:19" x14ac:dyDescent="0.25">
      <c r="A80" t="e" vm="326">
        <v>#VALUE!</v>
      </c>
      <c r="B80" t="str" cm="1">
        <f t="array" ref="B80">_FV(A80,"Name")</f>
        <v>MEDTRONIC PUBLIC LIMITED COMPANY</v>
      </c>
      <c r="C80" t="str" cm="1">
        <f t="array" ref="C80">_FV(A80,"Ticker symbol",TRUE)</f>
        <v>MDT</v>
      </c>
      <c r="D80" cm="1">
        <f t="array" ref="D80">_FV(A80,"Price")</f>
        <v>86.54</v>
      </c>
      <c r="E80" s="1" cm="1">
        <f t="array" ref="E80">_FV(A80,"Change (%)",TRUE)</f>
        <v>-1.0065999999999999E-2</v>
      </c>
      <c r="F80" s="2" cm="1">
        <f t="array" ref="F80">_FV(A80,"52 week high",TRUE)</f>
        <v>92.02</v>
      </c>
      <c r="G80" s="2" cm="1">
        <f t="array" ref="G80">_FV(A80,"52 week low",TRUE)</f>
        <v>68.84</v>
      </c>
      <c r="H80" s="3" cm="1">
        <f t="array" ref="H80">_FV(A80,"Market cap",TRUE)/100000000</f>
        <v>1162.384</v>
      </c>
      <c r="I80" s="26" cm="1">
        <f t="array" ref="I80">_FV(A80,"Volume")/1000000</f>
        <v>5.3970580000000004</v>
      </c>
      <c r="J80" s="26" cm="1">
        <f t="array" ref="J80">_FV(A80,"Volume average",TRUE)/1000000</f>
        <v>5.9192429999999998</v>
      </c>
      <c r="K80" s="23">
        <f>J80*D80*1000000/100000000</f>
        <v>5.1225128921999996</v>
      </c>
      <c r="L80" s="26" cm="1">
        <f t="array" ref="L80">_FV(A80,"Shares outstanding",TRUE)/100000000</f>
        <v>13.29654</v>
      </c>
      <c r="M80" s="7">
        <f>I80/J80</f>
        <v>0.91178179371923074</v>
      </c>
      <c r="N80" s="7">
        <f>F80/D80-1</f>
        <v>6.3323318696556274E-2</v>
      </c>
      <c r="O80" s="7">
        <f>D80/G80-1</f>
        <v>0.25711795467751308</v>
      </c>
      <c r="P80" s="16">
        <f>$P$1</f>
        <v>45289</v>
      </c>
      <c r="Q80" cm="1" vm="2">
        <f t="array" aca="1" ref="Q80:R80" ca="1">_xlfn.STOCKHISTORY(A80,P80,P80,0,0 )</f>
        <v>45289</v>
      </c>
      <c r="R80" s="17" vm="327">
        <f ca="1"/>
        <v>82.38</v>
      </c>
      <c r="S80" s="7">
        <f ca="1">D80/R80-1</f>
        <v>5.0497693614955264E-2</v>
      </c>
    </row>
    <row r="81" spans="1:19" x14ac:dyDescent="0.25">
      <c r="A81" t="e" vm="328">
        <v>#VALUE!</v>
      </c>
      <c r="B81" t="str" cm="1">
        <f t="array" ref="B81">_FV(A81,"Name")</f>
        <v>LOCKHEED MARTIN CORPORATION</v>
      </c>
      <c r="C81" t="str" cm="1">
        <f t="array" ref="C81">_FV(A81,"Ticker symbol",TRUE)</f>
        <v>LMT</v>
      </c>
      <c r="D81" cm="1">
        <f t="array" ref="D81">_FV(A81,"Price")</f>
        <v>457.79</v>
      </c>
      <c r="E81" s="1" cm="1">
        <f t="array" ref="E81">_FV(A81,"Change (%)",TRUE)</f>
        <v>-1.1637E-2</v>
      </c>
      <c r="F81" s="2" cm="1">
        <f t="array" ref="F81">_FV(A81,"52 week high",TRUE)</f>
        <v>508.1</v>
      </c>
      <c r="G81" s="2" cm="1">
        <f t="array" ref="G81">_FV(A81,"52 week low",TRUE)</f>
        <v>393.77</v>
      </c>
      <c r="H81" s="3" cm="1">
        <f t="array" ref="H81">_FV(A81,"Market cap",TRUE)/100000000</f>
        <v>1149.144</v>
      </c>
      <c r="I81" s="26" cm="1">
        <f t="array" ref="I81">_FV(A81,"Volume")/1000000</f>
        <v>0.81463300000000005</v>
      </c>
      <c r="J81" s="26" cm="1">
        <f t="array" ref="J81">_FV(A81,"Volume average",TRUE)/1000000</f>
        <v>1.0443789999999999</v>
      </c>
      <c r="K81" s="23">
        <f>J81*D81*1000000/100000000</f>
        <v>4.7810626241000005</v>
      </c>
      <c r="L81" s="26" cm="1">
        <f t="array" ref="L81">_FV(A81,"Shares outstanding",TRUE)/100000000</f>
        <v>2.4809869999999998</v>
      </c>
      <c r="M81" s="7">
        <f>I81/J81</f>
        <v>0.78001664146827931</v>
      </c>
      <c r="N81" s="7">
        <f>F81/D81-1</f>
        <v>0.10989755127897061</v>
      </c>
      <c r="O81" s="7">
        <f>D81/G81-1</f>
        <v>0.16258221804606765</v>
      </c>
      <c r="P81" s="16">
        <f>$P$1</f>
        <v>45289</v>
      </c>
      <c r="Q81" cm="1" vm="2">
        <f t="array" aca="1" ref="Q81:R81" ca="1">_xlfn.STOCKHISTORY(A81,P81,P81,0,0 )</f>
        <v>45289</v>
      </c>
      <c r="R81" s="17" vm="329">
        <f ca="1"/>
        <v>453.24</v>
      </c>
      <c r="S81" s="7">
        <f ca="1">D81/R81-1</f>
        <v>1.0038831524137315E-2</v>
      </c>
    </row>
    <row r="82" spans="1:19" x14ac:dyDescent="0.25">
      <c r="A82" t="e" vm="330">
        <v>#VALUE!</v>
      </c>
      <c r="B82" t="str" cm="1">
        <f t="array" ref="B82">_FV(A82,"Name")</f>
        <v>VERTEX PHARMACEUTICALS INCORPORATED</v>
      </c>
      <c r="C82" t="str" cm="1">
        <f t="array" ref="C82">_FV(A82,"Ticker symbol",TRUE)</f>
        <v>VRTX</v>
      </c>
      <c r="D82" cm="1">
        <f t="array" ref="D82">_FV(A82,"Price")</f>
        <v>437.49</v>
      </c>
      <c r="E82" s="1" cm="1">
        <f t="array" ref="E82">_FV(A82,"Change (%)",TRUE)</f>
        <v>9.4369999999999992E-3</v>
      </c>
      <c r="F82" s="2" cm="1">
        <f t="array" ref="F82">_FV(A82,"52 week high",TRUE)</f>
        <v>438.03</v>
      </c>
      <c r="G82" s="2" cm="1">
        <f t="array" ref="G82">_FV(A82,"52 week low",TRUE)</f>
        <v>283.60000000000002</v>
      </c>
      <c r="H82" s="3" cm="1">
        <f t="array" ref="H82">_FV(A82,"Market cap",TRUE)/100000000</f>
        <v>1127.33823168</v>
      </c>
      <c r="I82" s="26" cm="1">
        <f t="array" ref="I82">_FV(A82,"Volume")/1000000</f>
        <v>1.786977</v>
      </c>
      <c r="J82" s="26" cm="1">
        <f t="array" ref="J82">_FV(A82,"Volume average",TRUE)/1000000</f>
        <v>1.5022500000000001</v>
      </c>
      <c r="K82" s="23">
        <f>J82*D82*1000000/100000000</f>
        <v>6.5721935250000003</v>
      </c>
      <c r="L82" s="26" cm="1">
        <f t="array" ref="L82">_FV(A82,"Shares outstanding",TRUE)/100000000</f>
        <v>2.576832</v>
      </c>
      <c r="M82" s="7">
        <f>I82/J82</f>
        <v>1.1895336994508237</v>
      </c>
      <c r="N82" s="7">
        <f>F82/D82-1</f>
        <v>1.2343139271753234E-3</v>
      </c>
      <c r="O82" s="7">
        <f>D82/G82-1</f>
        <v>0.54263046544428772</v>
      </c>
      <c r="P82" s="16">
        <f>$P$1</f>
        <v>45289</v>
      </c>
      <c r="Q82" cm="1" vm="2">
        <f t="array" aca="1" ref="Q82:R82" ca="1">_xlfn.STOCKHISTORY(A82,P82,P82,0,0 )</f>
        <v>45289</v>
      </c>
      <c r="R82" s="17" vm="331">
        <f ca="1"/>
        <v>406.89</v>
      </c>
      <c r="S82" s="7">
        <f ca="1">D82/R82-1</f>
        <v>7.5204600752046158E-2</v>
      </c>
    </row>
    <row r="83" spans="1:19" x14ac:dyDescent="0.25">
      <c r="A83" t="e" vm="332">
        <v>#VALUE!</v>
      </c>
      <c r="B83" t="str" cm="1">
        <f t="array" ref="B83">_FV(A83,"Name")</f>
        <v>ELEVANCE HEALTH, INC.</v>
      </c>
      <c r="C83" t="str" cm="1">
        <f t="array" ref="C83">_FV(A83,"Ticker symbol",TRUE)</f>
        <v>ELV</v>
      </c>
      <c r="D83" cm="1">
        <f t="array" ref="D83">_FV(A83,"Price")</f>
        <v>473.29</v>
      </c>
      <c r="E83" s="1" cm="1">
        <f t="array" ref="E83">_FV(A83,"Change (%)",TRUE)</f>
        <v>-3.852E-3</v>
      </c>
      <c r="F83" s="2" cm="1">
        <f t="array" ref="F83">_FV(A83,"52 week high",TRUE)</f>
        <v>508.78</v>
      </c>
      <c r="G83" s="2" cm="1">
        <f t="array" ref="G83">_FV(A83,"52 week low",TRUE)</f>
        <v>412</v>
      </c>
      <c r="H83" s="3" cm="1">
        <f t="array" ref="H83">_FV(A83,"Market cap",TRUE)/100000000</f>
        <v>1112.0379243899999</v>
      </c>
      <c r="I83" s="26" cm="1">
        <f t="array" ref="I83">_FV(A83,"Volume")/1000000</f>
        <v>0.77554999999999996</v>
      </c>
      <c r="J83" s="26" cm="1">
        <f t="array" ref="J83">_FV(A83,"Volume average",TRUE)/1000000</f>
        <v>1.062927</v>
      </c>
      <c r="K83" s="23">
        <f>J83*D83*1000000/100000000</f>
        <v>5.0307271983000001</v>
      </c>
      <c r="L83" s="26" cm="1">
        <f t="array" ref="L83">_FV(A83,"Shares outstanding",TRUE)/100000000</f>
        <v>2.3495910000000002</v>
      </c>
      <c r="M83" s="7">
        <f>I83/J83</f>
        <v>0.72963618385834583</v>
      </c>
      <c r="N83" s="7">
        <f>F83/D83-1</f>
        <v>7.4985738130955548E-2</v>
      </c>
      <c r="O83" s="7">
        <f>D83/G83-1</f>
        <v>0.14876213592233012</v>
      </c>
      <c r="P83" s="16">
        <f>$P$1</f>
        <v>45289</v>
      </c>
      <c r="Q83" cm="1" vm="2">
        <f t="array" aca="1" ref="Q83:R83" ca="1">_xlfn.STOCKHISTORY(A83,P83,P83,0,0 )</f>
        <v>45289</v>
      </c>
      <c r="R83" s="17" vm="333">
        <f ca="1"/>
        <v>471.56</v>
      </c>
      <c r="S83" s="7">
        <f ca="1">D83/R83-1</f>
        <v>3.6686741878022566E-3</v>
      </c>
    </row>
    <row r="84" spans="1:19" x14ac:dyDescent="0.25">
      <c r="A84" t="e" vm="334">
        <v>#VALUE!</v>
      </c>
      <c r="B84" t="str" cm="1">
        <f t="array" ref="B84">_FV(A84,"Name")</f>
        <v>THE TJX COMPANIES, INC.</v>
      </c>
      <c r="C84" t="str" cm="1">
        <f t="array" ref="C84">_FV(A84,"Ticker symbol",TRUE)</f>
        <v>TJX</v>
      </c>
      <c r="D84" cm="1">
        <f t="array" ref="D84">_FV(A84,"Price")</f>
        <v>95.87</v>
      </c>
      <c r="E84" s="1" cm="1">
        <f t="array" ref="E84">_FV(A84,"Change (%)",TRUE)</f>
        <v>8.8389999999999996E-3</v>
      </c>
      <c r="F84" s="2" cm="1">
        <f t="array" ref="F84">_FV(A84,"52 week high",TRUE)</f>
        <v>95.92</v>
      </c>
      <c r="G84" s="2" cm="1">
        <f t="array" ref="G84">_FV(A84,"52 week low",TRUE)</f>
        <v>72.92</v>
      </c>
      <c r="H84" s="3" cm="1">
        <f t="array" ref="H84">_FV(A84,"Market cap",TRUE)/100000000</f>
        <v>1092.6083398999999</v>
      </c>
      <c r="I84" s="26" cm="1">
        <f t="array" ref="I84">_FV(A84,"Volume")/1000000</f>
        <v>5.9720329999999997</v>
      </c>
      <c r="J84" s="26" cm="1">
        <f t="array" ref="J84">_FV(A84,"Volume average",TRUE)/1000000</f>
        <v>4.7810509999999997</v>
      </c>
      <c r="K84" s="23">
        <f>J84*D84*1000000/100000000</f>
        <v>4.5835935936999999</v>
      </c>
      <c r="L84" s="26" cm="1">
        <f t="array" ref="L84">_FV(A84,"Shares outstanding",TRUE)/100000000</f>
        <v>11.39677</v>
      </c>
      <c r="M84" s="7">
        <f>I84/J84</f>
        <v>1.2491046424729626</v>
      </c>
      <c r="N84" s="7">
        <f>F84/D84-1</f>
        <v>5.2153958485456897E-4</v>
      </c>
      <c r="O84" s="7">
        <f>D84/G84-1</f>
        <v>0.31472846955567757</v>
      </c>
      <c r="P84" s="16">
        <f>$P$1</f>
        <v>45289</v>
      </c>
      <c r="Q84" cm="1" vm="2">
        <f t="array" aca="1" ref="Q84:R84" ca="1">_xlfn.STOCKHISTORY(A84,P84,P84,0,0 )</f>
        <v>45289</v>
      </c>
      <c r="R84" s="17" vm="335">
        <f ca="1"/>
        <v>93.81</v>
      </c>
      <c r="S84" s="7">
        <f ca="1">D84/R84-1</f>
        <v>2.1959279394520914E-2</v>
      </c>
    </row>
    <row r="85" spans="1:19" x14ac:dyDescent="0.25">
      <c r="A85" t="e" vm="336">
        <v>#VALUE!</v>
      </c>
      <c r="B85" t="str" cm="1">
        <f t="array" ref="B85">_FV(A85,"Name")</f>
        <v>DEERE &amp; COMPANY</v>
      </c>
      <c r="C85" t="str" cm="1">
        <f t="array" ref="C85">_FV(A85,"Ticker symbol",TRUE)</f>
        <v>DE</v>
      </c>
      <c r="D85" cm="1">
        <f t="array" ref="D85">_FV(A85,"Price")</f>
        <v>385.32</v>
      </c>
      <c r="E85" s="1" cm="1">
        <f t="array" ref="E85">_FV(A85,"Change (%)",TRUE)</f>
        <v>-3.0790000000000001E-3</v>
      </c>
      <c r="F85" s="2" cm="1">
        <f t="array" ref="F85">_FV(A85,"52 week high",TRUE)</f>
        <v>450</v>
      </c>
      <c r="G85" s="2" cm="1">
        <f t="array" ref="G85">_FV(A85,"52 week low",TRUE)</f>
        <v>345.55</v>
      </c>
      <c r="H85" s="3" cm="1">
        <f t="array" ref="H85">_FV(A85,"Market cap",TRUE)/100000000</f>
        <v>1078.8570826800001</v>
      </c>
      <c r="I85" s="26" cm="1">
        <f t="array" ref="I85">_FV(A85,"Volume")/1000000</f>
        <v>1.2928539999999999</v>
      </c>
      <c r="J85" s="26" cm="1">
        <f t="array" ref="J85">_FV(A85,"Volume average",TRUE)/1000000</f>
        <v>1.6632450000000001</v>
      </c>
      <c r="K85" s="23">
        <f>J85*D85*1000000/100000000</f>
        <v>6.4088156339999998</v>
      </c>
      <c r="L85" s="26" cm="1">
        <f t="array" ref="L85">_FV(A85,"Shares outstanding",TRUE)/100000000</f>
        <v>2.7998989999999999</v>
      </c>
      <c r="M85" s="7">
        <f>I85/J85</f>
        <v>0.77730821376285508</v>
      </c>
      <c r="N85" s="7">
        <f>F85/D85-1</f>
        <v>0.16786047960137029</v>
      </c>
      <c r="O85" s="7">
        <f>D85/G85-1</f>
        <v>0.11509188250614955</v>
      </c>
      <c r="P85" s="16">
        <f>$P$1</f>
        <v>45289</v>
      </c>
      <c r="Q85" cm="1" vm="2">
        <f t="array" aca="1" ref="Q85:R85" ca="1">_xlfn.STOCKHISTORY(A85,P85,P85,0,0 )</f>
        <v>45289</v>
      </c>
      <c r="R85" s="17" vm="337">
        <f ca="1"/>
        <v>399.87</v>
      </c>
      <c r="S85" s="7">
        <f ca="1">D85/R85-1</f>
        <v>-3.6386825718358495E-2</v>
      </c>
    </row>
    <row r="86" spans="1:19" x14ac:dyDescent="0.25">
      <c r="A86" t="e" vm="338">
        <v>#VALUE!</v>
      </c>
      <c r="B86" t="str" cm="1">
        <f t="array" ref="B86">_FV(A86,"Name")</f>
        <v>GILEAD SCIENCES, INC.</v>
      </c>
      <c r="C86" t="str" cm="1">
        <f t="array" ref="C86">_FV(A86,"Ticker symbol",TRUE)</f>
        <v>GILD</v>
      </c>
      <c r="D86" cm="1">
        <f t="array" ref="D86">_FV(A86,"Price")</f>
        <v>85.99</v>
      </c>
      <c r="E86" s="1" cm="1">
        <f t="array" ref="E86">_FV(A86,"Change (%)",TRUE)</f>
        <v>-4.5149999999999999E-3</v>
      </c>
      <c r="F86" s="2" cm="1">
        <f t="array" ref="F86">_FV(A86,"52 week high",TRUE)</f>
        <v>87.82</v>
      </c>
      <c r="G86" s="2" cm="1">
        <f t="array" ref="G86">_FV(A86,"52 week low",TRUE)</f>
        <v>72.865899999999996</v>
      </c>
      <c r="H86" s="3" cm="1">
        <f t="array" ref="H86">_FV(A86,"Market cap",TRUE)/100000000</f>
        <v>1071.4715157999999</v>
      </c>
      <c r="I86" s="26" cm="1">
        <f t="array" ref="I86">_FV(A86,"Volume")/1000000</f>
        <v>5.1389389999999997</v>
      </c>
      <c r="J86" s="26" cm="1">
        <f t="array" ref="J86">_FV(A86,"Volume average",TRUE)/1000000</f>
        <v>6.8862129999999997</v>
      </c>
      <c r="K86" s="23">
        <f>J86*D86*1000000/100000000</f>
        <v>5.9214545586999998</v>
      </c>
      <c r="L86" s="26" cm="1">
        <f t="array" ref="L86">_FV(A86,"Shares outstanding",TRUE)/100000000</f>
        <v>12.460419999999999</v>
      </c>
      <c r="M86" s="7">
        <f>I86/J86</f>
        <v>0.74626489189341083</v>
      </c>
      <c r="N86" s="7">
        <f>F86/D86-1</f>
        <v>2.1281544365623795E-2</v>
      </c>
      <c r="O86" s="7">
        <f>D86/G86-1</f>
        <v>0.18011305699922731</v>
      </c>
      <c r="P86" s="16">
        <f>$P$1</f>
        <v>45289</v>
      </c>
      <c r="Q86" cm="1" vm="2">
        <f t="array" aca="1" ref="Q86:R86" ca="1">_xlfn.STOCKHISTORY(A86,P86,P86,0,0 )</f>
        <v>45289</v>
      </c>
      <c r="R86" s="17" vm="339">
        <f ca="1"/>
        <v>81.010000000000005</v>
      </c>
      <c r="S86" s="7">
        <f ca="1">D86/R86-1</f>
        <v>6.147389211208476E-2</v>
      </c>
    </row>
    <row r="87" spans="1:19" x14ac:dyDescent="0.25">
      <c r="A87" t="e" vm="340">
        <v>#VALUE!</v>
      </c>
      <c r="B87" t="str" cm="1">
        <f t="array" ref="B87">_FV(A87,"Name")</f>
        <v>STARBUCKS CORPORATION</v>
      </c>
      <c r="C87" t="str" cm="1">
        <f t="array" ref="C87">_FV(A87,"Ticker symbol",TRUE)</f>
        <v>SBUX</v>
      </c>
      <c r="D87" cm="1">
        <f t="array" ref="D87">_FV(A87,"Price")</f>
        <v>92.7</v>
      </c>
      <c r="E87" s="1" cm="1">
        <f t="array" ref="E87">_FV(A87,"Change (%)",TRUE)</f>
        <v>7.8279999999999999E-3</v>
      </c>
      <c r="F87" s="2" cm="1">
        <f t="array" ref="F87">_FV(A87,"52 week high",TRUE)</f>
        <v>115.48</v>
      </c>
      <c r="G87" s="2" cm="1">
        <f t="array" ref="G87">_FV(A87,"52 week low",TRUE)</f>
        <v>89.21</v>
      </c>
      <c r="H87" s="3" cm="1">
        <f t="array" ref="H87">_FV(A87,"Market cap",TRUE)/100000000</f>
        <v>1053.7209</v>
      </c>
      <c r="I87" s="26" cm="1">
        <f t="array" ref="I87">_FV(A87,"Volume")/1000000</f>
        <v>7.4917239999999996</v>
      </c>
      <c r="J87" s="26" cm="1">
        <f t="array" ref="J87">_FV(A87,"Volume average",TRUE)/1000000</f>
        <v>7.0430270000000004</v>
      </c>
      <c r="K87" s="23">
        <f>J87*D87*1000000/100000000</f>
        <v>6.5288860289999997</v>
      </c>
      <c r="L87" s="26" cm="1">
        <f t="array" ref="L87">_FV(A87,"Shares outstanding",TRUE)/100000000</f>
        <v>11.367000000000001</v>
      </c>
      <c r="M87" s="7">
        <f>I87/J87</f>
        <v>1.0637079766980873</v>
      </c>
      <c r="N87" s="7">
        <f>F87/D87-1</f>
        <v>0.24573894282632147</v>
      </c>
      <c r="O87" s="7">
        <f>D87/G87-1</f>
        <v>3.9121174756193255E-2</v>
      </c>
      <c r="P87" s="16">
        <f>$P$1</f>
        <v>45289</v>
      </c>
      <c r="Q87" cm="1" vm="2">
        <f t="array" aca="1" ref="Q87:R87" ca="1">_xlfn.STOCKHISTORY(A87,P87,P87,0,0 )</f>
        <v>45289</v>
      </c>
      <c r="R87" s="17" vm="341">
        <f ca="1"/>
        <v>96.01</v>
      </c>
      <c r="S87" s="7">
        <f ca="1">D87/R87-1</f>
        <v>-3.4475575460889529E-2</v>
      </c>
    </row>
    <row r="88" spans="1:19" x14ac:dyDescent="0.25">
      <c r="A88" t="e" vm="342">
        <v>#VALUE!</v>
      </c>
      <c r="B88" t="str" cm="1">
        <f t="array" ref="B88">_FV(A88,"Name")</f>
        <v>PALO ALTO NETWORKS, INC.</v>
      </c>
      <c r="C88" t="str" cm="1">
        <f t="array" ref="C88">_FV(A88,"Ticker symbol",TRUE)</f>
        <v>PANW</v>
      </c>
      <c r="D88" cm="1">
        <f t="array" ref="D88">_FV(A88,"Price")</f>
        <v>332.05</v>
      </c>
      <c r="E88" s="1" cm="1">
        <f t="array" ref="E88">_FV(A88,"Change (%)",TRUE)</f>
        <v>2.0937999999999998E-2</v>
      </c>
      <c r="F88" s="2" cm="1">
        <f t="array" ref="F88">_FV(A88,"52 week high",TRUE)</f>
        <v>333.3</v>
      </c>
      <c r="G88" s="2" cm="1">
        <f t="array" ref="G88">_FV(A88,"52 week low",TRUE)</f>
        <v>137.11000000000001</v>
      </c>
      <c r="H88" s="3" cm="1">
        <f t="array" ref="H88">_FV(A88,"Market cap",TRUE)/100000000</f>
        <v>1046.9536499999999</v>
      </c>
      <c r="I88" s="26" cm="1">
        <f t="array" ref="I88">_FV(A88,"Volume")/1000000</f>
        <v>3.7511199999999998</v>
      </c>
      <c r="J88" s="26" cm="1">
        <f t="array" ref="J88">_FV(A88,"Volume average",TRUE)/1000000</f>
        <v>3.5803560000000001</v>
      </c>
      <c r="K88" s="23">
        <f>J88*D88*1000000/100000000</f>
        <v>11.888572097999999</v>
      </c>
      <c r="L88" s="26" cm="1">
        <f t="array" ref="L88">_FV(A88,"Shares outstanding",TRUE)/100000000</f>
        <v>3.153</v>
      </c>
      <c r="M88" s="7">
        <f>I88/J88</f>
        <v>1.0476946985160134</v>
      </c>
      <c r="N88" s="7">
        <f>F88/D88-1</f>
        <v>3.7644932992020319E-3</v>
      </c>
      <c r="O88" s="7">
        <f>D88/G88-1</f>
        <v>1.4217781343446867</v>
      </c>
      <c r="P88" s="16">
        <f>$P$1</f>
        <v>45289</v>
      </c>
      <c r="Q88" cm="1" vm="2">
        <f t="array" aca="1" ref="Q88:R88" ca="1">_xlfn.STOCKHISTORY(A88,P88,P88,0,0 )</f>
        <v>45289</v>
      </c>
      <c r="R88" s="17" vm="343">
        <f ca="1"/>
        <v>294.88</v>
      </c>
      <c r="S88" s="7">
        <f ca="1">D88/R88-1</f>
        <v>0.12605127509495384</v>
      </c>
    </row>
    <row r="89" spans="1:19" x14ac:dyDescent="0.25">
      <c r="A89" t="e" vm="344">
        <v>#VALUE!</v>
      </c>
      <c r="B89" t="str" cm="1">
        <f t="array" ref="B89">_FV(A89,"Name")</f>
        <v>BRISTOL-MYERS SQUIBB COMPANY</v>
      </c>
      <c r="C89" t="str" cm="1">
        <f t="array" ref="C89">_FV(A89,"Ticker symbol",TRUE)</f>
        <v>BMY</v>
      </c>
      <c r="D89" cm="1">
        <f t="array" ref="D89">_FV(A89,"Price")</f>
        <v>49.99</v>
      </c>
      <c r="E89" s="1" cm="1">
        <f t="array" ref="E89">_FV(A89,"Change (%)",TRUE)</f>
        <v>-6.3610000000000003E-3</v>
      </c>
      <c r="F89" s="2" cm="1">
        <f t="array" ref="F89">_FV(A89,"52 week high",TRUE)</f>
        <v>75.180000000000007</v>
      </c>
      <c r="G89" s="2" cm="1">
        <f t="array" ref="G89">_FV(A89,"52 week low",TRUE)</f>
        <v>48.252000000000002</v>
      </c>
      <c r="H89" s="3" cm="1">
        <f t="array" ref="H89">_FV(A89,"Market cap",TRUE)/100000000</f>
        <v>1017.1755242</v>
      </c>
      <c r="I89" s="26" cm="1">
        <f t="array" ref="I89">_FV(A89,"Volume")/1000000</f>
        <v>13.823014000000001</v>
      </c>
      <c r="J89" s="26" cm="1">
        <f t="array" ref="J89">_FV(A89,"Volume average",TRUE)/1000000</f>
        <v>16.110332</v>
      </c>
      <c r="K89" s="23">
        <f>J89*D89*1000000/100000000</f>
        <v>8.0535549668000002</v>
      </c>
      <c r="L89" s="26" cm="1">
        <f t="array" ref="L89">_FV(A89,"Shares outstanding",TRUE)/100000000</f>
        <v>20.347580000000001</v>
      </c>
      <c r="M89" s="7">
        <f>I89/J89</f>
        <v>0.8580216720549273</v>
      </c>
      <c r="N89" s="7">
        <f>F89/D89-1</f>
        <v>0.50390078015603135</v>
      </c>
      <c r="O89" s="7">
        <f>D89/G89-1</f>
        <v>3.6019232363425413E-2</v>
      </c>
      <c r="P89" s="16">
        <f>$P$1</f>
        <v>45289</v>
      </c>
      <c r="Q89" cm="1" vm="2">
        <f t="array" aca="1" ref="Q89:R89" ca="1">_xlfn.STOCKHISTORY(A89,P89,P89,0,0 )</f>
        <v>45289</v>
      </c>
      <c r="R89" s="17" vm="345">
        <f ca="1"/>
        <v>51.31</v>
      </c>
      <c r="S89" s="7">
        <f ca="1">D89/R89-1</f>
        <v>-2.5725979341258975E-2</v>
      </c>
    </row>
    <row r="90" spans="1:19" x14ac:dyDescent="0.25">
      <c r="A90" t="e" vm="346">
        <v>#VALUE!</v>
      </c>
      <c r="B90" t="str" cm="1">
        <f t="array" ref="B90">_FV(A90,"Name")</f>
        <v>REGENERON PHARMACEUTICALS, INC.</v>
      </c>
      <c r="C90" t="str" cm="1">
        <f t="array" ref="C90">_FV(A90,"Ticker symbol",TRUE)</f>
        <v>REGN</v>
      </c>
      <c r="D90" cm="1">
        <f t="array" ref="D90">_FV(A90,"Price")</f>
        <v>937.32</v>
      </c>
      <c r="E90" s="1" cm="1">
        <f t="array" ref="E90">_FV(A90,"Change (%)",TRUE)</f>
        <v>4.4149999999999997E-3</v>
      </c>
      <c r="F90" s="2" cm="1">
        <f t="array" ref="F90">_FV(A90,"52 week high",TRUE)</f>
        <v>937.48</v>
      </c>
      <c r="G90" s="2" cm="1">
        <f t="array" ref="G90">_FV(A90,"52 week low",TRUE)</f>
        <v>684.80499999999995</v>
      </c>
      <c r="H90" s="3" cm="1">
        <f t="array" ref="H90">_FV(A90,"Market cap",TRUE)/100000000</f>
        <v>1016.693</v>
      </c>
      <c r="I90" s="26" cm="1">
        <f t="array" ref="I90">_FV(A90,"Volume")/1000000</f>
        <v>0.76136199999999998</v>
      </c>
      <c r="J90" s="26" cm="1">
        <f t="array" ref="J90">_FV(A90,"Volume average",TRUE)/1000000</f>
        <v>0.65158499999999997</v>
      </c>
      <c r="K90" s="23">
        <f>J90*D90*1000000/100000000</f>
        <v>6.1074365220000004</v>
      </c>
      <c r="L90" s="26" cm="1">
        <f t="array" ref="L90">_FV(A90,"Shares outstanding",TRUE)/100000000</f>
        <v>1.0894699999999999</v>
      </c>
      <c r="M90" s="7">
        <f>I90/J90</f>
        <v>1.1684768679450879</v>
      </c>
      <c r="N90" s="7">
        <f>F90/D90-1</f>
        <v>1.706994409593765E-4</v>
      </c>
      <c r="O90" s="7">
        <f>D90/G90-1</f>
        <v>0.36874000627915993</v>
      </c>
      <c r="P90" s="16">
        <f>$P$1</f>
        <v>45289</v>
      </c>
      <c r="Q90" cm="1" vm="2">
        <f t="array" aca="1" ref="Q90:R90" ca="1">_xlfn.STOCKHISTORY(A90,P90,P90,0,0 )</f>
        <v>45289</v>
      </c>
      <c r="R90" s="17" vm="347">
        <f ca="1"/>
        <v>878.29</v>
      </c>
      <c r="S90" s="7">
        <f ca="1">D90/R90-1</f>
        <v>6.7210146990174247E-2</v>
      </c>
    </row>
    <row r="91" spans="1:19" x14ac:dyDescent="0.25">
      <c r="A91" t="e" vm="348">
        <v>#VALUE!</v>
      </c>
      <c r="B91" t="str" cm="1">
        <f t="array" ref="B91">_FV(A91,"Name")</f>
        <v>LAM RESEARCH CORPORATION</v>
      </c>
      <c r="C91" t="str" cm="1">
        <f t="array" ref="C91">_FV(A91,"Ticker symbol",TRUE)</f>
        <v>LRCX</v>
      </c>
      <c r="D91" cm="1">
        <f t="array" ref="D91">_FV(A91,"Price")</f>
        <v>761.14</v>
      </c>
      <c r="E91" s="1" cm="1">
        <f t="array" ref="E91">_FV(A91,"Change (%)",TRUE)</f>
        <v>1.9350000000000001E-3</v>
      </c>
      <c r="F91" s="2" cm="1">
        <f t="array" ref="F91">_FV(A91,"52 week high",TRUE)</f>
        <v>801.29</v>
      </c>
      <c r="G91" s="2" cm="1">
        <f t="array" ref="G91">_FV(A91,"52 week low",TRUE)</f>
        <v>453.65</v>
      </c>
      <c r="H91" s="3" cm="1">
        <f t="array" ref="H91">_FV(A91,"Market cap",TRUE)/100000000</f>
        <v>1003.1216288000001</v>
      </c>
      <c r="I91" s="26" cm="1">
        <f t="array" ref="I91">_FV(A91,"Volume")/1000000</f>
        <v>0.68435299999999999</v>
      </c>
      <c r="J91" s="26" cm="1">
        <f t="array" ref="J91">_FV(A91,"Volume average",TRUE)/1000000</f>
        <v>0.94034099999999998</v>
      </c>
      <c r="K91" s="23">
        <f>J91*D91*1000000/100000000</f>
        <v>7.1573114874000003</v>
      </c>
      <c r="L91" s="26" cm="1">
        <f t="array" ref="L91">_FV(A91,"Shares outstanding",TRUE)/100000000</f>
        <v>1.31792</v>
      </c>
      <c r="M91" s="7">
        <f>I91/J91</f>
        <v>0.72777109580460708</v>
      </c>
      <c r="N91" s="7">
        <f>F91/D91-1</f>
        <v>5.2749822634469368E-2</v>
      </c>
      <c r="O91" s="7">
        <f>D91/G91-1</f>
        <v>0.67781329218560571</v>
      </c>
      <c r="P91" s="16">
        <f>$P$1</f>
        <v>45289</v>
      </c>
      <c r="Q91" cm="1" vm="2">
        <f t="array" aca="1" ref="Q91:R91" ca="1">_xlfn.STOCKHISTORY(A91,P91,P91,0,0 )</f>
        <v>45289</v>
      </c>
      <c r="R91" s="17" vm="349">
        <f ca="1"/>
        <v>783.26</v>
      </c>
      <c r="S91" s="7">
        <f ca="1">D91/R91-1</f>
        <v>-2.8240941705180878E-2</v>
      </c>
    </row>
    <row r="92" spans="1:19" x14ac:dyDescent="0.25">
      <c r="A92" t="e" vm="350">
        <v>#VALUE!</v>
      </c>
      <c r="B92" t="str" cm="1">
        <f t="array" ref="B92">_FV(A92,"Name")</f>
        <v>CVS HEALTH CORPORATION</v>
      </c>
      <c r="C92" t="str" cm="1">
        <f t="array" ref="C92">_FV(A92,"Ticker symbol",TRUE)</f>
        <v>CVS</v>
      </c>
      <c r="D92" cm="1">
        <f t="array" ref="D92">_FV(A92,"Price")</f>
        <v>77.42</v>
      </c>
      <c r="E92" s="1" cm="1">
        <f t="array" ref="E92">_FV(A92,"Change (%)",TRUE)</f>
        <v>1.1233E-2</v>
      </c>
      <c r="F92" s="2" cm="1">
        <f t="array" ref="F92">_FV(A92,"52 week high",TRUE)</f>
        <v>90.62</v>
      </c>
      <c r="G92" s="2" cm="1">
        <f t="array" ref="G92">_FV(A92,"52 week low",TRUE)</f>
        <v>64.41</v>
      </c>
      <c r="H92" s="3" cm="1">
        <f t="array" ref="H92">_FV(A92,"Market cap",TRUE)/100000000</f>
        <v>996.31565739999996</v>
      </c>
      <c r="I92" s="26" cm="1">
        <f t="array" ref="I92">_FV(A92,"Volume")/1000000</f>
        <v>12.434400999999999</v>
      </c>
      <c r="J92" s="26" cm="1">
        <f t="array" ref="J92">_FV(A92,"Volume average",TRUE)/1000000</f>
        <v>10.964391000000001</v>
      </c>
      <c r="K92" s="23">
        <f>J92*D92*1000000/100000000</f>
        <v>8.4886315121999996</v>
      </c>
      <c r="L92" s="26" cm="1">
        <f t="array" ref="L92">_FV(A92,"Shares outstanding",TRUE)/100000000</f>
        <v>12.868969999999999</v>
      </c>
      <c r="M92" s="7">
        <f>I92/J92</f>
        <v>1.1340712858561866</v>
      </c>
      <c r="N92" s="7">
        <f>F92/D92-1</f>
        <v>0.17049857917850697</v>
      </c>
      <c r="O92" s="7">
        <f>D92/G92-1</f>
        <v>0.20198726905759989</v>
      </c>
      <c r="P92" s="16">
        <f>$P$1</f>
        <v>45289</v>
      </c>
      <c r="Q92" cm="1" vm="2">
        <f t="array" aca="1" ref="Q92:R92" ca="1">_xlfn.STOCKHISTORY(A92,P92,P92,0,0 )</f>
        <v>45289</v>
      </c>
      <c r="R92" s="17" vm="351">
        <f ca="1"/>
        <v>78.959999999999994</v>
      </c>
      <c r="S92" s="7">
        <f ca="1">D92/R92-1</f>
        <v>-1.9503546099290725E-2</v>
      </c>
    </row>
    <row r="93" spans="1:19" x14ac:dyDescent="0.25">
      <c r="A93" t="e" vm="352">
        <v>#VALUE!</v>
      </c>
      <c r="B93" t="str" cm="1">
        <f t="array" ref="B93">_FV(A93,"Name")</f>
        <v>Mondelez International, Inc.</v>
      </c>
      <c r="C93" t="str" cm="1">
        <f t="array" ref="C93">_FV(A93,"Ticker symbol",TRUE)</f>
        <v>MDLZ</v>
      </c>
      <c r="D93" cm="1">
        <f t="array" ref="D93">_FV(A93,"Price")</f>
        <v>72.849999999999994</v>
      </c>
      <c r="E93" s="1" cm="1">
        <f t="array" ref="E93">_FV(A93,"Change (%)",TRUE)</f>
        <v>-3.6930000000000001E-3</v>
      </c>
      <c r="F93" s="2" cm="1">
        <f t="array" ref="F93">_FV(A93,"52 week high",TRUE)</f>
        <v>78.59</v>
      </c>
      <c r="G93" s="2" cm="1">
        <f t="array" ref="G93">_FV(A93,"52 week low",TRUE)</f>
        <v>60.75</v>
      </c>
      <c r="H93" s="3" cm="1">
        <f t="array" ref="H93">_FV(A93,"Market cap",TRUE)/100000000</f>
        <v>991.41273598999999</v>
      </c>
      <c r="I93" s="26" cm="1">
        <f t="array" ref="I93">_FV(A93,"Volume")/1000000</f>
        <v>6.0409269999999999</v>
      </c>
      <c r="J93" s="26" cm="1">
        <f t="array" ref="J93">_FV(A93,"Volume average",TRUE)/1000000</f>
        <v>5.7871439999999996</v>
      </c>
      <c r="K93" s="23">
        <f>J93*D93*1000000/100000000</f>
        <v>4.2159344039999995</v>
      </c>
      <c r="L93" s="26" cm="1">
        <f t="array" ref="L93">_FV(A93,"Shares outstanding",TRUE)/100000000</f>
        <v>13.60896</v>
      </c>
      <c r="M93" s="7">
        <f>I93/J93</f>
        <v>1.0438528918582293</v>
      </c>
      <c r="N93" s="7">
        <f>F93/D93-1</f>
        <v>7.8792038435140821E-2</v>
      </c>
      <c r="O93" s="7">
        <f>D93/G93-1</f>
        <v>0.19917695473251018</v>
      </c>
      <c r="P93" s="16">
        <f>$P$1</f>
        <v>45289</v>
      </c>
      <c r="Q93" cm="1" vm="2">
        <f t="array" aca="1" ref="Q93:R93" ca="1">_xlfn.STOCKHISTORY(A93,P93,P93,0,0 )</f>
        <v>45289</v>
      </c>
      <c r="R93" s="17" vm="353">
        <f ca="1"/>
        <v>72.430000000000007</v>
      </c>
      <c r="S93" s="7">
        <f ca="1">D93/R93-1</f>
        <v>5.7987021952228268E-3</v>
      </c>
    </row>
    <row r="94" spans="1:19" x14ac:dyDescent="0.25">
      <c r="A94" t="e" vm="354">
        <v>#VALUE!</v>
      </c>
      <c r="B94" t="str" cm="1">
        <f t="array" ref="B94">_FV(A94,"Name")</f>
        <v>CITIGROUP INC.</v>
      </c>
      <c r="C94" t="str" cm="1">
        <f t="array" ref="C94">_FV(A94,"Ticker symbol",TRUE)</f>
        <v>C</v>
      </c>
      <c r="D94" cm="1">
        <f t="array" ref="D94">_FV(A94,"Price")</f>
        <v>51.87</v>
      </c>
      <c r="E94" s="1" cm="1">
        <f t="array" ref="E94">_FV(A94,"Change (%)",TRUE)</f>
        <v>-1.4253E-2</v>
      </c>
      <c r="F94" s="2" cm="1">
        <f t="array" ref="F94">_FV(A94,"52 week high",TRUE)</f>
        <v>54.747399999999999</v>
      </c>
      <c r="G94" s="2" cm="1">
        <f t="array" ref="G94">_FV(A94,"52 week low",TRUE)</f>
        <v>38.17</v>
      </c>
      <c r="H94" s="3" cm="1">
        <f t="array" ref="H94">_FV(A94,"Market cap",TRUE)/100000000</f>
        <v>987.13797</v>
      </c>
      <c r="I94" s="26" cm="1">
        <f t="array" ref="I94">_FV(A94,"Volume")/1000000</f>
        <v>21.206354000000001</v>
      </c>
      <c r="J94" s="26" cm="1">
        <f t="array" ref="J94">_FV(A94,"Volume average",TRUE)/1000000</f>
        <v>20.654792</v>
      </c>
      <c r="K94" s="23">
        <f>J94*D94*1000000/100000000</f>
        <v>10.713640610400001</v>
      </c>
      <c r="L94" s="26" cm="1">
        <f t="array" ref="L94">_FV(A94,"Shares outstanding",TRUE)/100000000</f>
        <v>19.030999999999999</v>
      </c>
      <c r="M94" s="7">
        <f>I94/J94</f>
        <v>1.0267038273733282</v>
      </c>
      <c r="N94" s="7">
        <f>F94/D94-1</f>
        <v>5.5473298631193435E-2</v>
      </c>
      <c r="O94" s="7">
        <f>D94/G94-1</f>
        <v>0.35892061828661248</v>
      </c>
      <c r="P94" s="16">
        <f>$P$1</f>
        <v>45289</v>
      </c>
      <c r="Q94" cm="1" vm="2">
        <f t="array" aca="1" ref="Q94:R94" ca="1">_xlfn.STOCKHISTORY(A94,P94,P94,0,0 )</f>
        <v>45289</v>
      </c>
      <c r="R94" s="17" vm="355">
        <f ca="1"/>
        <v>51.44</v>
      </c>
      <c r="S94" s="7">
        <f ca="1">D94/R94-1</f>
        <v>8.3592534992222856E-3</v>
      </c>
    </row>
    <row r="95" spans="1:19" x14ac:dyDescent="0.25">
      <c r="A95" t="e" vm="356">
        <v>#VALUE!</v>
      </c>
      <c r="B95" t="str" cm="1">
        <f t="array" ref="B95">_FV(A95,"Name")</f>
        <v>THE PROGRESSIVE CORPORATION</v>
      </c>
      <c r="C95" t="str" cm="1">
        <f t="array" ref="C95">_FV(A95,"Ticker symbol",TRUE)</f>
        <v>PGR</v>
      </c>
      <c r="D95" cm="1">
        <f t="array" ref="D95">_FV(A95,"Price")</f>
        <v>168.57</v>
      </c>
      <c r="E95" s="1" cm="1">
        <f t="array" ref="E95">_FV(A95,"Change (%)",TRUE)</f>
        <v>-1.954E-3</v>
      </c>
      <c r="F95" s="2" cm="1">
        <f t="array" ref="F95">_FV(A95,"52 week high",TRUE)</f>
        <v>169.96</v>
      </c>
      <c r="G95" s="2" cm="1">
        <f t="array" ref="G95">_FV(A95,"52 week low",TRUE)</f>
        <v>111.41</v>
      </c>
      <c r="H95" s="3" cm="1">
        <f t="array" ref="H95">_FV(A95,"Market cap",TRUE)/100000000</f>
        <v>986.64021000000002</v>
      </c>
      <c r="I95" s="26" cm="1">
        <f t="array" ref="I95">_FV(A95,"Volume")/1000000</f>
        <v>2.1862590000000002</v>
      </c>
      <c r="J95" s="26" cm="1">
        <f t="array" ref="J95">_FV(A95,"Volume average",TRUE)/1000000</f>
        <v>2.2281689999999998</v>
      </c>
      <c r="K95" s="23">
        <f>J95*D95*1000000/100000000</f>
        <v>3.7560244833</v>
      </c>
      <c r="L95" s="26" cm="1">
        <f t="array" ref="L95">_FV(A95,"Shares outstanding",TRUE)/100000000</f>
        <v>5.8529999999999998</v>
      </c>
      <c r="M95" s="7">
        <f>I95/J95</f>
        <v>0.98119083426795739</v>
      </c>
      <c r="N95" s="7">
        <f>F95/D95-1</f>
        <v>8.2458325918017827E-3</v>
      </c>
      <c r="O95" s="7">
        <f>D95/G95-1</f>
        <v>0.51305986895251765</v>
      </c>
      <c r="P95" s="16">
        <f>$P$1</f>
        <v>45289</v>
      </c>
      <c r="Q95" cm="1" vm="2">
        <f t="array" aca="1" ref="Q95:R95" ca="1">_xlfn.STOCKHISTORY(A95,P95,P95,0,0 )</f>
        <v>45289</v>
      </c>
      <c r="R95" s="17" vm="357">
        <f ca="1"/>
        <v>159.28</v>
      </c>
      <c r="S95" s="7">
        <f ca="1">D95/R95-1</f>
        <v>5.8324962330487118E-2</v>
      </c>
    </row>
    <row r="96" spans="1:19" x14ac:dyDescent="0.25">
      <c r="A96" t="e" vm="358">
        <v>#VALUE!</v>
      </c>
      <c r="B96" t="str" cm="1">
        <f t="array" ref="B96">_FV(A96,"Name")</f>
        <v>AMERICAN TOWER CORPORATION</v>
      </c>
      <c r="C96" t="str" cm="1">
        <f t="array" ref="C96">_FV(A96,"Ticker symbol",TRUE)</f>
        <v>AMT</v>
      </c>
      <c r="D96" cm="1">
        <f t="array" ref="D96">_FV(A96,"Price")</f>
        <v>208.05</v>
      </c>
      <c r="E96" s="1" cm="1">
        <f t="array" ref="E96">_FV(A96,"Change (%)",TRUE)</f>
        <v>-6.5890000000000002E-3</v>
      </c>
      <c r="F96" s="2" cm="1">
        <f t="array" ref="F96">_FV(A96,"52 week high",TRUE)</f>
        <v>235.57</v>
      </c>
      <c r="G96" s="2" cm="1">
        <f t="array" ref="G96">_FV(A96,"52 week low",TRUE)</f>
        <v>154.58000000000001</v>
      </c>
      <c r="H96" s="3" cm="1">
        <f t="array" ref="H96">_FV(A96,"Market cap",TRUE)/100000000</f>
        <v>969.85649054999999</v>
      </c>
      <c r="I96" s="26" cm="1">
        <f t="array" ref="I96">_FV(A96,"Volume")/1000000</f>
        <v>2.3999640000000002</v>
      </c>
      <c r="J96" s="26" cm="1">
        <f t="array" ref="J96">_FV(A96,"Volume average",TRUE)/1000000</f>
        <v>1.9545570000000001</v>
      </c>
      <c r="K96" s="23">
        <f>J96*D96*1000000/100000000</f>
        <v>4.0664558385000005</v>
      </c>
      <c r="L96" s="26" cm="1">
        <f t="array" ref="L96">_FV(A96,"Shares outstanding",TRUE)/100000000</f>
        <v>4.661651</v>
      </c>
      <c r="M96" s="7">
        <f>I96/J96</f>
        <v>1.2278813050732211</v>
      </c>
      <c r="N96" s="7">
        <f>F96/D96-1</f>
        <v>0.13227589521749561</v>
      </c>
      <c r="O96" s="7">
        <f>D96/G96-1</f>
        <v>0.34590503299262521</v>
      </c>
      <c r="P96" s="16">
        <f>$P$1</f>
        <v>45289</v>
      </c>
      <c r="Q96" cm="1" vm="2">
        <f t="array" aca="1" ref="Q96:R96" ca="1">_xlfn.STOCKHISTORY(A96,P96,P96,0,0 )</f>
        <v>45289</v>
      </c>
      <c r="R96" s="17" vm="359">
        <f ca="1"/>
        <v>215.88</v>
      </c>
      <c r="S96" s="7">
        <f ca="1">D96/R96-1</f>
        <v>-3.6270150083379638E-2</v>
      </c>
    </row>
    <row r="97" spans="1:19" x14ac:dyDescent="0.25">
      <c r="A97" t="e" vm="360">
        <v>#VALUE!</v>
      </c>
      <c r="B97" t="str" cm="1">
        <f t="array" ref="B97">_FV(A97,"Name")</f>
        <v>AUTOMATIC DATA PROCESSING, INC.</v>
      </c>
      <c r="C97" t="str" cm="1">
        <f t="array" ref="C97">_FV(A97,"Ticker symbol",TRUE)</f>
        <v>ADP</v>
      </c>
      <c r="D97" cm="1">
        <f t="array" ref="D97">_FV(A97,"Price")</f>
        <v>235.28</v>
      </c>
      <c r="E97" s="1" cm="1">
        <f t="array" ref="E97">_FV(A97,"Change (%)",TRUE)</f>
        <v>-2.8399999999999996E-3</v>
      </c>
      <c r="F97" s="2" cm="1">
        <f t="array" ref="F97">_FV(A97,"52 week high",TRUE)</f>
        <v>256.83999999999997</v>
      </c>
      <c r="G97" s="2" cm="1">
        <f t="array" ref="G97">_FV(A97,"52 week low",TRUE)</f>
        <v>201.46</v>
      </c>
      <c r="H97" s="3" cm="1">
        <f t="array" ref="H97">_FV(A97,"Market cap",TRUE)/100000000</f>
        <v>967.71793344000002</v>
      </c>
      <c r="I97" s="26" cm="1">
        <f t="array" ref="I97">_FV(A97,"Volume")/1000000</f>
        <v>1.2883869999999999</v>
      </c>
      <c r="J97" s="26" cm="1">
        <f t="array" ref="J97">_FV(A97,"Volume average",TRUE)/1000000</f>
        <v>1.6983649999999999</v>
      </c>
      <c r="K97" s="23">
        <f>J97*D97*1000000/100000000</f>
        <v>3.9959131719999998</v>
      </c>
      <c r="L97" s="26" cm="1">
        <f t="array" ref="L97">_FV(A97,"Shares outstanding",TRUE)/100000000</f>
        <v>4.113048</v>
      </c>
      <c r="M97" s="7">
        <f>I97/J97</f>
        <v>0.75860430472837115</v>
      </c>
      <c r="N97" s="7">
        <f>F97/D97-1</f>
        <v>9.1635498129887694E-2</v>
      </c>
      <c r="O97" s="7">
        <f>D97/G97-1</f>
        <v>0.16787451603295933</v>
      </c>
      <c r="P97" s="16">
        <f>$P$1</f>
        <v>45289</v>
      </c>
      <c r="Q97" cm="1" vm="2">
        <f t="array" aca="1" ref="Q97:R97" ca="1">_xlfn.STOCKHISTORY(A97,P97,P97,0,0 )</f>
        <v>45289</v>
      </c>
      <c r="R97" s="17" vm="361">
        <f ca="1"/>
        <v>232.97</v>
      </c>
      <c r="S97" s="7">
        <f ca="1">D97/R97-1</f>
        <v>9.9154397561918017E-3</v>
      </c>
    </row>
    <row r="98" spans="1:19" x14ac:dyDescent="0.25">
      <c r="A98" t="e" vm="362">
        <v>#VALUE!</v>
      </c>
      <c r="B98" t="str" cm="1">
        <f t="array" ref="B98">_FV(A98,"Name")</f>
        <v>EATON CORPORATION PUBLIC LIMITED COMPANY</v>
      </c>
      <c r="C98" t="str" cm="1">
        <f t="array" ref="C98">_FV(A98,"Ticker symbol",TRUE)</f>
        <v>ETN</v>
      </c>
      <c r="D98" cm="1">
        <f t="array" ref="D98">_FV(A98,"Price")</f>
        <v>241.74</v>
      </c>
      <c r="E98" s="1" cm="1">
        <f t="array" ref="E98">_FV(A98,"Change (%)",TRUE)</f>
        <v>-1.5279999999999998E-3</v>
      </c>
      <c r="F98" s="2" cm="1">
        <f t="array" ref="F98">_FV(A98,"52 week high",TRUE)</f>
        <v>244.27</v>
      </c>
      <c r="G98" s="2" cm="1">
        <f t="array" ref="G98">_FV(A98,"52 week low",TRUE)</f>
        <v>150.86000000000001</v>
      </c>
      <c r="H98" s="3" cm="1">
        <f t="array" ref="H98">_FV(A98,"Market cap",TRUE)/100000000</f>
        <v>965.26782000000003</v>
      </c>
      <c r="I98" s="26" cm="1">
        <f t="array" ref="I98">_FV(A98,"Volume")/1000000</f>
        <v>1.5382659999999999</v>
      </c>
      <c r="J98" s="26" cm="1">
        <f t="array" ref="J98">_FV(A98,"Volume average",TRUE)/1000000</f>
        <v>1.3740540000000001</v>
      </c>
      <c r="K98" s="23">
        <f>J98*D98*1000000/100000000</f>
        <v>3.3216381396000005</v>
      </c>
      <c r="L98" s="26" cm="1">
        <f t="array" ref="L98">_FV(A98,"Shares outstanding",TRUE)/100000000</f>
        <v>3.9929999999999999</v>
      </c>
      <c r="M98" s="7">
        <f>I98/J98</f>
        <v>1.1195091313732937</v>
      </c>
      <c r="N98" s="7">
        <f>F98/D98-1</f>
        <v>1.0465789691403993E-2</v>
      </c>
      <c r="O98" s="7">
        <f>D98/G98-1</f>
        <v>0.60241283309028226</v>
      </c>
      <c r="P98" s="16">
        <f>$P$1</f>
        <v>45289</v>
      </c>
      <c r="Q98" cm="1" vm="2">
        <f t="array" aca="1" ref="Q98:R98" ca="1">_xlfn.STOCKHISTORY(A98,P98,P98,0,0 )</f>
        <v>45289</v>
      </c>
      <c r="R98" s="17" vm="363">
        <f ca="1"/>
        <v>240.82</v>
      </c>
      <c r="S98" s="7">
        <f ca="1">D98/R98-1</f>
        <v>3.8202807075824463E-3</v>
      </c>
    </row>
    <row r="99" spans="1:19" x14ac:dyDescent="0.25">
      <c r="A99" t="e" vm="364">
        <v>#VALUE!</v>
      </c>
      <c r="B99" t="str" cm="1">
        <f t="array" ref="B99">_FV(A99,"Name")</f>
        <v>MARSH &amp; MCLENNAN COMPANIES, INC.</v>
      </c>
      <c r="C99" t="str" cm="1">
        <f t="array" ref="C99">_FV(A99,"Ticker symbol",TRUE)</f>
        <v>MMC</v>
      </c>
      <c r="D99" cm="1">
        <f t="array" ref="D99">_FV(A99,"Price")</f>
        <v>195.65</v>
      </c>
      <c r="E99" s="1" cm="1">
        <f t="array" ref="E99">_FV(A99,"Change (%)",TRUE)</f>
        <v>-1.48E-3</v>
      </c>
      <c r="F99" s="2" cm="1">
        <f t="array" ref="F99">_FV(A99,"52 week high",TRUE)</f>
        <v>202.81</v>
      </c>
      <c r="G99" s="2" cm="1">
        <f t="array" ref="G99">_FV(A99,"52 week low",TRUE)</f>
        <v>151.86000000000001</v>
      </c>
      <c r="H99" s="3" cm="1">
        <f t="array" ref="H99">_FV(A99,"Market cap",TRUE)/100000000</f>
        <v>964.69615060000001</v>
      </c>
      <c r="I99" s="26" cm="1">
        <f t="array" ref="I99">_FV(A99,"Volume")/1000000</f>
        <v>1.6348830000000001</v>
      </c>
      <c r="J99" s="26" cm="1">
        <f t="array" ref="J99">_FV(A99,"Volume average",TRUE)/1000000</f>
        <v>1.7462169999999999</v>
      </c>
      <c r="K99" s="23">
        <f>J99*D99*1000000/100000000</f>
        <v>3.4164735605000001</v>
      </c>
      <c r="L99" s="26" cm="1">
        <f t="array" ref="L99">_FV(A99,"Shares outstanding",TRUE)/100000000</f>
        <v>4.9307239999999997</v>
      </c>
      <c r="M99" s="7">
        <f>I99/J99</f>
        <v>0.93624274646278216</v>
      </c>
      <c r="N99" s="7">
        <f>F99/D99-1</f>
        <v>3.6595962177357499E-2</v>
      </c>
      <c r="O99" s="7">
        <f>D99/G99-1</f>
        <v>0.28835769787962584</v>
      </c>
      <c r="P99" s="16">
        <f>$P$1</f>
        <v>45289</v>
      </c>
      <c r="Q99" cm="1" vm="2">
        <f t="array" aca="1" ref="Q99:R99" ca="1">_xlfn.STOCKHISTORY(A99,P99,P99,0,0 )</f>
        <v>45289</v>
      </c>
      <c r="R99" s="17" vm="365">
        <f ca="1"/>
        <v>189.47</v>
      </c>
      <c r="S99" s="7">
        <f ca="1">D99/R99-1</f>
        <v>3.2617300891961909E-2</v>
      </c>
    </row>
    <row r="100" spans="1:19" x14ac:dyDescent="0.25">
      <c r="A100" t="e" vm="366">
        <v>#VALUE!</v>
      </c>
      <c r="B100" t="str" cm="1">
        <f t="array" ref="B100">_FV(A100,"Name")</f>
        <v>MICRON TECHNOLOGY, INC.</v>
      </c>
      <c r="C100" t="str" cm="1">
        <f t="array" ref="C100">_FV(A100,"Ticker symbol",TRUE)</f>
        <v>MU</v>
      </c>
      <c r="D100" cm="1">
        <f t="array" ref="D100">_FV(A100,"Price")</f>
        <v>84.61</v>
      </c>
      <c r="E100" s="1" cm="1">
        <f t="array" ref="E100">_FV(A100,"Change (%)",TRUE)</f>
        <v>2.6945E-2</v>
      </c>
      <c r="F100" s="2" cm="1">
        <f t="array" ref="F100">_FV(A100,"52 week high",TRUE)</f>
        <v>87.87</v>
      </c>
      <c r="G100" s="2" cm="1">
        <f t="array" ref="G100">_FV(A100,"52 week low",TRUE)</f>
        <v>52.76</v>
      </c>
      <c r="H100" s="3" cm="1">
        <f t="array" ref="H100">_FV(A100,"Market cap",TRUE)/100000000</f>
        <v>934.01740489999997</v>
      </c>
      <c r="I100" s="26" cm="1">
        <f t="array" ref="I100">_FV(A100,"Volume")/1000000</f>
        <v>13.701088</v>
      </c>
      <c r="J100" s="26" cm="1">
        <f t="array" ref="J100">_FV(A100,"Volume average",TRUE)/1000000</f>
        <v>15.67393</v>
      </c>
      <c r="K100" s="23">
        <f>J100*D100*1000000/100000000</f>
        <v>13.261712173000001</v>
      </c>
      <c r="L100" s="26" cm="1">
        <f t="array" ref="L100">_FV(A100,"Shares outstanding",TRUE)/100000000</f>
        <v>11.03909</v>
      </c>
      <c r="M100" s="7">
        <f>I100/J100</f>
        <v>0.87413226931599164</v>
      </c>
      <c r="N100" s="7">
        <f>F100/D100-1</f>
        <v>3.8529724618839412E-2</v>
      </c>
      <c r="O100" s="7">
        <f>D100/G100-1</f>
        <v>0.60367702805155421</v>
      </c>
      <c r="P100" s="16">
        <f>$P$1</f>
        <v>45289</v>
      </c>
      <c r="Q100" cm="1" vm="2">
        <f t="array" aca="1" ref="Q100:R100" ca="1">_xlfn.STOCKHISTORY(A100,P100,P100,0,0 )</f>
        <v>45289</v>
      </c>
      <c r="R100" s="17" vm="367">
        <f ca="1"/>
        <v>85.34</v>
      </c>
      <c r="S100" s="7">
        <f ca="1">D100/R100-1</f>
        <v>-8.5540192172487428E-3</v>
      </c>
    </row>
    <row r="101" spans="1:19" x14ac:dyDescent="0.25">
      <c r="A101" t="e" vm="368">
        <v>#VALUE!</v>
      </c>
      <c r="B101" t="str" cm="1">
        <f t="array" ref="B101">_FV(A101,"Name")</f>
        <v>ANALOG DEVICES, INC.</v>
      </c>
      <c r="C101" t="str" cm="1">
        <f t="array" ref="C101">_FV(A101,"Ticker symbol",TRUE)</f>
        <v>ADI</v>
      </c>
      <c r="D101" cm="1">
        <f t="array" ref="D101">_FV(A101,"Price")</f>
        <v>187.79</v>
      </c>
      <c r="E101" s="1" cm="1">
        <f t="array" ref="E101">_FV(A101,"Change (%)",TRUE)</f>
        <v>-3.0259999999999996E-3</v>
      </c>
      <c r="F101" s="2" cm="1">
        <f t="array" ref="F101">_FV(A101,"52 week high",TRUE)</f>
        <v>202.77</v>
      </c>
      <c r="G101" s="2" cm="1">
        <f t="array" ref="G101">_FV(A101,"52 week low",TRUE)</f>
        <v>154.99</v>
      </c>
      <c r="H101" s="3" cm="1">
        <f t="array" ref="H101">_FV(A101,"Market cap",TRUE)/100000000</f>
        <v>931.92984643</v>
      </c>
      <c r="I101" s="26" cm="1">
        <f t="array" ref="I101">_FV(A101,"Volume")/1000000</f>
        <v>2.3733249999999999</v>
      </c>
      <c r="J101" s="26" cm="1">
        <f t="array" ref="J101">_FV(A101,"Volume average",TRUE)/1000000</f>
        <v>3.0238040000000002</v>
      </c>
      <c r="K101" s="23">
        <f>J101*D101*1000000/100000000</f>
        <v>5.6784015315999996</v>
      </c>
      <c r="L101" s="26" cm="1">
        <f t="array" ref="L101">_FV(A101,"Shares outstanding",TRUE)/100000000</f>
        <v>4.9626169999999998</v>
      </c>
      <c r="M101" s="7">
        <f>I101/J101</f>
        <v>0.78488056765584002</v>
      </c>
      <c r="N101" s="7">
        <f>F101/D101-1</f>
        <v>7.9769955801693548E-2</v>
      </c>
      <c r="O101" s="7">
        <f>D101/G101-1</f>
        <v>0.21162655655203544</v>
      </c>
      <c r="P101" s="16">
        <f>$P$1</f>
        <v>45289</v>
      </c>
      <c r="Q101" cm="1" vm="2">
        <f t="array" aca="1" ref="Q101:R101" ca="1">_xlfn.STOCKHISTORY(A101,P101,P101,0,0 )</f>
        <v>45289</v>
      </c>
      <c r="R101" s="17" vm="369">
        <f ca="1"/>
        <v>198.56</v>
      </c>
      <c r="S101" s="7">
        <f ca="1">D101/R101-1</f>
        <v>-5.4240531829170102E-2</v>
      </c>
    </row>
    <row r="102" spans="1:19" x14ac:dyDescent="0.25">
      <c r="A102" t="e" vm="370">
        <v>#VALUE!</v>
      </c>
      <c r="B102" t="str" cm="1">
        <f t="array" ref="B102">_FV(A102,"Name")</f>
        <v>Chubb Ltd</v>
      </c>
      <c r="C102" t="str" cm="1">
        <f t="array" ref="C102">_FV(A102,"Ticker symbol",TRUE)</f>
        <v>CB</v>
      </c>
      <c r="D102" cm="1">
        <f t="array" ref="D102">_FV(A102,"Price")</f>
        <v>227.73</v>
      </c>
      <c r="E102" s="1" cm="1">
        <f t="array" ref="E102">_FV(A102,"Change (%)",TRUE)</f>
        <v>7.9100000000000004E-4</v>
      </c>
      <c r="F102" s="2" cm="1">
        <f t="array" ref="F102">_FV(A102,"52 week high",TRUE)</f>
        <v>231.37</v>
      </c>
      <c r="G102" s="2" cm="1">
        <f t="array" ref="G102">_FV(A102,"52 week low",TRUE)</f>
        <v>183.39500000000001</v>
      </c>
      <c r="H102" s="3" cm="1">
        <f t="array" ref="H102">_FV(A102,"Market cap",TRUE)/100000000</f>
        <v>929.11539927000001</v>
      </c>
      <c r="I102" s="26" cm="1">
        <f t="array" ref="I102">_FV(A102,"Volume")/1000000</f>
        <v>1.6549670000000001</v>
      </c>
      <c r="J102" s="26" cm="1">
        <f t="array" ref="J102">_FV(A102,"Volume average",TRUE)/1000000</f>
        <v>1.9576720000000001</v>
      </c>
      <c r="K102" s="23">
        <f>J102*D102*1000000/100000000</f>
        <v>4.4582064456000001</v>
      </c>
      <c r="L102" s="26" cm="1">
        <f t="array" ref="L102">_FV(A102,"Shares outstanding",TRUE)/100000000</f>
        <v>4.0798990000000002</v>
      </c>
      <c r="M102" s="7">
        <f>I102/J102</f>
        <v>0.84537501685675642</v>
      </c>
      <c r="N102" s="7">
        <f>F102/D102-1</f>
        <v>1.5983840512888037E-2</v>
      </c>
      <c r="O102" s="7">
        <f>D102/G102-1</f>
        <v>0.24174595817770372</v>
      </c>
      <c r="P102" s="16">
        <f>$P$1</f>
        <v>45289</v>
      </c>
      <c r="Q102" cm="1" vm="2">
        <f t="array" aca="1" ref="Q102:R102" ca="1">_xlfn.STOCKHISTORY(A102,P102,P102,0,0 )</f>
        <v>45289</v>
      </c>
      <c r="R102" s="17" vm="371">
        <f ca="1"/>
        <v>226</v>
      </c>
      <c r="S102" s="7">
        <f ca="1">D102/R102-1</f>
        <v>7.6548672566372211E-3</v>
      </c>
    </row>
    <row r="103" spans="1:19" x14ac:dyDescent="0.25">
      <c r="A103" t="e" vm="372">
        <v>#VALUE!</v>
      </c>
      <c r="B103" t="str" cm="1">
        <f t="array" ref="B103">_FV(A103,"Name")</f>
        <v>THE CIGNA GROUP</v>
      </c>
      <c r="C103" t="str" cm="1">
        <f t="array" ref="C103">_FV(A103,"Ticker symbol",TRUE)</f>
        <v>CI</v>
      </c>
      <c r="D103" cm="1">
        <f t="array" ref="D103">_FV(A103,"Price")</f>
        <v>306.94</v>
      </c>
      <c r="E103" s="1" cm="1">
        <f t="array" ref="E103">_FV(A103,"Change (%)",TRUE)</f>
        <v>6.3280000000000003E-3</v>
      </c>
      <c r="F103" s="2" cm="1">
        <f t="array" ref="F103">_FV(A103,"52 week high",TRUE)</f>
        <v>319.92</v>
      </c>
      <c r="G103" s="2" cm="1">
        <f t="array" ref="G103">_FV(A103,"52 week low",TRUE)</f>
        <v>240.5</v>
      </c>
      <c r="H103" s="3" cm="1">
        <f t="array" ref="H103">_FV(A103,"Market cap",TRUE)/100000000</f>
        <v>898.16782799999999</v>
      </c>
      <c r="I103" s="26" cm="1">
        <f t="array" ref="I103">_FV(A103,"Volume")/1000000</f>
        <v>1.143966</v>
      </c>
      <c r="J103" s="26" cm="1">
        <f t="array" ref="J103">_FV(A103,"Volume average",TRUE)/1000000</f>
        <v>2.179316</v>
      </c>
      <c r="K103" s="23">
        <f>J103*D103*1000000/100000000</f>
        <v>6.6891925304000006</v>
      </c>
      <c r="L103" s="26" cm="1">
        <f t="array" ref="L103">_FV(A103,"Shares outstanding",TRUE)/100000000</f>
        <v>2.9262000000000001</v>
      </c>
      <c r="M103" s="7">
        <f>I103/J103</f>
        <v>0.52491974546142006</v>
      </c>
      <c r="N103" s="7">
        <f>F103/D103-1</f>
        <v>4.2288395126083289E-2</v>
      </c>
      <c r="O103" s="7">
        <f>D103/G103-1</f>
        <v>0.27625779625779634</v>
      </c>
      <c r="P103" s="16">
        <f>$P$1</f>
        <v>45289</v>
      </c>
      <c r="Q103" cm="1" vm="2">
        <f t="array" aca="1" ref="Q103:R103" ca="1">_xlfn.STOCKHISTORY(A103,P103,P103,0,0 )</f>
        <v>45289</v>
      </c>
      <c r="R103" s="17" vm="373">
        <f ca="1"/>
        <v>299.45</v>
      </c>
      <c r="S103" s="7">
        <f ca="1">D103/R103-1</f>
        <v>2.5012522958757666E-2</v>
      </c>
    </row>
    <row r="104" spans="1:19" x14ac:dyDescent="0.25">
      <c r="A104" t="e" vm="374">
        <v>#VALUE!</v>
      </c>
      <c r="B104" t="str" cm="1">
        <f t="array" ref="B104">_FV(A104,"Name")</f>
        <v>ZOETIS INC.</v>
      </c>
      <c r="C104" t="str" cm="1">
        <f t="array" ref="C104">_FV(A104,"Ticker symbol",TRUE)</f>
        <v>ZTS</v>
      </c>
      <c r="D104" cm="1">
        <f t="array" ref="D104">_FV(A104,"Price")</f>
        <v>192.99</v>
      </c>
      <c r="E104" s="1" cm="1">
        <f t="array" ref="E104">_FV(A104,"Change (%)",TRUE)</f>
        <v>-2.9908999999999998E-2</v>
      </c>
      <c r="F104" s="2" cm="1">
        <f t="array" ref="F104">_FV(A104,"52 week high",TRUE)</f>
        <v>201.92</v>
      </c>
      <c r="G104" s="2" cm="1">
        <f t="array" ref="G104">_FV(A104,"52 week low",TRUE)</f>
        <v>151.03</v>
      </c>
      <c r="H104" s="3" cm="1">
        <f t="array" ref="H104">_FV(A104,"Market cap",TRUE)/100000000</f>
        <v>886.04352962999997</v>
      </c>
      <c r="I104" s="26" cm="1">
        <f t="array" ref="I104">_FV(A104,"Volume")/1000000</f>
        <v>2.316157</v>
      </c>
      <c r="J104" s="26" cm="1">
        <f t="array" ref="J104">_FV(A104,"Volume average",TRUE)/1000000</f>
        <v>1.731695</v>
      </c>
      <c r="K104" s="23">
        <f>J104*D104*1000000/100000000</f>
        <v>3.3419981805000001</v>
      </c>
      <c r="L104" s="26" cm="1">
        <f t="array" ref="L104">_FV(A104,"Shares outstanding",TRUE)/100000000</f>
        <v>4.5911369999999998</v>
      </c>
      <c r="M104" s="7">
        <f>I104/J104</f>
        <v>1.3375086259416353</v>
      </c>
      <c r="N104" s="7">
        <f>F104/D104-1</f>
        <v>4.6271827555831813E-2</v>
      </c>
      <c r="O104" s="7">
        <f>D104/G104-1</f>
        <v>0.27782559756339809</v>
      </c>
      <c r="P104" s="16">
        <f>$P$1</f>
        <v>45289</v>
      </c>
      <c r="Q104" cm="1" vm="2">
        <f t="array" aca="1" ref="Q104:R104" ca="1">_xlfn.STOCKHISTORY(A104,P104,P104,0,0 )</f>
        <v>45289</v>
      </c>
      <c r="R104" s="17" vm="375">
        <f ca="1"/>
        <v>197.37</v>
      </c>
      <c r="S104" s="7">
        <f ca="1">D104/R104-1</f>
        <v>-2.2191822465420286E-2</v>
      </c>
    </row>
    <row r="105" spans="1:19" x14ac:dyDescent="0.25">
      <c r="A105" t="e" vm="376">
        <v>#VALUE!</v>
      </c>
      <c r="B105" t="str" cm="1">
        <f t="array" ref="B105">_FV(A105,"Name")</f>
        <v>BOSTON SCIENTIFIC CORPORATION</v>
      </c>
      <c r="C105" t="str" cm="1">
        <f t="array" ref="C105">_FV(A105,"Ticker symbol",TRUE)</f>
        <v>BSX</v>
      </c>
      <c r="D105" cm="1">
        <f t="array" ref="D105">_FV(A105,"Price")</f>
        <v>60.25</v>
      </c>
      <c r="E105" s="1" cm="1">
        <f t="array" ref="E105">_FV(A105,"Change (%)",TRUE)</f>
        <v>5.1719999999999995E-3</v>
      </c>
      <c r="F105" s="2" cm="1">
        <f t="array" ref="F105">_FV(A105,"52 week high",TRUE)</f>
        <v>60.634999999999998</v>
      </c>
      <c r="G105" s="2" cm="1">
        <f t="array" ref="G105">_FV(A105,"52 week low",TRUE)</f>
        <v>44.79</v>
      </c>
      <c r="H105" s="3" cm="1">
        <f t="array" ref="H105">_FV(A105,"Market cap",TRUE)/100000000</f>
        <v>882.65225750000002</v>
      </c>
      <c r="I105" s="26" cm="1">
        <f t="array" ref="I105">_FV(A105,"Volume")/1000000</f>
        <v>5.7800390000000004</v>
      </c>
      <c r="J105" s="26" cm="1">
        <f t="array" ref="J105">_FV(A105,"Volume average",TRUE)/1000000</f>
        <v>5.8145470000000001</v>
      </c>
      <c r="K105" s="23">
        <f>J105*D105*1000000/100000000</f>
        <v>3.5032645675000005</v>
      </c>
      <c r="L105" s="26" cm="1">
        <f t="array" ref="L105">_FV(A105,"Shares outstanding",TRUE)/100000000</f>
        <v>14.64983</v>
      </c>
      <c r="M105" s="7">
        <f>I105/J105</f>
        <v>0.9940652298450765</v>
      </c>
      <c r="N105" s="7">
        <f>F105/D105-1</f>
        <v>6.3900414937758665E-3</v>
      </c>
      <c r="O105" s="7">
        <f>D105/G105-1</f>
        <v>0.3451663317704845</v>
      </c>
      <c r="P105" s="16">
        <f>$P$1</f>
        <v>45289</v>
      </c>
      <c r="Q105" cm="1" vm="2">
        <f t="array" aca="1" ref="Q105:R105" ca="1">_xlfn.STOCKHISTORY(A105,P105,P105,0,0 )</f>
        <v>45289</v>
      </c>
      <c r="R105" s="17" vm="377">
        <f ca="1"/>
        <v>57.81</v>
      </c>
      <c r="S105" s="7">
        <f ca="1">D105/R105-1</f>
        <v>4.2207230582944177E-2</v>
      </c>
    </row>
    <row r="106" spans="1:19" x14ac:dyDescent="0.25">
      <c r="A106" t="e" vm="378">
        <v>#VALUE!</v>
      </c>
      <c r="B106" t="str" cm="1">
        <f t="array" ref="B106">_FV(A106,"Name")</f>
        <v>AIRBNB, INC.</v>
      </c>
      <c r="C106" t="str" cm="1">
        <f t="array" ref="C106">_FV(A106,"Ticker symbol",TRUE)</f>
        <v>ABNB</v>
      </c>
      <c r="D106" cm="1">
        <f t="array" ref="D106">_FV(A106,"Price")</f>
        <v>135.02000000000001</v>
      </c>
      <c r="E106" s="1" cm="1">
        <f t="array" ref="E106">_FV(A106,"Change (%)",TRUE)</f>
        <v>-1.5459000000000001E-2</v>
      </c>
      <c r="F106" s="2" cm="1">
        <f t="array" ref="F106">_FV(A106,"52 week high",TRUE)</f>
        <v>154.94999999999999</v>
      </c>
      <c r="G106" s="2" cm="1">
        <f t="array" ref="G106">_FV(A106,"52 week low",TRUE)</f>
        <v>97.57</v>
      </c>
      <c r="H106" s="3" cm="1">
        <f t="array" ref="H106">_FV(A106,"Market cap",TRUE)/100000000</f>
        <v>864.19429481999998</v>
      </c>
      <c r="I106" s="26" cm="1">
        <f t="array" ref="I106">_FV(A106,"Volume")/1000000</f>
        <v>5.5143800000000001</v>
      </c>
      <c r="J106" s="26" cm="1">
        <f t="array" ref="J106">_FV(A106,"Volume average",TRUE)/1000000</f>
        <v>4.5503989999999996</v>
      </c>
      <c r="K106" s="23">
        <f>J106*D106*1000000/100000000</f>
        <v>6.1439487297999991</v>
      </c>
      <c r="L106" s="26" cm="1">
        <f t="array" ref="L106">_FV(A106,"Shares outstanding",TRUE)/100000000</f>
        <v>6.4004909999999997</v>
      </c>
      <c r="M106" s="7">
        <f>I106/J106</f>
        <v>1.2118453788338122</v>
      </c>
      <c r="N106" s="7">
        <f>F106/D106-1</f>
        <v>0.14760776181306445</v>
      </c>
      <c r="O106" s="7">
        <f>D106/G106-1</f>
        <v>0.38382699600286996</v>
      </c>
      <c r="P106" s="16">
        <f>$P$1</f>
        <v>45289</v>
      </c>
      <c r="Q106" cm="1" vm="2">
        <f t="array" aca="1" ref="Q106:R106" ca="1">_xlfn.STOCKHISTORY(A106,P106,P106,0,0 )</f>
        <v>45289</v>
      </c>
      <c r="R106" s="17" vm="379">
        <f ca="1"/>
        <v>136.13999999999999</v>
      </c>
      <c r="S106" s="7">
        <f ca="1">D106/R106-1</f>
        <v>-8.2268253268692471E-3</v>
      </c>
    </row>
    <row r="107" spans="1:19" x14ac:dyDescent="0.25">
      <c r="A107" t="e" vm="380">
        <v>#VALUE!</v>
      </c>
      <c r="B107" t="str" cm="1">
        <f t="array" ref="B107">_FV(A107,"Name")</f>
        <v>FISERV, INC.</v>
      </c>
      <c r="C107" t="str" cm="1">
        <f t="array" ref="C107">_FV(A107,"Ticker symbol",TRUE)</f>
        <v>FI</v>
      </c>
      <c r="D107" cm="1">
        <f t="array" ref="D107">_FV(A107,"Price")</f>
        <v>137</v>
      </c>
      <c r="E107" s="1" cm="1">
        <f t="array" ref="E107">_FV(A107,"Change (%)",TRUE)</f>
        <v>5.8430000000000005E-4</v>
      </c>
      <c r="F107" s="2" cm="1">
        <f t="array" ref="F107">_FV(A107,"52 week high",TRUE)</f>
        <v>137.25</v>
      </c>
      <c r="G107" s="2" cm="1">
        <f t="array" ref="G107">_FV(A107,"52 week low",TRUE)</f>
        <v>101.58</v>
      </c>
      <c r="H107" s="3" cm="1">
        <f t="array" ref="H107">_FV(A107,"Market cap",TRUE)/100000000</f>
        <v>822.25440900000001</v>
      </c>
      <c r="I107" s="26" cm="1">
        <f t="array" ref="I107">_FV(A107,"Volume")/1000000</f>
        <v>2.702906</v>
      </c>
      <c r="J107" s="26" cm="1">
        <f t="array" ref="J107">_FV(A107,"Volume average",TRUE)/1000000</f>
        <v>2.9338799999999998</v>
      </c>
      <c r="K107" s="23">
        <f>J107*D107*1000000/100000000</f>
        <v>4.0194156000000003</v>
      </c>
      <c r="L107" s="26" cm="1">
        <f t="array" ref="L107">_FV(A107,"Shares outstanding",TRUE)/100000000</f>
        <v>6.0018570000000002</v>
      </c>
      <c r="M107" s="7">
        <f>I107/J107</f>
        <v>0.92127353538658707</v>
      </c>
      <c r="N107" s="7">
        <f>F107/D107-1</f>
        <v>1.8248175182482562E-3</v>
      </c>
      <c r="O107" s="7">
        <f>D107/G107-1</f>
        <v>0.34869068714313833</v>
      </c>
      <c r="P107" s="16">
        <f>$P$1</f>
        <v>45289</v>
      </c>
      <c r="Q107" cm="1" vm="2">
        <f t="array" aca="1" ref="Q107:R107" ca="1">_xlfn.STOCKHISTORY(A107,P107,P107,0,0 )</f>
        <v>45289</v>
      </c>
      <c r="R107" s="17" vm="381">
        <f ca="1"/>
        <v>132.84</v>
      </c>
      <c r="S107" s="7">
        <f ca="1">D107/R107-1</f>
        <v>3.1315868714242745E-2</v>
      </c>
    </row>
    <row r="108" spans="1:19" x14ac:dyDescent="0.25">
      <c r="A108" t="e" vm="382">
        <v>#VALUE!</v>
      </c>
      <c r="B108" t="str" cm="1">
        <f t="array" ref="B108">_FV(A108,"Name")</f>
        <v>ARISTA NETWORKS, INC.</v>
      </c>
      <c r="C108" t="str" cm="1">
        <f t="array" ref="C108">_FV(A108,"Ticker symbol",TRUE)</f>
        <v>ANET</v>
      </c>
      <c r="D108" cm="1">
        <f t="array" ref="D108">_FV(A108,"Price")</f>
        <v>253.26</v>
      </c>
      <c r="E108" s="1" cm="1">
        <f t="array" ref="E108">_FV(A108,"Change (%)",TRUE)</f>
        <v>4.8799999999999998E-3</v>
      </c>
      <c r="F108" s="2" cm="1">
        <f t="array" ref="F108">_FV(A108,"52 week high",TRUE)</f>
        <v>257.20999999999998</v>
      </c>
      <c r="G108" s="2" cm="1">
        <f t="array" ref="G108">_FV(A108,"52 week low",TRUE)</f>
        <v>107.57</v>
      </c>
      <c r="H108" s="3" cm="1">
        <f t="array" ref="H108">_FV(A108,"Market cap",TRUE)/100000000</f>
        <v>787.89211325999997</v>
      </c>
      <c r="I108" s="26" cm="1">
        <f t="array" ref="I108">_FV(A108,"Volume")/1000000</f>
        <v>1.938877</v>
      </c>
      <c r="J108" s="26" cm="1">
        <f t="array" ref="J108">_FV(A108,"Volume average",TRUE)/1000000</f>
        <v>1.566892</v>
      </c>
      <c r="K108" s="23">
        <f>J108*D108*1000000/100000000</f>
        <v>3.9683106791999996</v>
      </c>
      <c r="L108" s="26" cm="1">
        <f t="array" ref="L108">_FV(A108,"Shares outstanding",TRUE)/100000000</f>
        <v>3.1110009999999999</v>
      </c>
      <c r="M108" s="7">
        <f>I108/J108</f>
        <v>1.237403088406859</v>
      </c>
      <c r="N108" s="7">
        <f>F108/D108-1</f>
        <v>1.5596620074231904E-2</v>
      </c>
      <c r="O108" s="7">
        <f>D108/G108-1</f>
        <v>1.3543738960676768</v>
      </c>
      <c r="P108" s="16">
        <f>$P$1</f>
        <v>45289</v>
      </c>
      <c r="Q108" cm="1" vm="2">
        <f t="array" aca="1" ref="Q108:R108" ca="1">_xlfn.STOCKHISTORY(A108,P108,P108,0,0 )</f>
        <v>45289</v>
      </c>
      <c r="R108" s="17" vm="383">
        <f ca="1"/>
        <v>235.51</v>
      </c>
      <c r="S108" s="7">
        <f ca="1">D108/R108-1</f>
        <v>7.5368349539297608E-2</v>
      </c>
    </row>
    <row r="109" spans="1:19" x14ac:dyDescent="0.25">
      <c r="A109" t="e" vm="384">
        <v>#VALUE!</v>
      </c>
      <c r="B109" t="str" cm="1">
        <f t="array" ref="B109">_FV(A109,"Name")</f>
        <v>SYNOPSYS, INC.</v>
      </c>
      <c r="C109" t="str" cm="1">
        <f t="array" ref="C109">_FV(A109,"Ticker symbol",TRUE)</f>
        <v>SNPS</v>
      </c>
      <c r="D109" cm="1">
        <f t="array" ref="D109">_FV(A109,"Price")</f>
        <v>509.68</v>
      </c>
      <c r="E109" s="1" cm="1">
        <f t="array" ref="E109">_FV(A109,"Change (%)",TRUE)</f>
        <v>3.0905999999999999E-2</v>
      </c>
      <c r="F109" s="2" cm="1">
        <f t="array" ref="F109">_FV(A109,"52 week high",TRUE)</f>
        <v>573.77</v>
      </c>
      <c r="G109" s="2" cm="1">
        <f t="array" ref="G109">_FV(A109,"52 week low",TRUE)</f>
        <v>329.89</v>
      </c>
      <c r="H109" s="3" cm="1">
        <f t="array" ref="H109">_FV(A109,"Market cap",TRUE)/100000000</f>
        <v>774.64683191999995</v>
      </c>
      <c r="I109" s="26" cm="1">
        <f t="array" ref="I109">_FV(A109,"Volume")/1000000</f>
        <v>3.4954489999999998</v>
      </c>
      <c r="J109" s="26" cm="1">
        <f t="array" ref="J109">_FV(A109,"Volume average",TRUE)/1000000</f>
        <v>1.265676</v>
      </c>
      <c r="K109" s="23">
        <f>J109*D109*1000000/100000000</f>
        <v>6.4508974367999992</v>
      </c>
      <c r="L109" s="26" cm="1">
        <f t="array" ref="L109">_FV(A109,"Shares outstanding",TRUE)/100000000</f>
        <v>1.5198689999999999</v>
      </c>
      <c r="M109" s="7">
        <f>I109/J109</f>
        <v>2.761724959626318</v>
      </c>
      <c r="N109" s="7">
        <f>F109/D109-1</f>
        <v>0.12574556584523622</v>
      </c>
      <c r="O109" s="7">
        <f>D109/G109-1</f>
        <v>0.54499984843432658</v>
      </c>
      <c r="P109" s="16">
        <f>$P$1</f>
        <v>45289</v>
      </c>
      <c r="Q109" cm="1" vm="2">
        <f t="array" aca="1" ref="Q109:R109" ca="1">_xlfn.STOCKHISTORY(A109,P109,P109,0,0 )</f>
        <v>45289</v>
      </c>
      <c r="R109" s="17" vm="385">
        <f ca="1"/>
        <v>514.91</v>
      </c>
      <c r="S109" s="7">
        <f ca="1">D109/R109-1</f>
        <v>-1.0157114835602221E-2</v>
      </c>
    </row>
    <row r="110" spans="1:19" x14ac:dyDescent="0.25">
      <c r="A110" t="e" vm="386">
        <v>#VALUE!</v>
      </c>
      <c r="B110" t="str" cm="1">
        <f t="array" ref="B110">_FV(A110,"Name")</f>
        <v>KLA Corporation</v>
      </c>
      <c r="C110" t="str" cm="1">
        <f t="array" ref="C110">_FV(A110,"Ticker symbol",TRUE)</f>
        <v>KLAC</v>
      </c>
      <c r="D110" cm="1">
        <f t="array" ref="D110">_FV(A110,"Price")</f>
        <v>566.80999999999995</v>
      </c>
      <c r="E110" s="1" cm="1">
        <f t="array" ref="E110">_FV(A110,"Change (%)",TRUE)</f>
        <v>1.1059000000000001E-2</v>
      </c>
      <c r="F110" s="2" cm="1">
        <f t="array" ref="F110">_FV(A110,"52 week high",TRUE)</f>
        <v>597.42999999999995</v>
      </c>
      <c r="G110" s="2" cm="1">
        <f t="array" ref="G110">_FV(A110,"52 week low",TRUE)</f>
        <v>355.88</v>
      </c>
      <c r="H110" s="3" cm="1">
        <f t="array" ref="H110">_FV(A110,"Market cap",TRUE)/100000000</f>
        <v>770.47786962999999</v>
      </c>
      <c r="I110" s="26" cm="1">
        <f t="array" ref="I110">_FV(A110,"Volume")/1000000</f>
        <v>0.96179700000000001</v>
      </c>
      <c r="J110" s="26" cm="1">
        <f t="array" ref="J110">_FV(A110,"Volume average",TRUE)/1000000</f>
        <v>0.84441100000000002</v>
      </c>
      <c r="K110" s="23">
        <f>J110*D110*1000000/100000000</f>
        <v>4.7862059890999999</v>
      </c>
      <c r="L110" s="26" cm="1">
        <f t="array" ref="L110">_FV(A110,"Shares outstanding",TRUE)/100000000</f>
        <v>1.3593230000000001</v>
      </c>
      <c r="M110" s="7">
        <f>I110/J110</f>
        <v>1.1390152425773705</v>
      </c>
      <c r="N110" s="7">
        <f>F110/D110-1</f>
        <v>5.4021629823044703E-2</v>
      </c>
      <c r="O110" s="7">
        <f>D110/G110-1</f>
        <v>0.59269978644486887</v>
      </c>
      <c r="P110" s="16">
        <f>$P$1</f>
        <v>45289</v>
      </c>
      <c r="Q110" cm="1" vm="2">
        <f t="array" aca="1" ref="Q110:R110" ca="1">_xlfn.STOCKHISTORY(A110,P110,P110,0,0 )</f>
        <v>45289</v>
      </c>
      <c r="R110" s="17" vm="387">
        <f ca="1"/>
        <v>581.29999999999995</v>
      </c>
      <c r="S110" s="7">
        <f ca="1">D110/R110-1</f>
        <v>-2.4926888009633608E-2</v>
      </c>
    </row>
    <row r="111" spans="1:19" x14ac:dyDescent="0.25">
      <c r="A111" t="e" vm="388">
        <v>#VALUE!</v>
      </c>
      <c r="B111" t="str" cm="1">
        <f t="array" ref="B111">_FV(A111,"Name")</f>
        <v>EQUINIX, INC.</v>
      </c>
      <c r="C111" t="str" cm="1">
        <f t="array" ref="C111">_FV(A111,"Ticker symbol",TRUE)</f>
        <v>EQIX</v>
      </c>
      <c r="D111" cm="1">
        <f t="array" ref="D111">_FV(A111,"Price")</f>
        <v>819.12</v>
      </c>
      <c r="E111" s="1" cm="1">
        <f t="array" ref="E111">_FV(A111,"Change (%)",TRUE)</f>
        <v>5.0309999999999999E-3</v>
      </c>
      <c r="F111" s="2" cm="1">
        <f t="array" ref="F111">_FV(A111,"52 week high",TRUE)</f>
        <v>826</v>
      </c>
      <c r="G111" s="2" cm="1">
        <f t="array" ref="G111">_FV(A111,"52 week low",TRUE)</f>
        <v>661.66</v>
      </c>
      <c r="H111" s="3" cm="1">
        <f t="array" ref="H111">_FV(A111,"Market cap",TRUE)/100000000</f>
        <v>769.01786990000005</v>
      </c>
      <c r="I111" s="26" cm="1">
        <f t="array" ref="I111">_FV(A111,"Volume")/1000000</f>
        <v>0.32319799999999999</v>
      </c>
      <c r="J111" s="26" cm="1">
        <f t="array" ref="J111">_FV(A111,"Volume average",TRUE)/1000000</f>
        <v>0.39809299999999997</v>
      </c>
      <c r="K111" s="23">
        <f>J111*D111*1000000/100000000</f>
        <v>3.2608593815999996</v>
      </c>
      <c r="L111" s="26" cm="1">
        <f t="array" ref="L111">_FV(A111,"Shares outstanding",TRUE)/100000000</f>
        <v>0.93883419999999995</v>
      </c>
      <c r="M111" s="7">
        <f>I111/J111</f>
        <v>0.81186556910068752</v>
      </c>
      <c r="N111" s="7">
        <f>F111/D111-1</f>
        <v>8.3992577400135993E-3</v>
      </c>
      <c r="O111" s="7">
        <f>D111/G111-1</f>
        <v>0.23797720883837625</v>
      </c>
      <c r="P111" s="16">
        <f>$P$1</f>
        <v>45289</v>
      </c>
      <c r="Q111" cm="1" vm="2">
        <f t="array" aca="1" ref="Q111:R111" ca="1">_xlfn.STOCKHISTORY(A111,P111,P111,0,0 )</f>
        <v>45289</v>
      </c>
      <c r="R111" s="17" vm="389">
        <f ca="1"/>
        <v>805.39</v>
      </c>
      <c r="S111" s="7">
        <f ca="1">D111/R111-1</f>
        <v>1.7047641515290701E-2</v>
      </c>
    </row>
    <row r="112" spans="1:19" x14ac:dyDescent="0.25">
      <c r="A112" t="e" vm="390">
        <v>#VALUE!</v>
      </c>
      <c r="B112" t="str" cm="1">
        <f t="array" ref="B112">_FV(A112,"Name")</f>
        <v>THE SHERWIN-WILLIAMS COMPANY</v>
      </c>
      <c r="C112" t="str" cm="1">
        <f t="array" ref="C112">_FV(A112,"Ticker symbol",TRUE)</f>
        <v>SHW</v>
      </c>
      <c r="D112" cm="1">
        <f t="array" ref="D112">_FV(A112,"Price")</f>
        <v>300.08</v>
      </c>
      <c r="E112" s="1" cm="1">
        <f t="array" ref="E112">_FV(A112,"Change (%)",TRUE)</f>
        <v>-8.0330000000000002E-3</v>
      </c>
      <c r="F112" s="2" cm="1">
        <f t="array" ref="F112">_FV(A112,"52 week high",TRUE)</f>
        <v>314.14</v>
      </c>
      <c r="G112" s="2" cm="1">
        <f t="array" ref="G112">_FV(A112,"52 week low",TRUE)</f>
        <v>205.43</v>
      </c>
      <c r="H112" s="3" cm="1">
        <f t="array" ref="H112">_FV(A112,"Market cap",TRUE)/100000000</f>
        <v>768.10307288000001</v>
      </c>
      <c r="I112" s="26" cm="1">
        <f t="array" ref="I112">_FV(A112,"Volume")/1000000</f>
        <v>1.1777839999999999</v>
      </c>
      <c r="J112" s="26" cm="1">
        <f t="array" ref="J112">_FV(A112,"Volume average",TRUE)/1000000</f>
        <v>1.5070749999999999</v>
      </c>
      <c r="K112" s="23">
        <f>J112*D112*1000000/100000000</f>
        <v>4.5224306599999995</v>
      </c>
      <c r="L112" s="26" cm="1">
        <f t="array" ref="L112">_FV(A112,"Shares outstanding",TRUE)/100000000</f>
        <v>2.5596610000000002</v>
      </c>
      <c r="M112" s="7">
        <f>I112/J112</f>
        <v>0.7815032430370088</v>
      </c>
      <c r="N112" s="7">
        <f>F112/D112-1</f>
        <v>4.6854172220741175E-2</v>
      </c>
      <c r="O112" s="7">
        <f>D112/G112-1</f>
        <v>0.46074088497298327</v>
      </c>
      <c r="P112" s="16">
        <f>$P$1</f>
        <v>45289</v>
      </c>
      <c r="Q112" cm="1" vm="2">
        <f t="array" aca="1" ref="Q112:R112" ca="1">_xlfn.STOCKHISTORY(A112,P112,P112,0,0 )</f>
        <v>45289</v>
      </c>
      <c r="R112" s="17" vm="391">
        <f ca="1"/>
        <v>311.89999999999998</v>
      </c>
      <c r="S112" s="7">
        <f ca="1">D112/R112-1</f>
        <v>-3.7896761782622579E-2</v>
      </c>
    </row>
    <row r="113" spans="1:19" x14ac:dyDescent="0.25">
      <c r="A113" t="e" vm="392">
        <v>#VALUE!</v>
      </c>
      <c r="B113" t="str" cm="1">
        <f t="array" ref="B113">_FV(A113,"Name")</f>
        <v>THE SOUTHERN COMPANY</v>
      </c>
      <c r="C113" t="str" cm="1">
        <f t="array" ref="C113">_FV(A113,"Ticker symbol",TRUE)</f>
        <v>SO</v>
      </c>
      <c r="D113" cm="1">
        <f t="array" ref="D113">_FV(A113,"Price")</f>
        <v>70.319999999999993</v>
      </c>
      <c r="E113" s="1" cm="1">
        <f t="array" ref="E113">_FV(A113,"Change (%)",TRUE)</f>
        <v>-1.5402000000000001E-2</v>
      </c>
      <c r="F113" s="2" cm="1">
        <f t="array" ref="F113">_FV(A113,"52 week high",TRUE)</f>
        <v>75.8</v>
      </c>
      <c r="G113" s="2" cm="1">
        <f t="array" ref="G113">_FV(A113,"52 week low",TRUE)</f>
        <v>58.85</v>
      </c>
      <c r="H113" s="3" cm="1">
        <f t="array" ref="H113">_FV(A113,"Market cap",TRUE)/100000000</f>
        <v>766.92328080000004</v>
      </c>
      <c r="I113" s="26" cm="1">
        <f t="array" ref="I113">_FV(A113,"Volume")/1000000</f>
        <v>3.5150130000000002</v>
      </c>
      <c r="J113" s="26" cm="1">
        <f t="array" ref="J113">_FV(A113,"Volume average",TRUE)/1000000</f>
        <v>4.199751</v>
      </c>
      <c r="K113" s="23">
        <f>J113*D113*1000000/100000000</f>
        <v>2.9532649031999991</v>
      </c>
      <c r="L113" s="26" cm="1">
        <f t="array" ref="L113">_FV(A113,"Shares outstanding",TRUE)/100000000</f>
        <v>10.90619</v>
      </c>
      <c r="M113" s="7">
        <f>I113/J113</f>
        <v>0.8369574767646939</v>
      </c>
      <c r="N113" s="7">
        <f>F113/D113-1</f>
        <v>7.7929465301479039E-2</v>
      </c>
      <c r="O113" s="7">
        <f>D113/G113-1</f>
        <v>0.1949022939677143</v>
      </c>
      <c r="P113" s="16">
        <f>$P$1</f>
        <v>45289</v>
      </c>
      <c r="Q113" cm="1" vm="2">
        <f t="array" aca="1" ref="Q113:R113" ca="1">_xlfn.STOCKHISTORY(A113,P113,P113,0,0 )</f>
        <v>45289</v>
      </c>
      <c r="R113" s="17" vm="393">
        <f ca="1"/>
        <v>70.12</v>
      </c>
      <c r="S113" s="7">
        <f ca="1">D113/R113-1</f>
        <v>2.8522532800911993E-3</v>
      </c>
    </row>
    <row r="114" spans="1:19" x14ac:dyDescent="0.25">
      <c r="A114" t="e" vm="394">
        <v>#VALUE!</v>
      </c>
      <c r="B114" t="str" cm="1">
        <f t="array" ref="B114">_FV(A114,"Name")</f>
        <v>ILLINOIS TOOL WORKS INC.</v>
      </c>
      <c r="C114" t="str" cm="1">
        <f t="array" ref="C114">_FV(A114,"Ticker symbol",TRUE)</f>
        <v>ITW</v>
      </c>
      <c r="D114" cm="1">
        <f t="array" ref="D114">_FV(A114,"Price")</f>
        <v>253.7</v>
      </c>
      <c r="E114" s="1" cm="1">
        <f t="array" ref="E114">_FV(A114,"Change (%)",TRUE)</f>
        <v>2.7599999999999999E-4</v>
      </c>
      <c r="F114" s="2" cm="1">
        <f t="array" ref="F114">_FV(A114,"52 week high",TRUE)</f>
        <v>265</v>
      </c>
      <c r="G114" s="2" cm="1">
        <f t="array" ref="G114">_FV(A114,"52 week low",TRUE)</f>
        <v>217.06399999999999</v>
      </c>
      <c r="H114" s="3" cm="1">
        <f t="array" ref="H114">_FV(A114,"Market cap",TRUE)/100000000</f>
        <v>763.34752830000002</v>
      </c>
      <c r="I114" s="26" cm="1">
        <f t="array" ref="I114">_FV(A114,"Volume")/1000000</f>
        <v>0.72650700000000001</v>
      </c>
      <c r="J114" s="26" cm="1">
        <f t="array" ref="J114">_FV(A114,"Volume average",TRUE)/1000000</f>
        <v>0.94950500000000004</v>
      </c>
      <c r="K114" s="23">
        <f>J114*D114*1000000/100000000</f>
        <v>2.4088941849999999</v>
      </c>
      <c r="L114" s="26" cm="1">
        <f t="array" ref="L114">_FV(A114,"Shares outstanding",TRUE)/100000000</f>
        <v>3.0088590000000002</v>
      </c>
      <c r="M114" s="7">
        <f>I114/J114</f>
        <v>0.76514289024281068</v>
      </c>
      <c r="N114" s="7">
        <f>F114/D114-1</f>
        <v>4.4540796216003153E-2</v>
      </c>
      <c r="O114" s="7">
        <f>D114/G114-1</f>
        <v>0.16877971473851039</v>
      </c>
      <c r="P114" s="16">
        <f>$P$1</f>
        <v>45289</v>
      </c>
      <c r="Q114" cm="1" vm="2">
        <f t="array" aca="1" ref="Q114:R114" ca="1">_xlfn.STOCKHISTORY(A114,P114,P114,0,0 )</f>
        <v>45289</v>
      </c>
      <c r="R114" s="17" vm="395">
        <f ca="1"/>
        <v>261.94</v>
      </c>
      <c r="S114" s="7">
        <f ca="1">D114/R114-1</f>
        <v>-3.1457585706650359E-2</v>
      </c>
    </row>
    <row r="115" spans="1:19" x14ac:dyDescent="0.25">
      <c r="A115" t="e" vm="396">
        <v>#VALUE!</v>
      </c>
      <c r="B115" t="str" cm="1">
        <f t="array" ref="B115">_FV(A115,"Name")</f>
        <v>DUKE ENERGY CORPORATION</v>
      </c>
      <c r="C115" t="str" cm="1">
        <f t="array" ref="C115">_FV(A115,"Ticker symbol",TRUE)</f>
        <v>DUK</v>
      </c>
      <c r="D115" cm="1">
        <f t="array" ref="D115">_FV(A115,"Price")</f>
        <v>98.03</v>
      </c>
      <c r="E115" s="1" cm="1">
        <f t="array" ref="E115">_FV(A115,"Change (%)",TRUE)</f>
        <v>-4.3669999999999994E-3</v>
      </c>
      <c r="F115" s="2" cm="1">
        <f t="array" ref="F115">_FV(A115,"52 week high",TRUE)</f>
        <v>105.43</v>
      </c>
      <c r="G115" s="2" cm="1">
        <f t="array" ref="G115">_FV(A115,"52 week low",TRUE)</f>
        <v>83.06</v>
      </c>
      <c r="H115" s="3" cm="1">
        <f t="array" ref="H115">_FV(A115,"Market cap",TRUE)/100000000</f>
        <v>755.52867950999996</v>
      </c>
      <c r="I115" s="26" cm="1">
        <f t="array" ref="I115">_FV(A115,"Volume")/1000000</f>
        <v>3.5270709999999998</v>
      </c>
      <c r="J115" s="26" cm="1">
        <f t="array" ref="J115">_FV(A115,"Volume average",TRUE)/1000000</f>
        <v>3.3803320000000001</v>
      </c>
      <c r="K115" s="23">
        <f>J115*D115*1000000/100000000</f>
        <v>3.3137394596000003</v>
      </c>
      <c r="L115" s="26" cm="1">
        <f t="array" ref="L115">_FV(A115,"Shares outstanding",TRUE)/100000000</f>
        <v>7.7071170000000002</v>
      </c>
      <c r="M115" s="7">
        <f>I115/J115</f>
        <v>1.0434096414198368</v>
      </c>
      <c r="N115" s="7">
        <f>F115/D115-1</f>
        <v>7.5487095787003966E-2</v>
      </c>
      <c r="O115" s="7">
        <f>D115/G115-1</f>
        <v>0.18023115819889224</v>
      </c>
      <c r="P115" s="16">
        <f>$P$1</f>
        <v>45289</v>
      </c>
      <c r="Q115" cm="1" vm="2">
        <f t="array" aca="1" ref="Q115:R115" ca="1">_xlfn.STOCKHISTORY(A115,P115,P115,0,0 )</f>
        <v>45289</v>
      </c>
      <c r="R115" s="17" vm="397">
        <f ca="1"/>
        <v>97.04</v>
      </c>
      <c r="S115" s="7">
        <f ca="1">D115/R115-1</f>
        <v>1.0201978565539838E-2</v>
      </c>
    </row>
    <row r="116" spans="1:19" x14ac:dyDescent="0.25">
      <c r="A116" t="e" vm="398">
        <v>#VALUE!</v>
      </c>
      <c r="B116" t="str" cm="1">
        <f t="array" ref="B116">_FV(A116,"Name")</f>
        <v>CADENCE DESIGN SYSTEMS, INC.</v>
      </c>
      <c r="C116" t="str" cm="1">
        <f t="array" ref="C116">_FV(A116,"Ticker symbol",TRUE)</f>
        <v>CDNS</v>
      </c>
      <c r="D116" cm="1">
        <f t="array" ref="D116">_FV(A116,"Price")</f>
        <v>277.56</v>
      </c>
      <c r="E116" s="1" cm="1">
        <f t="array" ref="E116">_FV(A116,"Change (%)",TRUE)</f>
        <v>3.3742999999999995E-2</v>
      </c>
      <c r="F116" s="2" cm="1">
        <f t="array" ref="F116">_FV(A116,"52 week high",TRUE)</f>
        <v>279.32499999999999</v>
      </c>
      <c r="G116" s="2" cm="1">
        <f t="array" ref="G116">_FV(A116,"52 week low",TRUE)</f>
        <v>169.41</v>
      </c>
      <c r="H116" s="3" cm="1">
        <f t="array" ref="H116">_FV(A116,"Market cap",TRUE)/100000000</f>
        <v>755.13528719999999</v>
      </c>
      <c r="I116" s="26" cm="1">
        <f t="array" ref="I116">_FV(A116,"Volume")/1000000</f>
        <v>2.6045639999999999</v>
      </c>
      <c r="J116" s="26" cm="1">
        <f t="array" ref="J116">_FV(A116,"Volume average",TRUE)/1000000</f>
        <v>1.4372320000000001</v>
      </c>
      <c r="K116" s="23">
        <f>J116*D116*1000000/100000000</f>
        <v>3.9891811392000003</v>
      </c>
      <c r="L116" s="26" cm="1">
        <f t="array" ref="L116">_FV(A116,"Shares outstanding",TRUE)/100000000</f>
        <v>2.7206199999999998</v>
      </c>
      <c r="M116" s="7">
        <f>I116/J116</f>
        <v>1.8122084673873109</v>
      </c>
      <c r="N116" s="7">
        <f>F116/D116-1</f>
        <v>6.3589854445884608E-3</v>
      </c>
      <c r="O116" s="7">
        <f>D116/G116-1</f>
        <v>0.63839206658402703</v>
      </c>
      <c r="P116" s="16">
        <f>$P$1</f>
        <v>45289</v>
      </c>
      <c r="Q116" cm="1" vm="2">
        <f t="array" aca="1" ref="Q116:R116" ca="1">_xlfn.STOCKHISTORY(A116,P116,P116,0,0 )</f>
        <v>45289</v>
      </c>
      <c r="R116" s="17" vm="399">
        <f ca="1"/>
        <v>272.37</v>
      </c>
      <c r="S116" s="7">
        <f ca="1">D116/R116-1</f>
        <v>1.9054962000220277E-2</v>
      </c>
    </row>
    <row r="117" spans="1:19" x14ac:dyDescent="0.25">
      <c r="A117" t="e" vm="400">
        <v>#VALUE!</v>
      </c>
      <c r="B117" t="str" cm="1">
        <f t="array" ref="B117">_FV(A117,"Name")</f>
        <v>HCA HEALTHCARE, INC.</v>
      </c>
      <c r="C117" t="str" cm="1">
        <f t="array" ref="C117">_FV(A117,"Ticker symbol",TRUE)</f>
        <v>HCA</v>
      </c>
      <c r="D117" cm="1">
        <f t="array" ref="D117">_FV(A117,"Price")</f>
        <v>280.82</v>
      </c>
      <c r="E117" s="1" cm="1">
        <f t="array" ref="E117">_FV(A117,"Change (%)",TRUE)</f>
        <v>-4.8549999999999999E-3</v>
      </c>
      <c r="F117" s="2" cm="1">
        <f t="array" ref="F117">_FV(A117,"52 week high",TRUE)</f>
        <v>304.86</v>
      </c>
      <c r="G117" s="2" cm="1">
        <f t="array" ref="G117">_FV(A117,"52 week low",TRUE)</f>
        <v>215.96</v>
      </c>
      <c r="H117" s="3" cm="1">
        <f t="array" ref="H117">_FV(A117,"Market cap",TRUE)/100000000</f>
        <v>751.64505856000005</v>
      </c>
      <c r="I117" s="26" cm="1">
        <f t="array" ref="I117">_FV(A117,"Volume")/1000000</f>
        <v>0.84156699999999995</v>
      </c>
      <c r="J117" s="26" cm="1">
        <f t="array" ref="J117">_FV(A117,"Volume average",TRUE)/1000000</f>
        <v>1.0782769999999999</v>
      </c>
      <c r="K117" s="23">
        <f>J117*D117*1000000/100000000</f>
        <v>3.0280174713999997</v>
      </c>
      <c r="L117" s="26" cm="1">
        <f t="array" ref="L117">_FV(A117,"Shares outstanding",TRUE)/100000000</f>
        <v>2.6766079999999999</v>
      </c>
      <c r="M117" s="7">
        <f>I117/J117</f>
        <v>0.78047384855653978</v>
      </c>
      <c r="N117" s="7">
        <f>F117/D117-1</f>
        <v>8.56064382878714E-2</v>
      </c>
      <c r="O117" s="7">
        <f>D117/G117-1</f>
        <v>0.3003333950731617</v>
      </c>
      <c r="P117" s="16">
        <f>$P$1</f>
        <v>45289</v>
      </c>
      <c r="Q117" cm="1" vm="2">
        <f t="array" aca="1" ref="Q117:R117" ca="1">_xlfn.STOCKHISTORY(A117,P117,P117,0,0 )</f>
        <v>45289</v>
      </c>
      <c r="R117" s="17" vm="401">
        <f ca="1"/>
        <v>270.68</v>
      </c>
      <c r="S117" s="7">
        <f ca="1">D117/R117-1</f>
        <v>3.7461208807447965E-2</v>
      </c>
    </row>
    <row r="118" spans="1:19" x14ac:dyDescent="0.25">
      <c r="A118" t="e" vm="402">
        <v>#VALUE!</v>
      </c>
      <c r="B118" t="str" cm="1">
        <f t="array" ref="B118">_FV(A118,"Name")</f>
        <v>WASTE MANAGEMENT, INC.</v>
      </c>
      <c r="C118" t="str" cm="1">
        <f t="array" ref="C118">_FV(A118,"Ticker symbol",TRUE)</f>
        <v>WM</v>
      </c>
      <c r="D118" cm="1">
        <f t="array" ref="D118">_FV(A118,"Price")</f>
        <v>180.77</v>
      </c>
      <c r="E118" s="1" cm="1">
        <f t="array" ref="E118">_FV(A118,"Change (%)",TRUE)</f>
        <v>-3.473E-3</v>
      </c>
      <c r="F118" s="2" cm="1">
        <f t="array" ref="F118">_FV(A118,"52 week high",TRUE)</f>
        <v>181.58</v>
      </c>
      <c r="G118" s="2" cm="1">
        <f t="array" ref="G118">_FV(A118,"52 week low",TRUE)</f>
        <v>148.31</v>
      </c>
      <c r="H118" s="3" cm="1">
        <f t="array" ref="H118">_FV(A118,"Market cap",TRUE)/100000000</f>
        <v>728.09709057999999</v>
      </c>
      <c r="I118" s="26" cm="1">
        <f t="array" ref="I118">_FV(A118,"Volume")/1000000</f>
        <v>1.4560960000000001</v>
      </c>
      <c r="J118" s="26" cm="1">
        <f t="array" ref="J118">_FV(A118,"Volume average",TRUE)/1000000</f>
        <v>1.4447110000000001</v>
      </c>
      <c r="K118" s="23">
        <f>J118*D118*1000000/100000000</f>
        <v>2.6116040747000007</v>
      </c>
      <c r="L118" s="26" cm="1">
        <f t="array" ref="L118">_FV(A118,"Shares outstanding",TRUE)/100000000</f>
        <v>4.0277539999999998</v>
      </c>
      <c r="M118" s="7">
        <f>I118/J118</f>
        <v>1.0078804688273295</v>
      </c>
      <c r="N118" s="7">
        <f>F118/D118-1</f>
        <v>4.4808319964595444E-3</v>
      </c>
      <c r="O118" s="7">
        <f>D118/G118-1</f>
        <v>0.21886588901624981</v>
      </c>
      <c r="P118" s="16">
        <f>$P$1</f>
        <v>45289</v>
      </c>
      <c r="Q118" cm="1" vm="2">
        <f t="array" aca="1" ref="Q118:R118" ca="1">_xlfn.STOCKHISTORY(A118,P118,P118,0,0 )</f>
        <v>45289</v>
      </c>
      <c r="R118" s="17" vm="403">
        <f ca="1"/>
        <v>179.1</v>
      </c>
      <c r="S118" s="7">
        <f ca="1">D118/R118-1</f>
        <v>9.3243997766612186E-3</v>
      </c>
    </row>
    <row r="119" spans="1:19" x14ac:dyDescent="0.25">
      <c r="A119" t="e" vm="404">
        <v>#VALUE!</v>
      </c>
      <c r="B119" t="str" cm="1">
        <f t="array" ref="B119">_FV(A119,"Name")</f>
        <v>Altria Group, Inc.</v>
      </c>
      <c r="C119" t="str" cm="1">
        <f t="array" ref="C119">_FV(A119,"Ticker symbol",TRUE)</f>
        <v>MO</v>
      </c>
      <c r="D119" cm="1">
        <f t="array" ref="D119">_FV(A119,"Price")</f>
        <v>40.96</v>
      </c>
      <c r="E119" s="1" cm="1">
        <f t="array" ref="E119">_FV(A119,"Change (%)",TRUE)</f>
        <v>-9.1920000000000005E-3</v>
      </c>
      <c r="F119" s="2" cm="1">
        <f t="array" ref="F119">_FV(A119,"52 week high",TRUE)</f>
        <v>48.99</v>
      </c>
      <c r="G119" s="2" cm="1">
        <f t="array" ref="G119">_FV(A119,"52 week low",TRUE)</f>
        <v>39.064999999999998</v>
      </c>
      <c r="H119" s="3" cm="1">
        <f t="array" ref="H119">_FV(A119,"Market cap",TRUE)/100000000</f>
        <v>724.43781120000006</v>
      </c>
      <c r="I119" s="26" cm="1">
        <f t="array" ref="I119">_FV(A119,"Volume")/1000000</f>
        <v>10.53796</v>
      </c>
      <c r="J119" s="26" cm="1">
        <f t="array" ref="J119">_FV(A119,"Volume average",TRUE)/1000000</f>
        <v>10.070449999999999</v>
      </c>
      <c r="K119" s="23">
        <f>J119*D119*1000000/100000000</f>
        <v>4.1248563199999992</v>
      </c>
      <c r="L119" s="26" cm="1">
        <f t="array" ref="L119">_FV(A119,"Shares outstanding",TRUE)/100000000</f>
        <v>17.68647</v>
      </c>
      <c r="M119" s="7">
        <f>I119/J119</f>
        <v>1.0464239433193154</v>
      </c>
      <c r="N119" s="7">
        <f>F119/D119-1</f>
        <v>0.196044921875</v>
      </c>
      <c r="O119" s="7">
        <f>D119/G119-1</f>
        <v>4.8508895430692478E-2</v>
      </c>
      <c r="P119" s="16">
        <f>$P$1</f>
        <v>45289</v>
      </c>
      <c r="Q119" cm="1" vm="2">
        <f t="array" aca="1" ref="Q119:R119" ca="1">_xlfn.STOCKHISTORY(A119,P119,P119,0,0 )</f>
        <v>45289</v>
      </c>
      <c r="R119" s="17" vm="405">
        <f ca="1"/>
        <v>40.340000000000003</v>
      </c>
      <c r="S119" s="7">
        <f ca="1">D119/R119-1</f>
        <v>1.5369360436291446E-2</v>
      </c>
    </row>
    <row r="120" spans="1:19" x14ac:dyDescent="0.25">
      <c r="A120" t="e" vm="406">
        <v>#VALUE!</v>
      </c>
      <c r="B120" t="str" cm="1">
        <f t="array" ref="B120">_FV(A120,"Name")</f>
        <v>INTERCONTINENTAL EXCHANGE, INC.</v>
      </c>
      <c r="C120" t="str" cm="1">
        <f t="array" ref="C120">_FV(A120,"Ticker symbol",TRUE)</f>
        <v>ICE</v>
      </c>
      <c r="D120" cm="1">
        <f t="array" ref="D120">_FV(A120,"Price")</f>
        <v>126.03</v>
      </c>
      <c r="E120" s="1" cm="1">
        <f t="array" ref="E120">_FV(A120,"Change (%)",TRUE)</f>
        <v>-7.3250000000000008E-3</v>
      </c>
      <c r="F120" s="2" cm="1">
        <f t="array" ref="F120">_FV(A120,"52 week high",TRUE)</f>
        <v>129.16</v>
      </c>
      <c r="G120" s="2" cm="1">
        <f t="array" ref="G120">_FV(A120,"52 week low",TRUE)</f>
        <v>94.16</v>
      </c>
      <c r="H120" s="3" cm="1">
        <f t="array" ref="H120">_FV(A120,"Market cap",TRUE)/100000000</f>
        <v>721.35022317000005</v>
      </c>
      <c r="I120" s="26" cm="1">
        <f t="array" ref="I120">_FV(A120,"Volume")/1000000</f>
        <v>2.289126</v>
      </c>
      <c r="J120" s="26" cm="1">
        <f t="array" ref="J120">_FV(A120,"Volume average",TRUE)/1000000</f>
        <v>2.736669</v>
      </c>
      <c r="K120" s="23">
        <f>J120*D120*1000000/100000000</f>
        <v>3.4490239407000001</v>
      </c>
      <c r="L120" s="26" cm="1">
        <f t="array" ref="L120">_FV(A120,"Shares outstanding",TRUE)/100000000</f>
        <v>5.7236390000000004</v>
      </c>
      <c r="M120" s="7">
        <f>I120/J120</f>
        <v>0.83646432944576055</v>
      </c>
      <c r="N120" s="7">
        <f>F120/D120-1</f>
        <v>2.4835356661112362E-2</v>
      </c>
      <c r="O120" s="7">
        <f>D120/G120-1</f>
        <v>0.33846644010195415</v>
      </c>
      <c r="P120" s="16">
        <f>$P$1</f>
        <v>45289</v>
      </c>
      <c r="Q120" cm="1" vm="2">
        <f t="array" aca="1" ref="Q120:R120" ca="1">_xlfn.STOCKHISTORY(A120,P120,P120,0,0 )</f>
        <v>45289</v>
      </c>
      <c r="R120" s="17" vm="407">
        <f ca="1"/>
        <v>128.43</v>
      </c>
      <c r="S120" s="7">
        <f ca="1">D120/R120-1</f>
        <v>-1.8687222611539434E-2</v>
      </c>
    </row>
    <row r="121" spans="1:19" x14ac:dyDescent="0.25">
      <c r="A121" t="e" vm="408">
        <v>#VALUE!</v>
      </c>
      <c r="B121" t="str" cm="1">
        <f t="array" ref="B121">_FV(A121,"Name")</f>
        <v>NORTHROP GRUMMAN CORPORATION</v>
      </c>
      <c r="C121" t="str" cm="1">
        <f t="array" ref="C121">_FV(A121,"Ticker symbol",TRUE)</f>
        <v>NOC</v>
      </c>
      <c r="D121" cm="1">
        <f t="array" ref="D121">_FV(A121,"Price")</f>
        <v>477.9</v>
      </c>
      <c r="E121" s="1" cm="1">
        <f t="array" ref="E121">_FV(A121,"Change (%)",TRUE)</f>
        <v>-6.6100000000000004E-3</v>
      </c>
      <c r="F121" s="2" cm="1">
        <f t="array" ref="F121">_FV(A121,"52 week high",TRUE)</f>
        <v>496.89</v>
      </c>
      <c r="G121" s="2" cm="1">
        <f t="array" ref="G121">_FV(A121,"52 week low",TRUE)</f>
        <v>414.56</v>
      </c>
      <c r="H121" s="3" cm="1">
        <f t="array" ref="H121">_FV(A121,"Market cap",TRUE)/100000000</f>
        <v>720.63783539999997</v>
      </c>
      <c r="I121" s="26" cm="1">
        <f t="array" ref="I121">_FV(A121,"Volume")/1000000</f>
        <v>0.73458100000000004</v>
      </c>
      <c r="J121" s="26" cm="1">
        <f t="array" ref="J121">_FV(A121,"Volume average",TRUE)/1000000</f>
        <v>0.62857300000000005</v>
      </c>
      <c r="K121" s="23">
        <f>J121*D121*1000000/100000000</f>
        <v>3.0039503669999998</v>
      </c>
      <c r="L121" s="26" cm="1">
        <f t="array" ref="L121">_FV(A121,"Shares outstanding",TRUE)/100000000</f>
        <v>1.5079260000000001</v>
      </c>
      <c r="M121" s="7">
        <f>I121/J121</f>
        <v>1.1686486692874176</v>
      </c>
      <c r="N121" s="7">
        <f>F121/D121-1</f>
        <v>3.9736346516007659E-2</v>
      </c>
      <c r="O121" s="7">
        <f>D121/G121-1</f>
        <v>0.1527884986491701</v>
      </c>
      <c r="P121" s="16">
        <f>$P$1</f>
        <v>45289</v>
      </c>
      <c r="Q121" cm="1" vm="2">
        <f t="array" aca="1" ref="Q121:R121" ca="1">_xlfn.STOCKHISTORY(A121,P121,P121,0,0 )</f>
        <v>45289</v>
      </c>
      <c r="R121" s="17" vm="409">
        <f ca="1"/>
        <v>468.14</v>
      </c>
      <c r="S121" s="7">
        <f ca="1">D121/R121-1</f>
        <v>2.084846413466046E-2</v>
      </c>
    </row>
    <row r="122" spans="1:19" x14ac:dyDescent="0.25">
      <c r="A122" t="e" vm="410">
        <v>#VALUE!</v>
      </c>
      <c r="B122" t="str" cm="1">
        <f t="array" ref="B122">_FV(A122,"Name")</f>
        <v>CME GROUP INC.</v>
      </c>
      <c r="C122" t="str" cm="1">
        <f t="array" ref="C122">_FV(A122,"Ticker symbol",TRUE)</f>
        <v>CME</v>
      </c>
      <c r="D122" cm="1">
        <f t="array" ref="D122">_FV(A122,"Price")</f>
        <v>198.6</v>
      </c>
      <c r="E122" s="1" cm="1">
        <f t="array" ref="E122">_FV(A122,"Change (%)",TRUE)</f>
        <v>5.3659999999999992E-3</v>
      </c>
      <c r="F122" s="2" cm="1">
        <f t="array" ref="F122">_FV(A122,"52 week high",TRUE)</f>
        <v>218.33009999999999</v>
      </c>
      <c r="G122" s="2" cm="1">
        <f t="array" ref="G122">_FV(A122,"52 week low",TRUE)</f>
        <v>167.72790000000001</v>
      </c>
      <c r="H122" s="3" cm="1">
        <f t="array" ref="H122">_FV(A122,"Market cap",TRUE)/100000000</f>
        <v>714.93974279999998</v>
      </c>
      <c r="I122" s="26" cm="1">
        <f t="array" ref="I122">_FV(A122,"Volume")/1000000</f>
        <v>2.5882160000000001</v>
      </c>
      <c r="J122" s="26" cm="1">
        <f t="array" ref="J122">_FV(A122,"Volume average",TRUE)/1000000</f>
        <v>2.1051090000000001</v>
      </c>
      <c r="K122" s="23">
        <f>J122*D122*1000000/100000000</f>
        <v>4.1807464739999993</v>
      </c>
      <c r="L122" s="26" cm="1">
        <f t="array" ref="L122">_FV(A122,"Shares outstanding",TRUE)/100000000</f>
        <v>3.599898</v>
      </c>
      <c r="M122" s="7">
        <f>I122/J122</f>
        <v>1.2294926295978024</v>
      </c>
      <c r="N122" s="7">
        <f>F122/D122-1</f>
        <v>9.9345921450151087E-2</v>
      </c>
      <c r="O122" s="7">
        <f>D122/G122-1</f>
        <v>0.18406061245624605</v>
      </c>
      <c r="P122" s="16">
        <f>$P$1</f>
        <v>45289</v>
      </c>
      <c r="Q122" cm="1" vm="2">
        <f t="array" aca="1" ref="Q122:R122" ca="1">_xlfn.STOCKHISTORY(A122,P122,P122,0,0 )</f>
        <v>45289</v>
      </c>
      <c r="R122" s="17" vm="411">
        <f ca="1"/>
        <v>210.6</v>
      </c>
      <c r="S122" s="7">
        <f ca="1">D122/R122-1</f>
        <v>-5.6980056980057037E-2</v>
      </c>
    </row>
    <row r="123" spans="1:19" x14ac:dyDescent="0.25">
      <c r="A123" t="e" vm="412">
        <v>#VALUE!</v>
      </c>
      <c r="B123" t="str" cm="1">
        <f t="array" ref="B123">_FV(A123,"Name")</f>
        <v>MOODY'S CORPORATION</v>
      </c>
      <c r="C123" t="str" cm="1">
        <f t="array" ref="C123">_FV(A123,"Ticker symbol",TRUE)</f>
        <v>MCO</v>
      </c>
      <c r="D123" cm="1">
        <f t="array" ref="D123">_FV(A123,"Price")</f>
        <v>381.73</v>
      </c>
      <c r="E123" s="1" cm="1">
        <f t="array" ref="E123">_FV(A123,"Change (%)",TRUE)</f>
        <v>5.1080000000000006E-3</v>
      </c>
      <c r="F123" s="2" cm="1">
        <f t="array" ref="F123">_FV(A123,"52 week high",TRUE)</f>
        <v>396.91</v>
      </c>
      <c r="G123" s="2" cm="1">
        <f t="array" ref="G123">_FV(A123,"52 week low",TRUE)</f>
        <v>278.23</v>
      </c>
      <c r="H123" s="3" cm="1">
        <f t="array" ref="H123">_FV(A123,"Market cap",TRUE)/100000000</f>
        <v>698.56590000000006</v>
      </c>
      <c r="I123" s="26" cm="1">
        <f t="array" ref="I123">_FV(A123,"Volume")/1000000</f>
        <v>0.66774699999999998</v>
      </c>
      <c r="J123" s="26" cm="1">
        <f t="array" ref="J123">_FV(A123,"Volume average",TRUE)/1000000</f>
        <v>0.74008399999999996</v>
      </c>
      <c r="K123" s="23">
        <f>J123*D123*1000000/100000000</f>
        <v>2.8251226531999998</v>
      </c>
      <c r="L123" s="26" cm="1">
        <f t="array" ref="L123">_FV(A123,"Shares outstanding",TRUE)/100000000</f>
        <v>1.83</v>
      </c>
      <c r="M123" s="7">
        <f>I123/J123</f>
        <v>0.90225839229060489</v>
      </c>
      <c r="N123" s="7">
        <f>F123/D123-1</f>
        <v>3.97663269850419E-2</v>
      </c>
      <c r="O123" s="7">
        <f>D123/G123-1</f>
        <v>0.37199439312798765</v>
      </c>
      <c r="P123" s="16">
        <f>$P$1</f>
        <v>45289</v>
      </c>
      <c r="Q123" cm="1" vm="2">
        <f t="array" aca="1" ref="Q123:R123" ca="1">_xlfn.STOCKHISTORY(A123,P123,P123,0,0 )</f>
        <v>45289</v>
      </c>
      <c r="R123" s="17" vm="413">
        <f ca="1"/>
        <v>390.56</v>
      </c>
      <c r="S123" s="7">
        <f ca="1">D123/R123-1</f>
        <v>-2.26085620647275E-2</v>
      </c>
    </row>
    <row r="124" spans="1:19" x14ac:dyDescent="0.25">
      <c r="A124" t="e" vm="414">
        <v>#VALUE!</v>
      </c>
      <c r="B124" t="str" cm="1">
        <f t="array" ref="B124">_FV(A124,"Name")</f>
        <v>Schlumberger N.V.</v>
      </c>
      <c r="C124" t="str" cm="1">
        <f t="array" ref="C124">_FV(A124,"Ticker symbol",TRUE)</f>
        <v>SLB</v>
      </c>
      <c r="D124" cm="1">
        <f t="array" ref="D124">_FV(A124,"Price")</f>
        <v>48.3</v>
      </c>
      <c r="E124" s="1" cm="1">
        <f t="array" ref="E124">_FV(A124,"Change (%)",TRUE)</f>
        <v>-3.3033E-2</v>
      </c>
      <c r="F124" s="2" cm="1">
        <f t="array" ref="F124">_FV(A124,"52 week high",TRUE)</f>
        <v>62.12</v>
      </c>
      <c r="G124" s="2" cm="1">
        <f t="array" ref="G124">_FV(A124,"52 week low",TRUE)</f>
        <v>42.73</v>
      </c>
      <c r="H124" s="3" cm="1">
        <f t="array" ref="H124">_FV(A124,"Market cap",TRUE)/100000000</f>
        <v>689.945697</v>
      </c>
      <c r="I124" s="26" cm="1">
        <f t="array" ref="I124">_FV(A124,"Volume")/1000000</f>
        <v>14.965033999999999</v>
      </c>
      <c r="J124" s="26" cm="1">
        <f t="array" ref="J124">_FV(A124,"Volume average",TRUE)/1000000</f>
        <v>10.837431</v>
      </c>
      <c r="K124" s="23">
        <f>J124*D124*1000000/100000000</f>
        <v>5.2344791729999995</v>
      </c>
      <c r="L124" s="26" cm="1">
        <f t="array" ref="L124">_FV(A124,"Shares outstanding",TRUE)/100000000</f>
        <v>14.28459</v>
      </c>
      <c r="M124" s="7">
        <f>I124/J124</f>
        <v>1.3808654468019219</v>
      </c>
      <c r="N124" s="7">
        <f>F124/D124-1</f>
        <v>0.28612836438923406</v>
      </c>
      <c r="O124" s="7">
        <f>D124/G124-1</f>
        <v>0.13035338169904054</v>
      </c>
      <c r="P124" s="16">
        <f>$P$1</f>
        <v>45289</v>
      </c>
      <c r="Q124" cm="1" vm="2">
        <f t="array" aca="1" ref="Q124:R124" ca="1">_xlfn.STOCKHISTORY(A124,P124,P124,0,0 )</f>
        <v>45289</v>
      </c>
      <c r="R124" s="17" vm="415">
        <f ca="1"/>
        <v>52.04</v>
      </c>
      <c r="S124" s="7">
        <f ca="1">D124/R124-1</f>
        <v>-7.1867794004611851E-2</v>
      </c>
    </row>
    <row r="125" spans="1:19" x14ac:dyDescent="0.25">
      <c r="A125" t="e" vm="416">
        <v>#VALUE!</v>
      </c>
      <c r="B125" t="str" cm="1">
        <f t="array" ref="B125">_FV(A125,"Name")</f>
        <v>CSX Corporation</v>
      </c>
      <c r="C125" t="str" cm="1">
        <f t="array" ref="C125">_FV(A125,"Ticker symbol",TRUE)</f>
        <v>CSX</v>
      </c>
      <c r="D125" cm="1">
        <f t="array" ref="D125">_FV(A125,"Price")</f>
        <v>34.74</v>
      </c>
      <c r="E125" s="1" cm="1">
        <f t="array" ref="E125">_FV(A125,"Change (%)",TRUE)</f>
        <v>-3.4420000000000002E-3</v>
      </c>
      <c r="F125" s="2" cm="1">
        <f t="array" ref="F125">_FV(A125,"52 week high",TRUE)</f>
        <v>35.090000000000003</v>
      </c>
      <c r="G125" s="2" cm="1">
        <f t="array" ref="G125">_FV(A125,"52 week low",TRUE)</f>
        <v>27.6</v>
      </c>
      <c r="H125" s="3" cm="1">
        <f t="array" ref="H125">_FV(A125,"Market cap",TRUE)/100000000</f>
        <v>686.50790940000002</v>
      </c>
      <c r="I125" s="26" cm="1">
        <f t="array" ref="I125">_FV(A125,"Volume")/1000000</f>
        <v>9.7554069999999999</v>
      </c>
      <c r="J125" s="26" cm="1">
        <f t="array" ref="J125">_FV(A125,"Volume average",TRUE)/1000000</f>
        <v>10.551812999999999</v>
      </c>
      <c r="K125" s="23">
        <f>J125*D125*1000000/100000000</f>
        <v>3.6656998362</v>
      </c>
      <c r="L125" s="26" cm="1">
        <f t="array" ref="L125">_FV(A125,"Shares outstanding",TRUE)/100000000</f>
        <v>19.761310000000002</v>
      </c>
      <c r="M125" s="7">
        <f>I125/J125</f>
        <v>0.9245242500032933</v>
      </c>
      <c r="N125" s="7">
        <f>F125/D125-1</f>
        <v>1.0074841681059432E-2</v>
      </c>
      <c r="O125" s="7">
        <f>D125/G125-1</f>
        <v>0.25869565217391299</v>
      </c>
      <c r="P125" s="16">
        <f>$P$1</f>
        <v>45289</v>
      </c>
      <c r="Q125" cm="1" vm="2">
        <f t="array" aca="1" ref="Q125:R125" ca="1">_xlfn.STOCKHISTORY(A125,P125,P125,0,0 )</f>
        <v>45289</v>
      </c>
      <c r="R125" s="17" vm="417">
        <f ca="1"/>
        <v>34.67</v>
      </c>
      <c r="S125" s="7">
        <f ca="1">D125/R125-1</f>
        <v>2.0190366310932628E-3</v>
      </c>
    </row>
    <row r="126" spans="1:19" x14ac:dyDescent="0.25">
      <c r="A126" t="e" vm="418">
        <v>#VALUE!</v>
      </c>
      <c r="B126" t="str" cm="1">
        <f t="array" ref="B126">_FV(A126,"Name")</f>
        <v>GENERAL DYNAMICS CORPORATION</v>
      </c>
      <c r="C126" t="str" cm="1">
        <f t="array" ref="C126">_FV(A126,"Ticker symbol",TRUE)</f>
        <v>GD</v>
      </c>
      <c r="D126" cm="1">
        <f t="array" ref="D126">_FV(A126,"Price")</f>
        <v>250.65</v>
      </c>
      <c r="E126" s="1" cm="1">
        <f t="array" ref="E126">_FV(A126,"Change (%)",TRUE)</f>
        <v>-1.6326E-2</v>
      </c>
      <c r="F126" s="2" cm="1">
        <f t="array" ref="F126">_FV(A126,"52 week high",TRUE)</f>
        <v>261.38990000000001</v>
      </c>
      <c r="G126" s="2" cm="1">
        <f t="array" ref="G126">_FV(A126,"52 week low",TRUE)</f>
        <v>202.35</v>
      </c>
      <c r="H126" s="3" cm="1">
        <f t="array" ref="H126">_FV(A126,"Market cap",TRUE)/100000000</f>
        <v>684.01607984999998</v>
      </c>
      <c r="I126" s="26" cm="1">
        <f t="array" ref="I126">_FV(A126,"Volume")/1000000</f>
        <v>1.038341</v>
      </c>
      <c r="J126" s="26" cm="1">
        <f t="array" ref="J126">_FV(A126,"Volume average",TRUE)/1000000</f>
        <v>1.037034</v>
      </c>
      <c r="K126" s="23">
        <f>J126*D126*1000000/100000000</f>
        <v>2.599325721</v>
      </c>
      <c r="L126" s="26" cm="1">
        <f t="array" ref="L126">_FV(A126,"Shares outstanding",TRUE)/100000000</f>
        <v>2.7289690000000002</v>
      </c>
      <c r="M126" s="7">
        <f>I126/J126</f>
        <v>1.0012603251195236</v>
      </c>
      <c r="N126" s="7">
        <f>F126/D126-1</f>
        <v>4.2848194693796193E-2</v>
      </c>
      <c r="O126" s="7">
        <f>D126/G126-1</f>
        <v>0.2386953298739809</v>
      </c>
      <c r="P126" s="16">
        <f>$P$1</f>
        <v>45289</v>
      </c>
      <c r="Q126" cm="1" vm="2">
        <f t="array" aca="1" ref="Q126:R126" ca="1">_xlfn.STOCKHISTORY(A126,P126,P126,0,0 )</f>
        <v>45289</v>
      </c>
      <c r="R126" s="17" vm="419">
        <f ca="1"/>
        <v>259.67</v>
      </c>
      <c r="S126" s="7">
        <f ca="1">D126/R126-1</f>
        <v>-3.4736396195170882E-2</v>
      </c>
    </row>
    <row r="127" spans="1:19" x14ac:dyDescent="0.25">
      <c r="A127" t="e" vm="420">
        <v>#VALUE!</v>
      </c>
      <c r="B127" t="str" cm="1">
        <f t="array" ref="B127">_FV(A127,"Name")</f>
        <v>BECTON, DICKINSON AND COMPANY</v>
      </c>
      <c r="C127" t="str" cm="1">
        <f t="array" ref="C127">_FV(A127,"Ticker symbol",TRUE)</f>
        <v>BDX</v>
      </c>
      <c r="D127" cm="1">
        <f t="array" ref="D127">_FV(A127,"Price")</f>
        <v>235</v>
      </c>
      <c r="E127" s="1" cm="1">
        <f t="array" ref="E127">_FV(A127,"Change (%)",TRUE)</f>
        <v>-5.3749999999999996E-3</v>
      </c>
      <c r="F127" s="2" cm="1">
        <f t="array" ref="F127">_FV(A127,"52 week high",TRUE)</f>
        <v>287.32</v>
      </c>
      <c r="G127" s="2" cm="1">
        <f t="array" ref="G127">_FV(A127,"52 week low",TRUE)</f>
        <v>228.61500000000001</v>
      </c>
      <c r="H127" s="3" cm="1">
        <f t="array" ref="H127">_FV(A127,"Market cap",TRUE)/100000000</f>
        <v>680.42417</v>
      </c>
      <c r="I127" s="26" cm="1">
        <f t="array" ref="I127">_FV(A127,"Volume")/1000000</f>
        <v>1.5859049999999999</v>
      </c>
      <c r="J127" s="26" cm="1">
        <f t="array" ref="J127">_FV(A127,"Volume average",TRUE)/1000000</f>
        <v>1.756046</v>
      </c>
      <c r="K127" s="23">
        <f>J127*D127*1000000/100000000</f>
        <v>4.1267081000000001</v>
      </c>
      <c r="L127" s="26" cm="1">
        <f t="array" ref="L127">_FV(A127,"Shares outstanding",TRUE)/100000000</f>
        <v>2.8954219999999999</v>
      </c>
      <c r="M127" s="7">
        <f>I127/J127</f>
        <v>0.903111308018127</v>
      </c>
      <c r="N127" s="7">
        <f>F127/D127-1</f>
        <v>0.22263829787234046</v>
      </c>
      <c r="O127" s="7">
        <f>D127/G127-1</f>
        <v>2.7929051024648377E-2</v>
      </c>
      <c r="P127" s="16">
        <f>$P$1</f>
        <v>45289</v>
      </c>
      <c r="Q127" cm="1" vm="2">
        <f t="array" aca="1" ref="Q127:R127" ca="1">_xlfn.STOCKHISTORY(A127,P127,P127,0,0 )</f>
        <v>45289</v>
      </c>
      <c r="R127" s="17" vm="421">
        <f ca="1"/>
        <v>243.83</v>
      </c>
      <c r="S127" s="7">
        <f ca="1">D127/R127-1</f>
        <v>-3.6213755485379195E-2</v>
      </c>
    </row>
    <row r="128" spans="1:19" x14ac:dyDescent="0.25">
      <c r="A128" t="e" vm="422">
        <v>#VALUE!</v>
      </c>
      <c r="B128" t="str" cm="1">
        <f t="array" ref="B128">_FV(A128,"Name")</f>
        <v>EOG RESOURCES, INC.</v>
      </c>
      <c r="C128" t="str" cm="1">
        <f t="array" ref="C128">_FV(A128,"Ticker symbol",TRUE)</f>
        <v>EOG</v>
      </c>
      <c r="D128" cm="1">
        <f t="array" ref="D128">_FV(A128,"Price")</f>
        <v>112.13</v>
      </c>
      <c r="E128" s="1" cm="1">
        <f t="array" ref="E128">_FV(A128,"Change (%)",TRUE)</f>
        <v>-2.6141999999999999E-2</v>
      </c>
      <c r="F128" s="2" cm="1">
        <f t="array" ref="F128">_FV(A128,"52 week high",TRUE)</f>
        <v>135.0582</v>
      </c>
      <c r="G128" s="2" cm="1">
        <f t="array" ref="G128">_FV(A128,"52 week low",TRUE)</f>
        <v>97.2744</v>
      </c>
      <c r="H128" s="3" cm="1">
        <f t="array" ref="H128">_FV(A128,"Market cap",TRUE)/100000000</f>
        <v>676.74509999999998</v>
      </c>
      <c r="I128" s="26" cm="1">
        <f t="array" ref="I128">_FV(A128,"Volume")/1000000</f>
        <v>3.4202330000000001</v>
      </c>
      <c r="J128" s="26" cm="1">
        <f t="array" ref="J128">_FV(A128,"Volume average",TRUE)/1000000</f>
        <v>3.3679920000000001</v>
      </c>
      <c r="K128" s="23">
        <f>J128*D128*1000000/100000000</f>
        <v>3.7765294296000005</v>
      </c>
      <c r="L128" s="26" cm="1">
        <f t="array" ref="L128">_FV(A128,"Shares outstanding",TRUE)/100000000</f>
        <v>5.8314959999999996</v>
      </c>
      <c r="M128" s="7">
        <f>I128/J128</f>
        <v>1.0155110225915025</v>
      </c>
      <c r="N128" s="7">
        <f>F128/D128-1</f>
        <v>0.20447873004548289</v>
      </c>
      <c r="O128" s="7">
        <f>D128/G128-1</f>
        <v>0.15271849530811799</v>
      </c>
      <c r="P128" s="16">
        <f>$P$1</f>
        <v>45289</v>
      </c>
      <c r="Q128" cm="1" vm="2">
        <f t="array" aca="1" ref="Q128:R128" ca="1">_xlfn.STOCKHISTORY(A128,P128,P128,0,0 )</f>
        <v>45289</v>
      </c>
      <c r="R128" s="17" vm="423">
        <f ca="1"/>
        <v>120.95</v>
      </c>
      <c r="S128" s="7">
        <f ca="1">D128/R128-1</f>
        <v>-7.2922695328648257E-2</v>
      </c>
    </row>
    <row r="129" spans="1:19" x14ac:dyDescent="0.25">
      <c r="A129" t="e" vm="424">
        <v>#VALUE!</v>
      </c>
      <c r="B129" t="str" cm="1">
        <f t="array" ref="B129">_FV(A129,"Name")</f>
        <v>MARRIOTT INTERNATIONAL, INC.</v>
      </c>
      <c r="C129" t="str" cm="1">
        <f t="array" ref="C129">_FV(A129,"Ticker symbol",TRUE)</f>
        <v>MAR</v>
      </c>
      <c r="D129" cm="1">
        <f t="array" ref="D129">_FV(A129,"Price")</f>
        <v>226.34</v>
      </c>
      <c r="E129" s="1" cm="1">
        <f t="array" ref="E129">_FV(A129,"Change (%)",TRUE)</f>
        <v>3.725E-3</v>
      </c>
      <c r="F129" s="2" cm="1">
        <f t="array" ref="F129">_FV(A129,"52 week high",TRUE)</f>
        <v>228.94</v>
      </c>
      <c r="G129" s="2" cm="1">
        <f t="array" ref="G129">_FV(A129,"52 week low",TRUE)</f>
        <v>153.56</v>
      </c>
      <c r="H129" s="3" cm="1">
        <f t="array" ref="H129">_FV(A129,"Market cap",TRUE)/100000000</f>
        <v>664.74088842000003</v>
      </c>
      <c r="I129" s="26" cm="1">
        <f t="array" ref="I129">_FV(A129,"Volume")/1000000</f>
        <v>1.1080460000000001</v>
      </c>
      <c r="J129" s="26" cm="1">
        <f t="array" ref="J129">_FV(A129,"Volume average",TRUE)/1000000</f>
        <v>1.480934</v>
      </c>
      <c r="K129" s="23">
        <f>J129*D129*1000000/100000000</f>
        <v>3.3519460155999998</v>
      </c>
      <c r="L129" s="26" cm="1">
        <f t="array" ref="L129">_FV(A129,"Shares outstanding",TRUE)/100000000</f>
        <v>2.9369130000000001</v>
      </c>
      <c r="M129" s="7">
        <f>I129/J129</f>
        <v>0.74820755010013962</v>
      </c>
      <c r="N129" s="7">
        <f>F129/D129-1</f>
        <v>1.1487143235839881E-2</v>
      </c>
      <c r="O129" s="7">
        <f>D129/G129-1</f>
        <v>0.47395154988278199</v>
      </c>
      <c r="P129" s="16">
        <f>$P$1</f>
        <v>45289</v>
      </c>
      <c r="Q129" cm="1" vm="2">
        <f t="array" aca="1" ref="Q129:R129" ca="1">_xlfn.STOCKHISTORY(A129,P129,P129,0,0 )</f>
        <v>45289</v>
      </c>
      <c r="R129" s="17" vm="425">
        <f ca="1"/>
        <v>225.51</v>
      </c>
      <c r="S129" s="7">
        <f ca="1">D129/R129-1</f>
        <v>3.6805463172364661E-3</v>
      </c>
    </row>
    <row r="130" spans="1:19" x14ac:dyDescent="0.25">
      <c r="A130" t="e" vm="426">
        <v>#VALUE!</v>
      </c>
      <c r="B130" t="str" cm="1">
        <f t="array" ref="B130">_FV(A130,"Name")</f>
        <v>COLGATE-PALMOLIVE COMPANY</v>
      </c>
      <c r="C130" t="str" cm="1">
        <f t="array" ref="C130">_FV(A130,"Ticker symbol",TRUE)</f>
        <v>CL</v>
      </c>
      <c r="D130" cm="1">
        <f t="array" ref="D130">_FV(A130,"Price")</f>
        <v>80.42</v>
      </c>
      <c r="E130" s="1" cm="1">
        <f t="array" ref="E130">_FV(A130,"Change (%)",TRUE)</f>
        <v>-6.0560000000000006E-3</v>
      </c>
      <c r="F130" s="2" cm="1">
        <f t="array" ref="F130">_FV(A130,"52 week high",TRUE)</f>
        <v>82.09</v>
      </c>
      <c r="G130" s="2" cm="1">
        <f t="array" ref="G130">_FV(A130,"52 week low",TRUE)</f>
        <v>67.62</v>
      </c>
      <c r="H130" s="3" cm="1">
        <f t="array" ref="H130">_FV(A130,"Market cap",TRUE)/100000000</f>
        <v>662.15600366000001</v>
      </c>
      <c r="I130" s="26" cm="1">
        <f t="array" ref="I130">_FV(A130,"Volume")/1000000</f>
        <v>4.2519600000000004</v>
      </c>
      <c r="J130" s="26" cm="1">
        <f t="array" ref="J130">_FV(A130,"Volume average",TRUE)/1000000</f>
        <v>4.5066759999999997</v>
      </c>
      <c r="K130" s="23">
        <f>J130*D130*1000000/100000000</f>
        <v>3.6242688391999995</v>
      </c>
      <c r="L130" s="26" cm="1">
        <f t="array" ref="L130">_FV(A130,"Shares outstanding",TRUE)/100000000</f>
        <v>8.2337229999999995</v>
      </c>
      <c r="M130" s="7">
        <f>I130/J130</f>
        <v>0.94348029456743743</v>
      </c>
      <c r="N130" s="7">
        <f>F130/D130-1</f>
        <v>2.0765978612285574E-2</v>
      </c>
      <c r="O130" s="7">
        <f>D130/G130-1</f>
        <v>0.18929310854776693</v>
      </c>
      <c r="P130" s="16">
        <f>$P$1</f>
        <v>45289</v>
      </c>
      <c r="Q130" cm="1" vm="2">
        <f t="array" aca="1" ref="Q130:R130" ca="1">_xlfn.STOCKHISTORY(A130,P130,P130,0,0 )</f>
        <v>45289</v>
      </c>
      <c r="R130" s="17" vm="427">
        <f ca="1"/>
        <v>79.709999999999994</v>
      </c>
      <c r="S130" s="7">
        <f ca="1">D130/R130-1</f>
        <v>8.9072889223436036E-3</v>
      </c>
    </row>
    <row r="131" spans="1:19" x14ac:dyDescent="0.25">
      <c r="A131" t="e" vm="428">
        <v>#VALUE!</v>
      </c>
      <c r="B131" t="str" cm="1">
        <f t="array" ref="B131">_FV(A131,"Name")</f>
        <v>TARGET CORPORATION</v>
      </c>
      <c r="C131" t="str" cm="1">
        <f t="array" ref="C131">_FV(A131,"Ticker symbol",TRUE)</f>
        <v>TGT</v>
      </c>
      <c r="D131" cm="1">
        <f t="array" ref="D131">_FV(A131,"Price")</f>
        <v>141.08000000000001</v>
      </c>
      <c r="E131" s="1" cm="1">
        <f t="array" ref="E131">_FV(A131,"Change (%)",TRUE)</f>
        <v>1.206E-3</v>
      </c>
      <c r="F131" s="2" cm="1">
        <f t="array" ref="F131">_FV(A131,"52 week high",TRUE)</f>
        <v>181.7</v>
      </c>
      <c r="G131" s="2" cm="1">
        <f t="array" ref="G131">_FV(A131,"52 week low",TRUE)</f>
        <v>102.93</v>
      </c>
      <c r="H131" s="3" cm="1">
        <f t="array" ref="H131">_FV(A131,"Market cap",TRUE)/100000000</f>
        <v>651.31246743999998</v>
      </c>
      <c r="I131" s="26" cm="1">
        <f t="array" ref="I131">_FV(A131,"Volume")/1000000</f>
        <v>3.4821209999999998</v>
      </c>
      <c r="J131" s="26" cm="1">
        <f t="array" ref="J131">_FV(A131,"Volume average",TRUE)/1000000</f>
        <v>3.381446</v>
      </c>
      <c r="K131" s="23">
        <f>J131*D131*1000000/100000000</f>
        <v>4.7705440167999997</v>
      </c>
      <c r="L131" s="26" cm="1">
        <f t="array" ref="L131">_FV(A131,"Shares outstanding",TRUE)/100000000</f>
        <v>4.6166179999999999</v>
      </c>
      <c r="M131" s="7">
        <f>I131/J131</f>
        <v>1.0297727658522418</v>
      </c>
      <c r="N131" s="7">
        <f>F131/D131-1</f>
        <v>0.28792174652679314</v>
      </c>
      <c r="O131" s="7">
        <f>D131/G131-1</f>
        <v>0.37064024094044501</v>
      </c>
      <c r="P131" s="16">
        <f>$P$1</f>
        <v>45289</v>
      </c>
      <c r="Q131" cm="1" vm="2">
        <f t="array" aca="1" ref="Q131:R131" ca="1">_xlfn.STOCKHISTORY(A131,P131,P131,0,0 )</f>
        <v>45289</v>
      </c>
      <c r="R131" s="17" vm="429">
        <f ca="1"/>
        <v>142.41999999999999</v>
      </c>
      <c r="S131" s="7">
        <f ca="1">D131/R131-1</f>
        <v>-9.4087909001543402E-3</v>
      </c>
    </row>
    <row r="132" spans="1:19" x14ac:dyDescent="0.25">
      <c r="A132" t="e" vm="430">
        <v>#VALUE!</v>
      </c>
      <c r="B132" t="str" cm="1">
        <f t="array" ref="B132">_FV(A132,"Name")</f>
        <v>MCKESSON CORPORATION</v>
      </c>
      <c r="C132" t="str" cm="1">
        <f t="array" ref="C132">_FV(A132,"Ticker symbol",TRUE)</f>
        <v>MCK</v>
      </c>
      <c r="D132" cm="1">
        <f t="array" ref="D132">_FV(A132,"Price")</f>
        <v>488.5</v>
      </c>
      <c r="E132" s="1" cm="1">
        <f t="array" ref="E132">_FV(A132,"Change (%)",TRUE)</f>
        <v>6.5519999999999997E-3</v>
      </c>
      <c r="F132" s="2" cm="1">
        <f t="array" ref="F132">_FV(A132,"52 week high",TRUE)</f>
        <v>489.77</v>
      </c>
      <c r="G132" s="2" cm="1">
        <f t="array" ref="G132">_FV(A132,"52 week low",TRUE)</f>
        <v>331.75</v>
      </c>
      <c r="H132" s="3" cm="1">
        <f t="array" ref="H132">_FV(A132,"Market cap",TRUE)/100000000</f>
        <v>650.01031250000005</v>
      </c>
      <c r="I132" s="26" cm="1">
        <f t="array" ref="I132">_FV(A132,"Volume")/1000000</f>
        <v>0.51073000000000002</v>
      </c>
      <c r="J132" s="26" cm="1">
        <f t="array" ref="J132">_FV(A132,"Volume average",TRUE)/1000000</f>
        <v>0.85344600000000004</v>
      </c>
      <c r="K132" s="23">
        <f>J132*D132*1000000/100000000</f>
        <v>4.1690837100000007</v>
      </c>
      <c r="L132" s="26" cm="1">
        <f t="array" ref="L132">_FV(A132,"Shares outstanding",TRUE)/100000000</f>
        <v>1.3306249999999999</v>
      </c>
      <c r="M132" s="7">
        <f>I132/J132</f>
        <v>0.59843270693166295</v>
      </c>
      <c r="N132" s="7">
        <f>F132/D132-1</f>
        <v>2.5997952917091727E-3</v>
      </c>
      <c r="O132" s="7">
        <f>D132/G132-1</f>
        <v>0.47249434815373026</v>
      </c>
      <c r="P132" s="16">
        <f>$P$1</f>
        <v>45289</v>
      </c>
      <c r="Q132" cm="1" vm="2">
        <f t="array" aca="1" ref="Q132:R132" ca="1">_xlfn.STOCKHISTORY(A132,P132,P132,0,0 )</f>
        <v>45289</v>
      </c>
      <c r="R132" s="17" vm="431">
        <f ca="1"/>
        <v>462.98</v>
      </c>
      <c r="S132" s="7">
        <f ca="1">D132/R132-1</f>
        <v>5.5121171540887248E-2</v>
      </c>
    </row>
    <row r="133" spans="1:19" x14ac:dyDescent="0.25">
      <c r="A133" t="e" vm="432">
        <v>#VALUE!</v>
      </c>
      <c r="B133" t="str" cm="1">
        <f t="array" ref="B133">_FV(A133,"Name")</f>
        <v>U.S. BANCORP</v>
      </c>
      <c r="C133" t="str" cm="1">
        <f t="array" ref="C133">_FV(A133,"Ticker symbol",TRUE)</f>
        <v>USB</v>
      </c>
      <c r="D133" cm="1">
        <f t="array" ref="D133">_FV(A133,"Price")</f>
        <v>41.38</v>
      </c>
      <c r="E133" s="1" cm="1">
        <f t="array" ref="E133">_FV(A133,"Change (%)",TRUE)</f>
        <v>-1.8268E-2</v>
      </c>
      <c r="F133" s="2" cm="1">
        <f t="array" ref="F133">_FV(A133,"52 week high",TRUE)</f>
        <v>49.95</v>
      </c>
      <c r="G133" s="2" cm="1">
        <f t="array" ref="G133">_FV(A133,"52 week low",TRUE)</f>
        <v>27.27</v>
      </c>
      <c r="H133" s="3" cm="1">
        <f t="array" ref="H133">_FV(A133,"Market cap",TRUE)/100000000</f>
        <v>644.29156560000001</v>
      </c>
      <c r="I133" s="26" cm="1">
        <f t="array" ref="I133">_FV(A133,"Volume")/1000000</f>
        <v>14.392778</v>
      </c>
      <c r="J133" s="26" cm="1">
        <f t="array" ref="J133">_FV(A133,"Volume average",TRUE)/1000000</f>
        <v>9.8983290000000004</v>
      </c>
      <c r="K133" s="23">
        <f>J133*D133*1000000/100000000</f>
        <v>4.0959285402000001</v>
      </c>
      <c r="L133" s="26" cm="1">
        <f t="array" ref="L133">_FV(A133,"Shares outstanding",TRUE)/100000000</f>
        <v>15.570119999999999</v>
      </c>
      <c r="M133" s="7">
        <f>I133/J133</f>
        <v>1.4540613875331887</v>
      </c>
      <c r="N133" s="7">
        <f>F133/D133-1</f>
        <v>0.20710488158530693</v>
      </c>
      <c r="O133" s="7">
        <f>D133/G133-1</f>
        <v>0.51741840850751752</v>
      </c>
      <c r="P133" s="16">
        <f>$P$1</f>
        <v>45289</v>
      </c>
      <c r="Q133" cm="1" vm="2">
        <f t="array" aca="1" ref="Q133:R133" ca="1">_xlfn.STOCKHISTORY(A133,P133,P133,0,0 )</f>
        <v>45289</v>
      </c>
      <c r="R133" s="17" vm="433">
        <f ca="1"/>
        <v>43.28</v>
      </c>
      <c r="S133" s="7">
        <f ca="1">D133/R133-1</f>
        <v>-4.3900184842883494E-2</v>
      </c>
    </row>
    <row r="134" spans="1:19" x14ac:dyDescent="0.25">
      <c r="A134" t="e" vm="434">
        <v>#VALUE!</v>
      </c>
      <c r="B134" t="str" cm="1">
        <f t="array" ref="B134">_FV(A134,"Name")</f>
        <v>PAYPAL HOLDINGS, INC.</v>
      </c>
      <c r="C134" t="str" cm="1">
        <f t="array" ref="C134">_FV(A134,"Ticker symbol",TRUE)</f>
        <v>PYPL</v>
      </c>
      <c r="D134" cm="1">
        <f t="array" ref="D134">_FV(A134,"Price")</f>
        <v>58.45</v>
      </c>
      <c r="E134" s="1" cm="1">
        <f t="array" ref="E134">_FV(A134,"Change (%)",TRUE)</f>
        <v>-4.1803E-2</v>
      </c>
      <c r="F134" s="2" cm="1">
        <f t="array" ref="F134">_FV(A134,"52 week high",TRUE)</f>
        <v>88.625</v>
      </c>
      <c r="G134" s="2" cm="1">
        <f t="array" ref="G134">_FV(A134,"52 week low",TRUE)</f>
        <v>50.25</v>
      </c>
      <c r="H134" s="3" cm="1">
        <f t="array" ref="H134">_FV(A134,"Market cap",TRUE)/100000000</f>
        <v>630.17282999999998</v>
      </c>
      <c r="I134" s="26" cm="1">
        <f t="array" ref="I134">_FV(A134,"Volume")/1000000</f>
        <v>20.892648000000001</v>
      </c>
      <c r="J134" s="26" cm="1">
        <f t="array" ref="J134">_FV(A134,"Volume average",TRUE)/1000000</f>
        <v>15.463067000000001</v>
      </c>
      <c r="K134" s="23">
        <f>J134*D134*1000000/100000000</f>
        <v>9.0381626615000012</v>
      </c>
      <c r="L134" s="26" cm="1">
        <f t="array" ref="L134">_FV(A134,"Shares outstanding",TRUE)/100000000</f>
        <v>10.7814</v>
      </c>
      <c r="M134" s="7">
        <f>I134/J134</f>
        <v>1.3511322171726994</v>
      </c>
      <c r="N134" s="7">
        <f>F134/D134-1</f>
        <v>0.5162532078699742</v>
      </c>
      <c r="O134" s="7">
        <f>D134/G134-1</f>
        <v>0.16318407960199011</v>
      </c>
      <c r="P134" s="16">
        <f>$P$1</f>
        <v>45289</v>
      </c>
      <c r="Q134" cm="1" vm="2">
        <f t="array" aca="1" ref="Q134:R134" ca="1">_xlfn.STOCKHISTORY(A134,P134,P134,0,0 )</f>
        <v>45289</v>
      </c>
      <c r="R134" s="17" vm="435">
        <f ca="1"/>
        <v>61.41</v>
      </c>
      <c r="S134" s="7">
        <f ca="1">D134/R134-1</f>
        <v>-4.8200618791727656E-2</v>
      </c>
    </row>
    <row r="135" spans="1:19" x14ac:dyDescent="0.25">
      <c r="A135" t="e" vm="436">
        <v>#VALUE!</v>
      </c>
      <c r="B135" t="str" cm="1">
        <f t="array" ref="B135">_FV(A135,"Name")</f>
        <v>CHIPOTLE MEXICAN GRILL, INC.</v>
      </c>
      <c r="C135" t="str" cm="1">
        <f t="array" ref="C135">_FV(A135,"Ticker symbol",TRUE)</f>
        <v>CMG</v>
      </c>
      <c r="D135" cm="1">
        <f t="array" ref="D135">_FV(A135,"Price")</f>
        <v>2289.9699999999998</v>
      </c>
      <c r="E135" s="1" cm="1">
        <f t="array" ref="E135">_FV(A135,"Change (%)",TRUE)</f>
        <v>7.9539999999999993E-3</v>
      </c>
      <c r="F135" s="2" cm="1">
        <f t="array" ref="F135">_FV(A135,"52 week high",TRUE)</f>
        <v>2348.415</v>
      </c>
      <c r="G135" s="2" cm="1">
        <f t="array" ref="G135">_FV(A135,"52 week low",TRUE)</f>
        <v>1470.05</v>
      </c>
      <c r="H135" s="3" cm="1">
        <f t="array" ref="H135">_FV(A135,"Market cap",TRUE)/100000000</f>
        <v>628.47448059999999</v>
      </c>
      <c r="I135" s="26" cm="1">
        <f t="array" ref="I135">_FV(A135,"Volume")/1000000</f>
        <v>0.159493</v>
      </c>
      <c r="J135" s="26" cm="1">
        <f t="array" ref="J135">_FV(A135,"Volume average",TRUE)/1000000</f>
        <v>0.180646</v>
      </c>
      <c r="K135" s="23">
        <f>J135*D135*1000000/100000000</f>
        <v>4.1367392061999997</v>
      </c>
      <c r="L135" s="26" cm="1">
        <f t="array" ref="L135">_FV(A135,"Shares outstanding",TRUE)/100000000</f>
        <v>0.27444659999999999</v>
      </c>
      <c r="M135" s="7">
        <f>I135/J135</f>
        <v>0.88290357937623853</v>
      </c>
      <c r="N135" s="7">
        <f>F135/D135-1</f>
        <v>2.552216841268673E-2</v>
      </c>
      <c r="O135" s="7">
        <f>D135/G135-1</f>
        <v>0.55774973640352354</v>
      </c>
      <c r="P135" s="16">
        <f>$P$1</f>
        <v>45289</v>
      </c>
      <c r="Q135" cm="1" vm="2">
        <f t="array" aca="1" ref="Q135:R135" ca="1">_xlfn.STOCKHISTORY(A135,P135,P135,0,0 )</f>
        <v>45289</v>
      </c>
      <c r="R135" s="17" vm="437">
        <f ca="1"/>
        <v>2286.96</v>
      </c>
      <c r="S135" s="7">
        <f ca="1">D135/R135-1</f>
        <v>1.3161576940565745E-3</v>
      </c>
    </row>
    <row r="136" spans="1:19" x14ac:dyDescent="0.25">
      <c r="A136" t="e" vm="438">
        <v>#VALUE!</v>
      </c>
      <c r="B136" t="str" cm="1">
        <f t="array" ref="B136">_FV(A136,"Name")</f>
        <v>FEDEX CORPORATION</v>
      </c>
      <c r="C136" t="str" cm="1">
        <f t="array" ref="C136">_FV(A136,"Ticker symbol",TRUE)</f>
        <v>FDX</v>
      </c>
      <c r="D136" cm="1">
        <f t="array" ref="D136">_FV(A136,"Price")</f>
        <v>245.02</v>
      </c>
      <c r="E136" s="1" cm="1">
        <f t="array" ref="E136">_FV(A136,"Change (%)",TRUE)</f>
        <v>-1.4282E-2</v>
      </c>
      <c r="F136" s="2" cm="1">
        <f t="array" ref="F136">_FV(A136,"52 week high",TRUE)</f>
        <v>285.52999999999997</v>
      </c>
      <c r="G136" s="2" cm="1">
        <f t="array" ref="G136">_FV(A136,"52 week low",TRUE)</f>
        <v>183.59</v>
      </c>
      <c r="H136" s="3" cm="1">
        <f t="array" ref="H136">_FV(A136,"Market cap",TRUE)/100000000</f>
        <v>612.28660349999996</v>
      </c>
      <c r="I136" s="26" cm="1">
        <f t="array" ref="I136">_FV(A136,"Volume")/1000000</f>
        <v>2.8021159999999998</v>
      </c>
      <c r="J136" s="26" cm="1">
        <f t="array" ref="J136">_FV(A136,"Volume average",TRUE)/1000000</f>
        <v>3.2672940000000001</v>
      </c>
      <c r="K136" s="23">
        <f>J136*D136*1000000/100000000</f>
        <v>8.0055237588000008</v>
      </c>
      <c r="L136" s="26" cm="1">
        <f t="array" ref="L136">_FV(A136,"Shares outstanding",TRUE)/100000000</f>
        <v>2.4989249999999998</v>
      </c>
      <c r="M136" s="7">
        <f>I136/J136</f>
        <v>0.85762591306445024</v>
      </c>
      <c r="N136" s="7">
        <f>F136/D136-1</f>
        <v>0.16533344216798618</v>
      </c>
      <c r="O136" s="7">
        <f>D136/G136-1</f>
        <v>0.33460428127893671</v>
      </c>
      <c r="P136" s="16">
        <f>$P$1</f>
        <v>45289</v>
      </c>
      <c r="Q136" cm="1" vm="2">
        <f t="array" aca="1" ref="Q136:R136" ca="1">_xlfn.STOCKHISTORY(A136,P136,P136,0,0 )</f>
        <v>45289</v>
      </c>
      <c r="R136" s="17" vm="439">
        <f ca="1"/>
        <v>252.97</v>
      </c>
      <c r="S136" s="7">
        <f ca="1">D136/R136-1</f>
        <v>-3.1426651381586734E-2</v>
      </c>
    </row>
    <row r="137" spans="1:19" x14ac:dyDescent="0.25">
      <c r="A137" t="e" vm="440">
        <v>#VALUE!</v>
      </c>
      <c r="B137" t="str" cm="1">
        <f t="array" ref="B137">_FV(A137,"Name")</f>
        <v>MONSTER BEVERAGE CORPORATION</v>
      </c>
      <c r="C137" t="str" cm="1">
        <f t="array" ref="C137">_FV(A137,"Ticker symbol",TRUE)</f>
        <v>MNST</v>
      </c>
      <c r="D137" cm="1">
        <f t="array" ref="D137">_FV(A137,"Price")</f>
        <v>58.17</v>
      </c>
      <c r="E137" s="1" cm="1">
        <f t="array" ref="E137">_FV(A137,"Change (%)",TRUE)</f>
        <v>-1.4903E-2</v>
      </c>
      <c r="F137" s="2" cm="1">
        <f t="array" ref="F137">_FV(A137,"52 week high",TRUE)</f>
        <v>60.465000000000003</v>
      </c>
      <c r="G137" s="2" cm="1">
        <f t="array" ref="G137">_FV(A137,"52 week low",TRUE)</f>
        <v>47.130099999999999</v>
      </c>
      <c r="H137" s="3" cm="1">
        <f t="array" ref="H137">_FV(A137,"Market cap",TRUE)/100000000</f>
        <v>605.22452969999995</v>
      </c>
      <c r="I137" s="26" cm="1">
        <f t="array" ref="I137">_FV(A137,"Volume")/1000000</f>
        <v>5.7830820000000003</v>
      </c>
      <c r="J137" s="26" cm="1">
        <f t="array" ref="J137">_FV(A137,"Volume average",TRUE)/1000000</f>
        <v>4.9335139999999997</v>
      </c>
      <c r="K137" s="23">
        <f>J137*D137*1000000/100000000</f>
        <v>2.8698250937999998</v>
      </c>
      <c r="L137" s="26" cm="1">
        <f t="array" ref="L137">_FV(A137,"Shares outstanding",TRUE)/100000000</f>
        <v>10.40441</v>
      </c>
      <c r="M137" s="7">
        <f>I137/J137</f>
        <v>1.1722034233611176</v>
      </c>
      <c r="N137" s="7">
        <f>F137/D137-1</f>
        <v>3.9453326456936555E-2</v>
      </c>
      <c r="O137" s="7">
        <f>D137/G137-1</f>
        <v>0.23424308456803611</v>
      </c>
      <c r="P137" s="16">
        <f>$P$1</f>
        <v>45289</v>
      </c>
      <c r="Q137" cm="1" vm="2">
        <f t="array" aca="1" ref="Q137:R137" ca="1">_xlfn.STOCKHISTORY(A137,P137,P137,0,0 )</f>
        <v>45289</v>
      </c>
      <c r="R137" s="17" vm="441">
        <f ca="1"/>
        <v>57.61</v>
      </c>
      <c r="S137" s="7">
        <f ca="1">D137/R137-1</f>
        <v>9.7205346294046979E-3</v>
      </c>
    </row>
    <row r="138" spans="1:19" x14ac:dyDescent="0.25">
      <c r="A138" t="e" vm="442">
        <v>#VALUE!</v>
      </c>
      <c r="B138" t="str" cm="1">
        <f t="array" ref="B138">_FV(A138,"Name")</f>
        <v>Aon plc</v>
      </c>
      <c r="C138" t="str" cm="1">
        <f t="array" ref="C138">_FV(A138,"Ticker symbol",TRUE)</f>
        <v>AON</v>
      </c>
      <c r="D138" cm="1">
        <f t="array" ref="D138">_FV(A138,"Price")</f>
        <v>300.32</v>
      </c>
      <c r="E138" s="1" cm="1">
        <f t="array" ref="E138">_FV(A138,"Change (%)",TRUE)</f>
        <v>2.6650000000000003E-4</v>
      </c>
      <c r="F138" s="2" cm="1">
        <f t="array" ref="F138">_FV(A138,"52 week high",TRUE)</f>
        <v>347.37</v>
      </c>
      <c r="G138" s="2" cm="1">
        <f t="array" ref="G138">_FV(A138,"52 week low",TRUE)</f>
        <v>280.89</v>
      </c>
      <c r="H138" s="3" cm="1">
        <f t="array" ref="H138">_FV(A138,"Market cap",TRUE)/100000000</f>
        <v>601.28959215999998</v>
      </c>
      <c r="I138" s="26" cm="1">
        <f t="array" ref="I138">_FV(A138,"Volume")/1000000</f>
        <v>0.81742700000000001</v>
      </c>
      <c r="J138" s="26" cm="1">
        <f t="array" ref="J138">_FV(A138,"Volume average",TRUE)/1000000</f>
        <v>1.25648</v>
      </c>
      <c r="K138" s="23">
        <f>J138*D138*1000000/100000000</f>
        <v>3.7734607360000001</v>
      </c>
      <c r="L138" s="26" cm="1">
        <f t="array" ref="L138">_FV(A138,"Shares outstanding",TRUE)/100000000</f>
        <v>2.0021629999999999</v>
      </c>
      <c r="M138" s="7">
        <f>I138/J138</f>
        <v>0.650569050044569</v>
      </c>
      <c r="N138" s="7">
        <f>F138/D138-1</f>
        <v>0.15666622269579111</v>
      </c>
      <c r="O138" s="7">
        <f>D138/G138-1</f>
        <v>6.9172985866353454E-2</v>
      </c>
      <c r="P138" s="16">
        <f>$P$1</f>
        <v>45289</v>
      </c>
      <c r="Q138" cm="1" vm="2">
        <f t="array" aca="1" ref="Q138:R138" ca="1">_xlfn.STOCKHISTORY(A138,P138,P138,0,0 )</f>
        <v>45289</v>
      </c>
      <c r="R138" s="17" vm="443">
        <f ca="1"/>
        <v>291.02</v>
      </c>
      <c r="S138" s="7">
        <f ca="1">D138/R138-1</f>
        <v>3.1956566558999366E-2</v>
      </c>
    </row>
    <row r="139" spans="1:19" x14ac:dyDescent="0.25">
      <c r="A139" t="e" vm="444">
        <v>#VALUE!</v>
      </c>
      <c r="B139" t="str" cm="1">
        <f t="array" ref="B139">_FV(A139,"Name")</f>
        <v>CINTAS CORPORATION</v>
      </c>
      <c r="C139" t="str" cm="1">
        <f t="array" ref="C139">_FV(A139,"Ticker symbol",TRUE)</f>
        <v>CTAS</v>
      </c>
      <c r="D139" cm="1">
        <f t="array" ref="D139">_FV(A139,"Price")</f>
        <v>588.57000000000005</v>
      </c>
      <c r="E139" s="1" cm="1">
        <f t="array" ref="E139">_FV(A139,"Change (%)",TRUE)</f>
        <v>-7.4700000000000001E-3</v>
      </c>
      <c r="F139" s="2" cm="1">
        <f t="array" ref="F139">_FV(A139,"52 week high",TRUE)</f>
        <v>607.79</v>
      </c>
      <c r="G139" s="2" cm="1">
        <f t="array" ref="G139">_FV(A139,"52 week low",TRUE)</f>
        <v>423.06</v>
      </c>
      <c r="H139" s="3" cm="1">
        <f t="array" ref="H139">_FV(A139,"Market cap",TRUE)/100000000</f>
        <v>596.64164898000001</v>
      </c>
      <c r="I139" s="26" cm="1">
        <f t="array" ref="I139">_FV(A139,"Volume")/1000000</f>
        <v>0.30451899999999998</v>
      </c>
      <c r="J139" s="26" cm="1">
        <f t="array" ref="J139">_FV(A139,"Volume average",TRUE)/1000000</f>
        <v>0.40651999999999999</v>
      </c>
      <c r="K139" s="23">
        <f>J139*D139*1000000/100000000</f>
        <v>2.392654764</v>
      </c>
      <c r="L139" s="26" cm="1">
        <f t="array" ref="L139">_FV(A139,"Shares outstanding",TRUE)/100000000</f>
        <v>1.013714</v>
      </c>
      <c r="M139" s="7">
        <f>I139/J139</f>
        <v>0.74908737577486961</v>
      </c>
      <c r="N139" s="7">
        <f>F139/D139-1</f>
        <v>3.2655419066550895E-2</v>
      </c>
      <c r="O139" s="7">
        <f>D139/G139-1</f>
        <v>0.39122110338959026</v>
      </c>
      <c r="P139" s="16">
        <f>$P$1</f>
        <v>45289</v>
      </c>
      <c r="Q139" cm="1" vm="2">
        <f t="array" aca="1" ref="Q139:R139" ca="1">_xlfn.STOCKHISTORY(A139,P139,P139,0,0 )</f>
        <v>45289</v>
      </c>
      <c r="R139" s="17" vm="445">
        <f ca="1"/>
        <v>602.66</v>
      </c>
      <c r="S139" s="7">
        <f ca="1">D139/R139-1</f>
        <v>-2.3379683403577323E-2</v>
      </c>
    </row>
    <row r="140" spans="1:19" x14ac:dyDescent="0.25">
      <c r="A140" t="e" vm="446">
        <v>#VALUE!</v>
      </c>
      <c r="B140" t="str" cm="1">
        <f t="array" ref="B140">_FV(A140,"Name")</f>
        <v>3M COMPANY</v>
      </c>
      <c r="C140" t="str" cm="1">
        <f t="array" ref="C140">_FV(A140,"Ticker symbol",TRUE)</f>
        <v>MMM</v>
      </c>
      <c r="D140" cm="1">
        <f t="array" ref="D140">_FV(A140,"Price")</f>
        <v>107.63</v>
      </c>
      <c r="E140" s="1" cm="1">
        <f t="array" ref="E140">_FV(A140,"Change (%)",TRUE)</f>
        <v>-4.5319999999999996E-3</v>
      </c>
      <c r="F140" s="2" cm="1">
        <f t="array" ref="F140">_FV(A140,"52 week high",TRUE)</f>
        <v>129.9</v>
      </c>
      <c r="G140" s="2" cm="1">
        <f t="array" ref="G140">_FV(A140,"52 week low",TRUE)</f>
        <v>85.344999999999999</v>
      </c>
      <c r="H140" s="3" cm="1">
        <f t="array" ref="H140">_FV(A140,"Market cap",TRUE)/100000000</f>
        <v>594.4587871</v>
      </c>
      <c r="I140" s="26" cm="1">
        <f t="array" ref="I140">_FV(A140,"Volume")/1000000</f>
        <v>3.0363630000000001</v>
      </c>
      <c r="J140" s="26" cm="1">
        <f t="array" ref="J140">_FV(A140,"Volume average",TRUE)/1000000</f>
        <v>3.3197779999999999</v>
      </c>
      <c r="K140" s="23">
        <f>J140*D140*1000000/100000000</f>
        <v>3.5730770613999998</v>
      </c>
      <c r="L140" s="26" cm="1">
        <f t="array" ref="L140">_FV(A140,"Shares outstanding",TRUE)/100000000</f>
        <v>5.5231700000000004</v>
      </c>
      <c r="M140" s="7">
        <f>I140/J140</f>
        <v>0.91462832755684276</v>
      </c>
      <c r="N140" s="7">
        <f>F140/D140-1</f>
        <v>0.20691257084456027</v>
      </c>
      <c r="O140" s="7">
        <f>D140/G140-1</f>
        <v>0.26111664420879954</v>
      </c>
      <c r="P140" s="16">
        <f>$P$1</f>
        <v>45289</v>
      </c>
      <c r="Q140" cm="1" vm="2">
        <f t="array" aca="1" ref="Q140:R140" ca="1">_xlfn.STOCKHISTORY(A140,P140,P140,0,0 )</f>
        <v>45289</v>
      </c>
      <c r="R140" s="17" vm="447">
        <f ca="1"/>
        <v>109.32</v>
      </c>
      <c r="S140" s="7">
        <f ca="1">D140/R140-1</f>
        <v>-1.5459202341749023E-2</v>
      </c>
    </row>
    <row r="141" spans="1:19" x14ac:dyDescent="0.25">
      <c r="A141" t="e" vm="448">
        <v>#VALUE!</v>
      </c>
      <c r="B141" t="str" cm="1">
        <f t="array" ref="B141">_FV(A141,"Name")</f>
        <v>THE PNC FINANCIAL SERVICES GROUP, INC.</v>
      </c>
      <c r="C141" t="str" cm="1">
        <f t="array" ref="C141">_FV(A141,"Ticker symbol",TRUE)</f>
        <v>PNC</v>
      </c>
      <c r="D141" cm="1">
        <f t="array" ref="D141">_FV(A141,"Price")</f>
        <v>149.02000000000001</v>
      </c>
      <c r="E141" s="1" cm="1">
        <f t="array" ref="E141">_FV(A141,"Change (%)",TRUE)</f>
        <v>6.715E-4</v>
      </c>
      <c r="F141" s="2" cm="1">
        <f t="array" ref="F141">_FV(A141,"52 week high",TRUE)</f>
        <v>167.12</v>
      </c>
      <c r="G141" s="2" cm="1">
        <f t="array" ref="G141">_FV(A141,"52 week low",TRUE)</f>
        <v>109.4</v>
      </c>
      <c r="H141" s="3" cm="1">
        <f t="array" ref="H141">_FV(A141,"Market cap",TRUE)/100000000</f>
        <v>593.60790722000002</v>
      </c>
      <c r="I141" s="26" cm="1">
        <f t="array" ref="I141">_FV(A141,"Volume")/1000000</f>
        <v>4.157572</v>
      </c>
      <c r="J141" s="26" cm="1">
        <f t="array" ref="J141">_FV(A141,"Volume average",TRUE)/1000000</f>
        <v>2.2258840000000002</v>
      </c>
      <c r="K141" s="23">
        <f>J141*D141*1000000/100000000</f>
        <v>3.3170123368</v>
      </c>
      <c r="L141" s="26" cm="1">
        <f t="array" ref="L141">_FV(A141,"Shares outstanding",TRUE)/100000000</f>
        <v>3.9834109999999998</v>
      </c>
      <c r="M141" s="7">
        <f>I141/J141</f>
        <v>1.8678295904009372</v>
      </c>
      <c r="N141" s="7">
        <f>F141/D141-1</f>
        <v>0.12146020668366653</v>
      </c>
      <c r="O141" s="7">
        <f>D141/G141-1</f>
        <v>0.36215722120658134</v>
      </c>
      <c r="P141" s="16">
        <f>$P$1</f>
        <v>45289</v>
      </c>
      <c r="Q141" cm="1" vm="2">
        <f t="array" aca="1" ref="Q141:R141" ca="1">_xlfn.STOCKHISTORY(A141,P141,P141,0,0 )</f>
        <v>45289</v>
      </c>
      <c r="R141" s="17" vm="449">
        <f ca="1"/>
        <v>154.85</v>
      </c>
      <c r="S141" s="7">
        <f ca="1">D141/R141-1</f>
        <v>-3.7649338069098981E-2</v>
      </c>
    </row>
    <row r="142" spans="1:19" x14ac:dyDescent="0.25">
      <c r="A142" t="e" vm="450">
        <v>#VALUE!</v>
      </c>
      <c r="B142" t="str" cm="1">
        <f t="array" ref="B142">_FV(A142,"Name")</f>
        <v>PARKER-HANNIFIN CORPORATION</v>
      </c>
      <c r="C142" t="str" cm="1">
        <f t="array" ref="C142">_FV(A142,"Ticker symbol",TRUE)</f>
        <v>PH</v>
      </c>
      <c r="D142" cm="1">
        <f t="array" ref="D142">_FV(A142,"Price")</f>
        <v>460.75</v>
      </c>
      <c r="E142" s="1" cm="1">
        <f t="array" ref="E142">_FV(A142,"Change (%)",TRUE)</f>
        <v>9.341000000000001E-4</v>
      </c>
      <c r="F142" s="2" cm="1">
        <f t="array" ref="F142">_FV(A142,"52 week high",TRUE)</f>
        <v>465.82799999999997</v>
      </c>
      <c r="G142" s="2" cm="1">
        <f t="array" ref="G142">_FV(A142,"52 week low",TRUE)</f>
        <v>297.12</v>
      </c>
      <c r="H142" s="3" cm="1">
        <f t="array" ref="H142">_FV(A142,"Market cap",TRUE)/100000000</f>
        <v>591.9522485</v>
      </c>
      <c r="I142" s="26" cm="1">
        <f t="array" ref="I142">_FV(A142,"Volume")/1000000</f>
        <v>0.59435099999999996</v>
      </c>
      <c r="J142" s="26" cm="1">
        <f t="array" ref="J142">_FV(A142,"Volume average",TRUE)/1000000</f>
        <v>0.54804600000000003</v>
      </c>
      <c r="K142" s="23">
        <f>J142*D142*1000000/100000000</f>
        <v>2.5251219450000004</v>
      </c>
      <c r="L142" s="26" cm="1">
        <f t="array" ref="L142">_FV(A142,"Shares outstanding",TRUE)/100000000</f>
        <v>1.2847580000000001</v>
      </c>
      <c r="M142" s="7">
        <f>I142/J142</f>
        <v>1.0844910828653067</v>
      </c>
      <c r="N142" s="7">
        <f>F142/D142-1</f>
        <v>1.1021161150298386E-2</v>
      </c>
      <c r="O142" s="7">
        <f>D142/G142-1</f>
        <v>0.55072024771136241</v>
      </c>
      <c r="P142" s="16">
        <f>$P$1</f>
        <v>45289</v>
      </c>
      <c r="Q142" cm="1" vm="2">
        <f t="array" aca="1" ref="Q142:R142" ca="1">_xlfn.STOCKHISTORY(A142,P142,P142,0,0 )</f>
        <v>45289</v>
      </c>
      <c r="R142" s="17" vm="451">
        <f ca="1"/>
        <v>460.7</v>
      </c>
      <c r="S142" s="7">
        <f ca="1">D142/R142-1</f>
        <v>1.0853049706960327E-4</v>
      </c>
    </row>
    <row r="143" spans="1:19" x14ac:dyDescent="0.25">
      <c r="A143" t="e" vm="452">
        <v>#VALUE!</v>
      </c>
      <c r="B143" t="str" cm="1">
        <f t="array" ref="B143">_FV(A143,"Name")</f>
        <v>O'Reilly Automotive, Inc.</v>
      </c>
      <c r="C143" t="str" cm="1">
        <f t="array" ref="C143">_FV(A143,"Ticker symbol",TRUE)</f>
        <v>ORLY</v>
      </c>
      <c r="D143" cm="1">
        <f t="array" ref="D143">_FV(A143,"Price")</f>
        <v>990.25</v>
      </c>
      <c r="E143" s="1" cm="1">
        <f t="array" ref="E143">_FV(A143,"Change (%)",TRUE)</f>
        <v>3.9022000000000001E-2</v>
      </c>
      <c r="F143" s="2" cm="1">
        <f t="array" ref="F143">_FV(A143,"52 week high",TRUE)</f>
        <v>1005.96</v>
      </c>
      <c r="G143" s="2" cm="1">
        <f t="array" ref="G143">_FV(A143,"52 week low",TRUE)</f>
        <v>767.27</v>
      </c>
      <c r="H143" s="3" cm="1">
        <f t="array" ref="H143">_FV(A143,"Market cap",TRUE)/100000000</f>
        <v>585.85338841999999</v>
      </c>
      <c r="I143" s="26" cm="1">
        <f t="array" ref="I143">_FV(A143,"Volume")/1000000</f>
        <v>0.58151600000000003</v>
      </c>
      <c r="J143" s="26" cm="1">
        <f t="array" ref="J143">_FV(A143,"Volume average",TRUE)/1000000</f>
        <v>0.39836100000000002</v>
      </c>
      <c r="K143" s="23">
        <f>J143*D143*1000000/100000000</f>
        <v>3.9447698025000002</v>
      </c>
      <c r="L143" s="26" cm="1">
        <f t="array" ref="L143">_FV(A143,"Shares outstanding",TRUE)/100000000</f>
        <v>0.59162170000000003</v>
      </c>
      <c r="M143" s="7">
        <f>I143/J143</f>
        <v>1.4597714133662683</v>
      </c>
      <c r="N143" s="7">
        <f>F143/D143-1</f>
        <v>1.5864680636203055E-2</v>
      </c>
      <c r="O143" s="7">
        <f>D143/G143-1</f>
        <v>0.2906147770667431</v>
      </c>
      <c r="P143" s="16">
        <f>$P$1</f>
        <v>45289</v>
      </c>
      <c r="Q143" cm="1" vm="2">
        <f t="array" aca="1" ref="Q143:R143" ca="1">_xlfn.STOCKHISTORY(A143,P143,P143,0,0 )</f>
        <v>45289</v>
      </c>
      <c r="R143" s="17" vm="453">
        <f ca="1"/>
        <v>950.08</v>
      </c>
      <c r="S143" s="7">
        <f ca="1">D143/R143-1</f>
        <v>4.2280650050521951E-2</v>
      </c>
    </row>
    <row r="144" spans="1:19" x14ac:dyDescent="0.25">
      <c r="A144" t="e" vm="454">
        <v>#VALUE!</v>
      </c>
      <c r="B144" t="str" cm="1">
        <f t="array" ref="B144">_FV(A144,"Name")</f>
        <v>MARATHON PETROLEUM CORPORATION</v>
      </c>
      <c r="C144" t="str" cm="1">
        <f t="array" ref="C144">_FV(A144,"Ticker symbol",TRUE)</f>
        <v>MPC</v>
      </c>
      <c r="D144" cm="1">
        <f t="array" ref="D144">_FV(A144,"Price")</f>
        <v>154.09</v>
      </c>
      <c r="E144" s="1" cm="1">
        <f t="array" ref="E144">_FV(A144,"Change (%)",TRUE)</f>
        <v>-2.1402000000000001E-2</v>
      </c>
      <c r="F144" s="2" cm="1">
        <f t="array" ref="F144">_FV(A144,"52 week high",TRUE)</f>
        <v>162.31</v>
      </c>
      <c r="G144" s="2" cm="1">
        <f t="array" ref="G144">_FV(A144,"52 week low",TRUE)</f>
        <v>104.32</v>
      </c>
      <c r="H144" s="3" cm="1">
        <f t="array" ref="H144">_FV(A144,"Market cap",TRUE)/100000000</f>
        <v>585.07556956999997</v>
      </c>
      <c r="I144" s="26" cm="1">
        <f t="array" ref="I144">_FV(A144,"Volume")/1000000</f>
        <v>3.2669549999999998</v>
      </c>
      <c r="J144" s="26" cm="1">
        <f t="array" ref="J144">_FV(A144,"Volume average",TRUE)/1000000</f>
        <v>3.289415</v>
      </c>
      <c r="K144" s="23">
        <f>J144*D144*1000000/100000000</f>
        <v>5.0686595735000006</v>
      </c>
      <c r="L144" s="26" cm="1">
        <f t="array" ref="L144">_FV(A144,"Shares outstanding",TRUE)/100000000</f>
        <v>3.7969729999999999</v>
      </c>
      <c r="M144" s="7">
        <f>I144/J144</f>
        <v>0.99317203818916122</v>
      </c>
      <c r="N144" s="7">
        <f>F144/D144-1</f>
        <v>5.334544746576686E-2</v>
      </c>
      <c r="O144" s="7">
        <f>D144/G144-1</f>
        <v>0.47708972392638049</v>
      </c>
      <c r="P144" s="16">
        <f>$P$1</f>
        <v>45289</v>
      </c>
      <c r="Q144" cm="1" vm="2">
        <f t="array" aca="1" ref="Q144:R144" ca="1">_xlfn.STOCKHISTORY(A144,P144,P144,0,0 )</f>
        <v>45289</v>
      </c>
      <c r="R144" s="17" vm="455">
        <f ca="1"/>
        <v>148.36000000000001</v>
      </c>
      <c r="S144" s="7">
        <f ca="1">D144/R144-1</f>
        <v>3.8622270153680249E-2</v>
      </c>
    </row>
    <row r="145" spans="1:19" x14ac:dyDescent="0.25">
      <c r="A145" t="e" vm="456">
        <v>#VALUE!</v>
      </c>
      <c r="B145" t="str" cm="1">
        <f t="array" ref="B145">_FV(A145,"Name")</f>
        <v>AIR PRODUCTS AND CHEMICALS, INC.</v>
      </c>
      <c r="C145" t="str" cm="1">
        <f t="array" ref="C145">_FV(A145,"Ticker symbol",TRUE)</f>
        <v>APD</v>
      </c>
      <c r="D145" cm="1">
        <f t="array" ref="D145">_FV(A145,"Price")</f>
        <v>260.45</v>
      </c>
      <c r="E145" s="1" cm="1">
        <f t="array" ref="E145">_FV(A145,"Change (%)",TRUE)</f>
        <v>-1.3932999999999999E-2</v>
      </c>
      <c r="F145" s="2" cm="1">
        <f t="array" ref="F145">_FV(A145,"52 week high",TRUE)</f>
        <v>320.89999999999998</v>
      </c>
      <c r="G145" s="2" cm="1">
        <f t="array" ref="G145">_FV(A145,"52 week low",TRUE)</f>
        <v>251.63</v>
      </c>
      <c r="H145" s="3" cm="1">
        <f t="array" ref="H145">_FV(A145,"Market cap",TRUE)/100000000</f>
        <v>578.79308645000003</v>
      </c>
      <c r="I145" s="26" cm="1">
        <f t="array" ref="I145">_FV(A145,"Volume")/1000000</f>
        <v>1.435179</v>
      </c>
      <c r="J145" s="26" cm="1">
        <f t="array" ref="J145">_FV(A145,"Volume average",TRUE)/1000000</f>
        <v>1.0914520000000001</v>
      </c>
      <c r="K145" s="23">
        <f>J145*D145*1000000/100000000</f>
        <v>2.8426867340000004</v>
      </c>
      <c r="L145" s="26" cm="1">
        <f t="array" ref="L145">_FV(A145,"Shares outstanding",TRUE)/100000000</f>
        <v>2.2222810000000002</v>
      </c>
      <c r="M145" s="7">
        <f>I145/J145</f>
        <v>1.3149263549840029</v>
      </c>
      <c r="N145" s="7">
        <f>F145/D145-1</f>
        <v>0.23209829141869842</v>
      </c>
      <c r="O145" s="7">
        <f>D145/G145-1</f>
        <v>3.5051464451774317E-2</v>
      </c>
      <c r="P145" s="16">
        <f>$P$1</f>
        <v>45289</v>
      </c>
      <c r="Q145" cm="1" vm="2">
        <f t="array" aca="1" ref="Q145:R145" ca="1">_xlfn.STOCKHISTORY(A145,P145,P145,0,0 )</f>
        <v>45289</v>
      </c>
      <c r="R145" s="17" vm="457">
        <f ca="1"/>
        <v>273.8</v>
      </c>
      <c r="S145" s="7">
        <f ca="1">D145/R145-1</f>
        <v>-4.8758217677136728E-2</v>
      </c>
    </row>
    <row r="146" spans="1:19" x14ac:dyDescent="0.25">
      <c r="A146" t="e" vm="458">
        <v>#VALUE!</v>
      </c>
      <c r="B146" t="str" cm="1">
        <f t="array" ref="B146">_FV(A146,"Name")</f>
        <v>AMPHENOL CORPORATION</v>
      </c>
      <c r="C146" t="str" cm="1">
        <f t="array" ref="C146">_FV(A146,"Ticker symbol",TRUE)</f>
        <v>APH</v>
      </c>
      <c r="D146" cm="1">
        <f t="array" ref="D146">_FV(A146,"Price")</f>
        <v>96.14</v>
      </c>
      <c r="E146" s="1" cm="1">
        <f t="array" ref="E146">_FV(A146,"Change (%)",TRUE)</f>
        <v>-3.7309999999999999E-3</v>
      </c>
      <c r="F146" s="2" cm="1">
        <f t="array" ref="F146">_FV(A146,"52 week high",TRUE)</f>
        <v>99.93</v>
      </c>
      <c r="G146" s="2" cm="1">
        <f t="array" ref="G146">_FV(A146,"52 week low",TRUE)</f>
        <v>72</v>
      </c>
      <c r="H146" s="3" cm="1">
        <f t="array" ref="H146">_FV(A146,"Market cap",TRUE)/100000000</f>
        <v>575.21542627999997</v>
      </c>
      <c r="I146" s="26" cm="1">
        <f t="array" ref="I146">_FV(A146,"Volume")/1000000</f>
        <v>2.2307579999999998</v>
      </c>
      <c r="J146" s="26" cm="1">
        <f t="array" ref="J146">_FV(A146,"Volume average",TRUE)/1000000</f>
        <v>2.59429</v>
      </c>
      <c r="K146" s="23">
        <f>J146*D146*1000000/100000000</f>
        <v>2.4941504060000002</v>
      </c>
      <c r="L146" s="26" cm="1">
        <f t="array" ref="L146">_FV(A146,"Shares outstanding",TRUE)/100000000</f>
        <v>5.9831019999999997</v>
      </c>
      <c r="M146" s="7">
        <f>I146/J146</f>
        <v>0.85987225792027866</v>
      </c>
      <c r="N146" s="7">
        <f>F146/D146-1</f>
        <v>3.9421676721447918E-2</v>
      </c>
      <c r="O146" s="7">
        <f>D146/G146-1</f>
        <v>0.33527777777777779</v>
      </c>
      <c r="P146" s="16">
        <f>$P$1</f>
        <v>45289</v>
      </c>
      <c r="Q146" cm="1" vm="2">
        <f t="array" aca="1" ref="Q146:R146" ca="1">_xlfn.STOCKHISTORY(A146,P146,P146,0,0 )</f>
        <v>45289</v>
      </c>
      <c r="R146" s="17" vm="459">
        <f ca="1"/>
        <v>99.13</v>
      </c>
      <c r="S146" s="7">
        <f ca="1">D146/R146-1</f>
        <v>-3.0162412993039345E-2</v>
      </c>
    </row>
    <row r="147" spans="1:19" x14ac:dyDescent="0.25">
      <c r="A147" t="e" vm="460">
        <v>#VALUE!</v>
      </c>
      <c r="B147" t="str" cm="1">
        <f t="array" ref="B147">_FV(A147,"Name")</f>
        <v>ROPER TECHNOLOGIES, INC.</v>
      </c>
      <c r="C147" t="str" cm="1">
        <f t="array" ref="C147">_FV(A147,"Ticker symbol",TRUE)</f>
        <v>ROP</v>
      </c>
      <c r="D147" cm="1">
        <f t="array" ref="D147">_FV(A147,"Price")</f>
        <v>537.27</v>
      </c>
      <c r="E147" s="1" cm="1">
        <f t="array" ref="E147">_FV(A147,"Change (%)",TRUE)</f>
        <v>5.7660000000000003E-3</v>
      </c>
      <c r="F147" s="2" cm="1">
        <f t="array" ref="F147">_FV(A147,"52 week high",TRUE)</f>
        <v>551.91</v>
      </c>
      <c r="G147" s="2" cm="1">
        <f t="array" ref="G147">_FV(A147,"52 week low",TRUE)</f>
        <v>416.77499999999998</v>
      </c>
      <c r="H147" s="3" cm="1">
        <f t="array" ref="H147">_FV(A147,"Market cap",TRUE)/100000000</f>
        <v>573.92309666999995</v>
      </c>
      <c r="I147" s="26" cm="1">
        <f t="array" ref="I147">_FV(A147,"Volume")/1000000</f>
        <v>0.42876599999999998</v>
      </c>
      <c r="J147" s="26" cm="1">
        <f t="array" ref="J147">_FV(A147,"Volume average",TRUE)/1000000</f>
        <v>0.81084100000000003</v>
      </c>
      <c r="K147" s="23">
        <f>J147*D147*1000000/100000000</f>
        <v>4.3564054406999997</v>
      </c>
      <c r="L147" s="26" cm="1">
        <f t="array" ref="L147">_FV(A147,"Shares outstanding",TRUE)/100000000</f>
        <v>1.0682210000000001</v>
      </c>
      <c r="M147" s="7">
        <f>I147/J147</f>
        <v>0.52879171132194835</v>
      </c>
      <c r="N147" s="7">
        <f>F147/D147-1</f>
        <v>2.7248869283600374E-2</v>
      </c>
      <c r="O147" s="7">
        <f>D147/G147-1</f>
        <v>0.28911283066402738</v>
      </c>
      <c r="P147" s="16">
        <f>$P$1</f>
        <v>45289</v>
      </c>
      <c r="Q147" cm="1" vm="2">
        <f t="array" aca="1" ref="Q147:R147" ca="1">_xlfn.STOCKHISTORY(A147,P147,P147,0,0 )</f>
        <v>45289</v>
      </c>
      <c r="R147" s="17" vm="461">
        <f ca="1"/>
        <v>545.16999999999996</v>
      </c>
      <c r="S147" s="7">
        <f ca="1">D147/R147-1</f>
        <v>-1.4490892749050688E-2</v>
      </c>
    </row>
    <row r="148" spans="1:19" x14ac:dyDescent="0.25">
      <c r="A148" t="e" vm="462">
        <v>#VALUE!</v>
      </c>
      <c r="B148" t="str" cm="1">
        <f t="array" ref="B148">_FV(A148,"Name")</f>
        <v>LULULEMON ATHLETICA INC.</v>
      </c>
      <c r="C148" t="str" cm="1">
        <f t="array" ref="C148">_FV(A148,"Ticker symbol",TRUE)</f>
        <v>LULU</v>
      </c>
      <c r="D148" cm="1">
        <f t="array" ref="D148">_FV(A148,"Price")</f>
        <v>470.73</v>
      </c>
      <c r="E148" s="1" cm="1">
        <f t="array" ref="E148">_FV(A148,"Change (%)",TRUE)</f>
        <v>-1.9189999999999999E-2</v>
      </c>
      <c r="F148" s="2" cm="1">
        <f t="array" ref="F148">_FV(A148,"52 week high",TRUE)</f>
        <v>516.39</v>
      </c>
      <c r="G148" s="2" cm="1">
        <f t="array" ref="G148">_FV(A148,"52 week low",TRUE)</f>
        <v>286.57499999999999</v>
      </c>
      <c r="H148" s="3" cm="1">
        <f t="array" ref="H148">_FV(A148,"Market cap",TRUE)/100000000</f>
        <v>569.93540603999998</v>
      </c>
      <c r="I148" s="26" cm="1">
        <f t="array" ref="I148">_FV(A148,"Volume")/1000000</f>
        <v>1.3694580000000001</v>
      </c>
      <c r="J148" s="26" cm="1">
        <f t="array" ref="J148">_FV(A148,"Volume average",TRUE)/1000000</f>
        <v>1.6607670000000001</v>
      </c>
      <c r="K148" s="23">
        <f>J148*D148*1000000/100000000</f>
        <v>7.8177284991000011</v>
      </c>
      <c r="L148" s="26" cm="1">
        <f t="array" ref="L148">_FV(A148,"Shares outstanding",TRUE)/100000000</f>
        <v>1.2107479999999999</v>
      </c>
      <c r="M148" s="7">
        <f>I148/J148</f>
        <v>0.82459369676781868</v>
      </c>
      <c r="N148" s="7">
        <f>F148/D148-1</f>
        <v>9.6998279268370347E-2</v>
      </c>
      <c r="O148" s="7">
        <f>D148/G148-1</f>
        <v>0.64260664747448315</v>
      </c>
      <c r="P148" s="16">
        <f>$P$1</f>
        <v>45289</v>
      </c>
      <c r="Q148" cm="1" vm="2">
        <f t="array" aca="1" ref="Q148:R148" ca="1">_xlfn.STOCKHISTORY(A148,P148,P148,0,0 )</f>
        <v>45289</v>
      </c>
      <c r="R148" s="17" vm="463">
        <f ca="1"/>
        <v>511.29</v>
      </c>
      <c r="S148" s="7">
        <f ca="1">D148/R148-1</f>
        <v>-7.9328756674294398E-2</v>
      </c>
    </row>
    <row r="149" spans="1:19" x14ac:dyDescent="0.25">
      <c r="A149" t="e" vm="464">
        <v>#VALUE!</v>
      </c>
      <c r="B149" t="str" cm="1">
        <f t="array" ref="B149">_FV(A149,"Name")</f>
        <v>PHILLIPS 66</v>
      </c>
      <c r="C149" t="str" cm="1">
        <f t="array" ref="C149">_FV(A149,"Ticker symbol",TRUE)</f>
        <v>PSX</v>
      </c>
      <c r="D149" cm="1">
        <f t="array" ref="D149">_FV(A149,"Price")</f>
        <v>129.47</v>
      </c>
      <c r="E149" s="1" cm="1">
        <f t="array" ref="E149">_FV(A149,"Change (%)",TRUE)</f>
        <v>-2.5589000000000001E-2</v>
      </c>
      <c r="F149" s="2" cm="1">
        <f t="array" ref="F149">_FV(A149,"52 week high",TRUE)</f>
        <v>138.06</v>
      </c>
      <c r="G149" s="2" cm="1">
        <f t="array" ref="G149">_FV(A149,"52 week low",TRUE)</f>
        <v>89.74</v>
      </c>
      <c r="H149" s="3" cm="1">
        <f t="array" ref="H149">_FV(A149,"Market cap",TRUE)/100000000</f>
        <v>569.61051531999999</v>
      </c>
      <c r="I149" s="26" cm="1">
        <f t="array" ref="I149">_FV(A149,"Volume")/1000000</f>
        <v>3.1693600000000002</v>
      </c>
      <c r="J149" s="26" cm="1">
        <f t="array" ref="J149">_FV(A149,"Volume average",TRUE)/1000000</f>
        <v>3.2005309999999998</v>
      </c>
      <c r="K149" s="23">
        <f>J149*D149*1000000/100000000</f>
        <v>4.1437274856999995</v>
      </c>
      <c r="L149" s="26" cm="1">
        <f t="array" ref="L149">_FV(A149,"Shares outstanding",TRUE)/100000000</f>
        <v>4.3995559999999996</v>
      </c>
      <c r="M149" s="7">
        <f>I149/J149</f>
        <v>0.99026067861864187</v>
      </c>
      <c r="N149" s="7">
        <f>F149/D149-1</f>
        <v>6.6347416389897385E-2</v>
      </c>
      <c r="O149" s="7">
        <f>D149/G149-1</f>
        <v>0.44272342322264335</v>
      </c>
      <c r="P149" s="16">
        <f>$P$1</f>
        <v>45289</v>
      </c>
      <c r="Q149" cm="1" vm="2">
        <f t="array" aca="1" ref="Q149:R149" ca="1">_xlfn.STOCKHISTORY(A149,P149,P149,0,0 )</f>
        <v>45289</v>
      </c>
      <c r="R149" s="17" vm="465">
        <f ca="1"/>
        <v>133.13999999999999</v>
      </c>
      <c r="S149" s="7">
        <f ca="1">D149/R149-1</f>
        <v>-2.7564969205347678E-2</v>
      </c>
    </row>
    <row r="150" spans="1:19" x14ac:dyDescent="0.25">
      <c r="A150" t="e" vm="466">
        <v>#VALUE!</v>
      </c>
      <c r="B150" t="str" cm="1">
        <f t="array" ref="B150">_FV(A150,"Name")</f>
        <v>TRANSDIGM GROUP INCORPORATED</v>
      </c>
      <c r="C150" t="str" cm="1">
        <f t="array" ref="C150">_FV(A150,"Ticker symbol",TRUE)</f>
        <v>TDG</v>
      </c>
      <c r="D150" cm="1">
        <f t="array" ref="D150">_FV(A150,"Price")</f>
        <v>1027.32</v>
      </c>
      <c r="E150" s="1" cm="1">
        <f t="array" ref="E150">_FV(A150,"Change (%)",TRUE)</f>
        <v>-5.3349999999999995E-3</v>
      </c>
      <c r="F150" s="2" cm="1">
        <f t="array" ref="F150">_FV(A150,"52 week high",TRUE)</f>
        <v>1033.8050000000001</v>
      </c>
      <c r="G150" s="2" cm="1">
        <f t="array" ref="G150">_FV(A150,"52 week low",TRUE)</f>
        <v>636.19899999999996</v>
      </c>
      <c r="H150" s="3" cm="1">
        <f t="array" ref="H150">_FV(A150,"Market cap",TRUE)/100000000</f>
        <v>568.25281212000004</v>
      </c>
      <c r="I150" s="26" cm="1">
        <f t="array" ref="I150">_FV(A150,"Volume")/1000000</f>
        <v>0.19400300000000001</v>
      </c>
      <c r="J150" s="26" cm="1">
        <f t="array" ref="J150">_FV(A150,"Volume average",TRUE)/1000000</f>
        <v>0.197911</v>
      </c>
      <c r="K150" s="23">
        <f>J150*D150*1000000/100000000</f>
        <v>2.0331792851999997</v>
      </c>
      <c r="L150" s="26" cm="1">
        <f t="array" ref="L150">_FV(A150,"Shares outstanding",TRUE)/100000000</f>
        <v>0.55314099999999999</v>
      </c>
      <c r="M150" s="7">
        <f>I150/J150</f>
        <v>0.98025375042317009</v>
      </c>
      <c r="N150" s="7">
        <f>F150/D150-1</f>
        <v>6.3125413697777688E-3</v>
      </c>
      <c r="O150" s="7">
        <f>D150/G150-1</f>
        <v>0.61477776607633783</v>
      </c>
      <c r="P150" s="16">
        <f>$P$1</f>
        <v>45289</v>
      </c>
      <c r="Q150" cm="1" vm="2">
        <f t="array" aca="1" ref="Q150:R150" ca="1">_xlfn.STOCKHISTORY(A150,P150,P150,0,0 )</f>
        <v>45289</v>
      </c>
      <c r="R150" s="17" vm="467">
        <f ca="1"/>
        <v>1011.6</v>
      </c>
      <c r="S150" s="7">
        <f ca="1">D150/R150-1</f>
        <v>1.5539739027283339E-2</v>
      </c>
    </row>
    <row r="151" spans="1:19" x14ac:dyDescent="0.25">
      <c r="A151" t="e" vm="468">
        <v>#VALUE!</v>
      </c>
      <c r="B151" t="str" cm="1">
        <f t="array" ref="B151">_FV(A151,"Name")</f>
        <v>ECOLAB INC.</v>
      </c>
      <c r="C151" t="str" cm="1">
        <f t="array" ref="C151">_FV(A151,"Ticker symbol",TRUE)</f>
        <v>ECL</v>
      </c>
      <c r="D151" cm="1">
        <f t="array" ref="D151">_FV(A151,"Price")</f>
        <v>199.04</v>
      </c>
      <c r="E151" s="1" cm="1">
        <f t="array" ref="E151">_FV(A151,"Change (%)",TRUE)</f>
        <v>6.0329999999999997E-4</v>
      </c>
      <c r="F151" s="2" cm="1">
        <f t="array" ref="F151">_FV(A151,"52 week high",TRUE)</f>
        <v>201.619</v>
      </c>
      <c r="G151" s="2" cm="1">
        <f t="array" ref="G151">_FV(A151,"52 week low",TRUE)</f>
        <v>143.91</v>
      </c>
      <c r="H151" s="3" cm="1">
        <f t="array" ref="H151">_FV(A151,"Market cap",TRUE)/100000000</f>
        <v>567.54225792</v>
      </c>
      <c r="I151" s="26" cm="1">
        <f t="array" ref="I151">_FV(A151,"Volume")/1000000</f>
        <v>1.0782419999999999</v>
      </c>
      <c r="J151" s="26" cm="1">
        <f t="array" ref="J151">_FV(A151,"Volume average",TRUE)/1000000</f>
        <v>0.98289499999999996</v>
      </c>
      <c r="K151" s="23">
        <f>J151*D151*1000000/100000000</f>
        <v>1.9563542079999998</v>
      </c>
      <c r="L151" s="26" cm="1">
        <f t="array" ref="L151">_FV(A151,"Shares outstanding",TRUE)/100000000</f>
        <v>2.8513980000000001</v>
      </c>
      <c r="M151" s="7">
        <f>I151/J151</f>
        <v>1.0970062926355306</v>
      </c>
      <c r="N151" s="7">
        <f>F151/D151-1</f>
        <v>1.2957194533762095E-2</v>
      </c>
      <c r="O151" s="7">
        <f>D151/G151-1</f>
        <v>0.38308665137933429</v>
      </c>
      <c r="P151" s="16">
        <f>$P$1</f>
        <v>45289</v>
      </c>
      <c r="Q151" cm="1" vm="2">
        <f t="array" aca="1" ref="Q151:R151" ca="1">_xlfn.STOCKHISTORY(A151,P151,P151,0,0 )</f>
        <v>45289</v>
      </c>
      <c r="R151" s="17" vm="469">
        <f ca="1"/>
        <v>198.35</v>
      </c>
      <c r="S151" s="7">
        <f ca="1">D151/R151-1</f>
        <v>3.4786992689690432E-3</v>
      </c>
    </row>
    <row r="152" spans="1:19" x14ac:dyDescent="0.25">
      <c r="A152" t="e" vm="470">
        <v>#VALUE!</v>
      </c>
      <c r="B152" t="str" cm="1">
        <f t="array" ref="B152">_FV(A152,"Name")</f>
        <v>Trane Technologies plc</v>
      </c>
      <c r="C152" t="str" cm="1">
        <f t="array" ref="C152">_FV(A152,"Ticker symbol",TRUE)</f>
        <v>TT</v>
      </c>
      <c r="D152" cm="1">
        <f t="array" ref="D152">_FV(A152,"Price")</f>
        <v>245.52</v>
      </c>
      <c r="E152" s="1" cm="1">
        <f t="array" ref="E152">_FV(A152,"Change (%)",TRUE)</f>
        <v>-2.5590000000000001E-3</v>
      </c>
      <c r="F152" s="2" cm="1">
        <f t="array" ref="F152">_FV(A152,"52 week high",TRUE)</f>
        <v>247.76</v>
      </c>
      <c r="G152" s="2" cm="1">
        <f t="array" ref="G152">_FV(A152,"52 week low",TRUE)</f>
        <v>162.04</v>
      </c>
      <c r="H152" s="3" cm="1">
        <f t="array" ref="H152">_FV(A152,"Market cap",TRUE)/100000000</f>
        <v>558.69794639999998</v>
      </c>
      <c r="I152" s="26" cm="1">
        <f t="array" ref="I152">_FV(A152,"Volume")/1000000</f>
        <v>0.89650700000000005</v>
      </c>
      <c r="J152" s="26" cm="1">
        <f t="array" ref="J152">_FV(A152,"Volume average",TRUE)/1000000</f>
        <v>1.0274570000000001</v>
      </c>
      <c r="K152" s="23">
        <f>J152*D152*1000000/100000000</f>
        <v>2.5226124264000003</v>
      </c>
      <c r="L152" s="26" cm="1">
        <f t="array" ref="L152">_FV(A152,"Shares outstanding",TRUE)/100000000</f>
        <v>2.2755700000000001</v>
      </c>
      <c r="M152" s="7">
        <f>I152/J152</f>
        <v>0.87254941082692516</v>
      </c>
      <c r="N152" s="7">
        <f>F152/D152-1</f>
        <v>9.1234929944605803E-3</v>
      </c>
      <c r="O152" s="7">
        <f>D152/G152-1</f>
        <v>0.51518143668230088</v>
      </c>
      <c r="P152" s="16">
        <f>$P$1</f>
        <v>45289</v>
      </c>
      <c r="Q152" cm="1" vm="2">
        <f t="array" aca="1" ref="Q152:R152" ca="1">_xlfn.STOCKHISTORY(A152,P152,P152,0,0 )</f>
        <v>45289</v>
      </c>
      <c r="R152" s="17" vm="471">
        <f ca="1"/>
        <v>243.9</v>
      </c>
      <c r="S152" s="7">
        <f ca="1">D152/R152-1</f>
        <v>6.6420664206641167E-3</v>
      </c>
    </row>
    <row r="153" spans="1:19" x14ac:dyDescent="0.25">
      <c r="A153" t="e" vm="472">
        <v>#VALUE!</v>
      </c>
      <c r="B153" t="str" cm="1">
        <f t="array" ref="B153">_FV(A153,"Name")</f>
        <v>FREEPORT-MCMORAN INC.</v>
      </c>
      <c r="C153" t="str" cm="1">
        <f t="array" ref="C153">_FV(A153,"Ticker symbol",TRUE)</f>
        <v>FCX</v>
      </c>
      <c r="D153" cm="1">
        <f t="array" ref="D153">_FV(A153,"Price")</f>
        <v>38.895000000000003</v>
      </c>
      <c r="E153" s="1" cm="1">
        <f t="array" ref="E153">_FV(A153,"Change (%)",TRUE)</f>
        <v>-4.9950999999999995E-2</v>
      </c>
      <c r="F153" s="2" cm="1">
        <f t="array" ref="F153">_FV(A153,"52 week high",TRUE)</f>
        <v>46.73</v>
      </c>
      <c r="G153" s="2" cm="1">
        <f t="array" ref="G153">_FV(A153,"52 week low",TRUE)</f>
        <v>32.825000000000003</v>
      </c>
      <c r="H153" s="3" cm="1">
        <f t="array" ref="H153">_FV(A153,"Market cap",TRUE)/100000000</f>
        <v>557.74535415000003</v>
      </c>
      <c r="I153" s="26" cm="1">
        <f t="array" ref="I153">_FV(A153,"Volume")/1000000</f>
        <v>16.523817000000001</v>
      </c>
      <c r="J153" s="26" cm="1">
        <f t="array" ref="J153">_FV(A153,"Volume average",TRUE)/1000000</f>
        <v>11.420123</v>
      </c>
      <c r="K153" s="23">
        <f>J153*D153*1000000/100000000</f>
        <v>4.4418568408500008</v>
      </c>
      <c r="L153" s="26" cm="1">
        <f t="array" ref="L153">_FV(A153,"Shares outstanding",TRUE)/100000000</f>
        <v>14.33977</v>
      </c>
      <c r="M153" s="7">
        <f>I153/J153</f>
        <v>1.4469035928947527</v>
      </c>
      <c r="N153" s="7">
        <f>F153/D153-1</f>
        <v>0.20143977374983923</v>
      </c>
      <c r="O153" s="7">
        <f>D153/G153-1</f>
        <v>0.18492003046458483</v>
      </c>
      <c r="P153" s="16">
        <f>$P$1</f>
        <v>45289</v>
      </c>
      <c r="Q153" cm="1" vm="2">
        <f t="array" aca="1" ref="Q153:R153" ca="1">_xlfn.STOCKHISTORY(A153,P153,P153,0,0 )</f>
        <v>45289</v>
      </c>
      <c r="R153" s="17" vm="473">
        <f ca="1"/>
        <v>42.57</v>
      </c>
      <c r="S153" s="7">
        <f ca="1">D153/R153-1</f>
        <v>-8.6328400281888595E-2</v>
      </c>
    </row>
    <row r="154" spans="1:19" x14ac:dyDescent="0.25">
      <c r="A154" t="e" vm="474">
        <v>#VALUE!</v>
      </c>
      <c r="B154" t="str" cm="1">
        <f t="array" ref="B154">_FV(A154,"Name")</f>
        <v>CHARTER COMMUNICATIONS, INC.</v>
      </c>
      <c r="C154" t="str" cm="1">
        <f t="array" ref="C154">_FV(A154,"Ticker symbol",TRUE)</f>
        <v>CHTR</v>
      </c>
      <c r="D154" cm="1">
        <f t="array" ref="D154">_FV(A154,"Price")</f>
        <v>368.34</v>
      </c>
      <c r="E154" s="1" cm="1">
        <f t="array" ref="E154">_FV(A154,"Change (%)",TRUE)</f>
        <v>9.4269999999999996E-3</v>
      </c>
      <c r="F154" s="2" cm="1">
        <f t="array" ref="F154">_FV(A154,"52 week high",TRUE)</f>
        <v>458.3</v>
      </c>
      <c r="G154" s="2" cm="1">
        <f t="array" ref="G154">_FV(A154,"52 week low",TRUE)</f>
        <v>315.02</v>
      </c>
      <c r="H154" s="3" cm="1">
        <f t="array" ref="H154">_FV(A154,"Market cap",TRUE)/100000000</f>
        <v>544.84963302000006</v>
      </c>
      <c r="I154" s="26" cm="1">
        <f t="array" ref="I154">_FV(A154,"Volume")/1000000</f>
        <v>0.86958500000000005</v>
      </c>
      <c r="J154" s="26" cm="1">
        <f t="array" ref="J154">_FV(A154,"Volume average",TRUE)/1000000</f>
        <v>0.96486000000000005</v>
      </c>
      <c r="K154" s="23">
        <f>J154*D154*1000000/100000000</f>
        <v>3.5539653240000004</v>
      </c>
      <c r="L154" s="26" cm="1">
        <f t="array" ref="L154">_FV(A154,"Shares outstanding",TRUE)/100000000</f>
        <v>1.479203</v>
      </c>
      <c r="M154" s="7">
        <f>I154/J154</f>
        <v>0.90125510436747303</v>
      </c>
      <c r="N154" s="7">
        <f>F154/D154-1</f>
        <v>0.24423087364934593</v>
      </c>
      <c r="O154" s="7">
        <f>D154/G154-1</f>
        <v>0.16925909466065647</v>
      </c>
      <c r="P154" s="16">
        <f>$P$1</f>
        <v>45289</v>
      </c>
      <c r="Q154" cm="1" vm="2">
        <f t="array" aca="1" ref="Q154:R154" ca="1">_xlfn.STOCKHISTORY(A154,P154,P154,0,0 )</f>
        <v>45289</v>
      </c>
      <c r="R154" s="17" vm="475">
        <f ca="1"/>
        <v>388.68</v>
      </c>
      <c r="S154" s="7">
        <f ca="1">D154/R154-1</f>
        <v>-5.233096634763823E-2</v>
      </c>
    </row>
    <row r="155" spans="1:19" x14ac:dyDescent="0.25">
      <c r="A155" t="e" vm="476">
        <v>#VALUE!</v>
      </c>
      <c r="B155" t="str" cm="1">
        <f t="array" ref="B155">_FV(A155,"Name")</f>
        <v>HUMANA INC.</v>
      </c>
      <c r="C155" t="str" cm="1">
        <f t="array" ref="C155">_FV(A155,"Ticker symbol",TRUE)</f>
        <v>HUM</v>
      </c>
      <c r="D155" cm="1">
        <f t="array" ref="D155">_FV(A155,"Price")</f>
        <v>438.83</v>
      </c>
      <c r="E155" s="1" cm="1">
        <f t="array" ref="E155">_FV(A155,"Change (%)",TRUE)</f>
        <v>2.7349999999999998E-4</v>
      </c>
      <c r="F155" s="2" cm="1">
        <f t="array" ref="F155">_FV(A155,"52 week high",TRUE)</f>
        <v>541.21</v>
      </c>
      <c r="G155" s="2" cm="1">
        <f t="array" ref="G155">_FV(A155,"52 week low",TRUE)</f>
        <v>423.29</v>
      </c>
      <c r="H155" s="3" cm="1">
        <f t="array" ref="H155">_FV(A155,"Market cap",TRUE)/100000000</f>
        <v>540.24668481000003</v>
      </c>
      <c r="I155" s="26" cm="1">
        <f t="array" ref="I155">_FV(A155,"Volume")/1000000</f>
        <v>1.8312539999999999</v>
      </c>
      <c r="J155" s="26" cm="1">
        <f t="array" ref="J155">_FV(A155,"Volume average",TRUE)/1000000</f>
        <v>1.5707869999999999</v>
      </c>
      <c r="K155" s="23">
        <f>J155*D155*1000000/100000000</f>
        <v>6.8930845920999992</v>
      </c>
      <c r="L155" s="26" cm="1">
        <f t="array" ref="L155">_FV(A155,"Shares outstanding",TRUE)/100000000</f>
        <v>1.231107</v>
      </c>
      <c r="M155" s="7">
        <f>I155/J155</f>
        <v>1.1658194268223507</v>
      </c>
      <c r="N155" s="7">
        <f>F155/D155-1</f>
        <v>0.23330218991408991</v>
      </c>
      <c r="O155" s="7">
        <f>D155/G155-1</f>
        <v>3.6712419381511374E-2</v>
      </c>
      <c r="P155" s="16">
        <f>$P$1</f>
        <v>45289</v>
      </c>
      <c r="Q155" cm="1" vm="2">
        <f t="array" aca="1" ref="Q155:R155" ca="1">_xlfn.STOCKHISTORY(A155,P155,P155,0,0 )</f>
        <v>45289</v>
      </c>
      <c r="R155" s="17" vm="477">
        <f ca="1"/>
        <v>457.81</v>
      </c>
      <c r="S155" s="7">
        <f ca="1">D155/R155-1</f>
        <v>-4.1458246870972659E-2</v>
      </c>
    </row>
    <row r="156" spans="1:19" x14ac:dyDescent="0.25">
      <c r="A156" t="e" vm="478">
        <v>#VALUE!</v>
      </c>
      <c r="B156" t="str" cm="1">
        <f t="array" ref="B156">_FV(A156,"Name")</f>
        <v>NXP Semiconductors NV</v>
      </c>
      <c r="C156" t="str" cm="1">
        <f t="array" ref="C156">_FV(A156,"Ticker symbol",TRUE)</f>
        <v>NXPI</v>
      </c>
      <c r="D156" cm="1">
        <f t="array" ref="D156">_FV(A156,"Price")</f>
        <v>208.99</v>
      </c>
      <c r="E156" s="1" cm="1">
        <f t="array" ref="E156">_FV(A156,"Change (%)",TRUE)</f>
        <v>-5.7390000000000002E-4</v>
      </c>
      <c r="F156" s="2" cm="1">
        <f t="array" ref="F156">_FV(A156,"52 week high",TRUE)</f>
        <v>238.27</v>
      </c>
      <c r="G156" s="2" cm="1">
        <f t="array" ref="G156">_FV(A156,"52 week low",TRUE)</f>
        <v>155.31</v>
      </c>
      <c r="H156" s="3" cm="1">
        <f t="array" ref="H156">_FV(A156,"Market cap",TRUE)/100000000</f>
        <v>538.69952066999997</v>
      </c>
      <c r="I156" s="26" cm="1">
        <f t="array" ref="I156">_FV(A156,"Volume")/1000000</f>
        <v>1.7496</v>
      </c>
      <c r="J156" s="26" cm="1">
        <f t="array" ref="J156">_FV(A156,"Volume average",TRUE)/1000000</f>
        <v>2.1334149999999998</v>
      </c>
      <c r="K156" s="23">
        <f>J156*D156*1000000/100000000</f>
        <v>4.4586240084999993</v>
      </c>
      <c r="L156" s="26" cm="1">
        <f t="array" ref="L156">_FV(A156,"Shares outstanding",TRUE)/100000000</f>
        <v>2.5776330000000001</v>
      </c>
      <c r="M156" s="7">
        <f>I156/J156</f>
        <v>0.82009360579165336</v>
      </c>
      <c r="N156" s="7">
        <f>F156/D156-1</f>
        <v>0.14010239724388729</v>
      </c>
      <c r="O156" s="7">
        <f>D156/G156-1</f>
        <v>0.34563131800914304</v>
      </c>
      <c r="P156" s="16">
        <f>$P$1</f>
        <v>45289</v>
      </c>
      <c r="Q156" cm="1" vm="2">
        <f t="array" aca="1" ref="Q156:R156" ca="1">_xlfn.STOCKHISTORY(A156,P156,P156,0,0 )</f>
        <v>45289</v>
      </c>
      <c r="R156" s="17" vm="479">
        <f ca="1"/>
        <v>229.68</v>
      </c>
      <c r="S156" s="7">
        <f ca="1">D156/R156-1</f>
        <v>-9.0081853012887514E-2</v>
      </c>
    </row>
    <row r="157" spans="1:19" x14ac:dyDescent="0.25">
      <c r="A157" t="e" vm="480">
        <v>#VALUE!</v>
      </c>
      <c r="B157" t="str" cm="1">
        <f t="array" ref="B157">_FV(A157,"Name")</f>
        <v>EMERSON ELECTRIC CO.</v>
      </c>
      <c r="C157" t="str" cm="1">
        <f t="array" ref="C157">_FV(A157,"Ticker symbol",TRUE)</f>
        <v>EMR</v>
      </c>
      <c r="D157" cm="1">
        <f t="array" ref="D157">_FV(A157,"Price")</f>
        <v>93.24</v>
      </c>
      <c r="E157" s="1" cm="1">
        <f t="array" ref="E157">_FV(A157,"Change (%)",TRUE)</f>
        <v>-1.7180999999999998E-2</v>
      </c>
      <c r="F157" s="2" cm="1">
        <f t="array" ref="F157">_FV(A157,"52 week high",TRUE)</f>
        <v>100.62</v>
      </c>
      <c r="G157" s="2" cm="1">
        <f t="array" ref="G157">_FV(A157,"52 week low",TRUE)</f>
        <v>76.94</v>
      </c>
      <c r="H157" s="3" cm="1">
        <f t="array" ref="H157">_FV(A157,"Market cap",TRUE)/100000000</f>
        <v>532.88869788</v>
      </c>
      <c r="I157" s="26" cm="1">
        <f t="array" ref="I157">_FV(A157,"Volume")/1000000</f>
        <v>2.4012199999999999</v>
      </c>
      <c r="J157" s="26" cm="1">
        <f t="array" ref="J157">_FV(A157,"Volume average",TRUE)/1000000</f>
        <v>2.366044</v>
      </c>
      <c r="K157" s="23">
        <f>J157*D157*1000000/100000000</f>
        <v>2.2060994255999997</v>
      </c>
      <c r="L157" s="26" cm="1">
        <f t="array" ref="L157">_FV(A157,"Shares outstanding",TRUE)/100000000</f>
        <v>5.7152370000000001</v>
      </c>
      <c r="M157" s="7">
        <f>I157/J157</f>
        <v>1.014867010080962</v>
      </c>
      <c r="N157" s="7">
        <f>F157/D157-1</f>
        <v>7.9150579150579325E-2</v>
      </c>
      <c r="O157" s="7">
        <f>D157/G157-1</f>
        <v>0.21185339225370425</v>
      </c>
      <c r="P157" s="16">
        <f>$P$1</f>
        <v>45289</v>
      </c>
      <c r="Q157" cm="1" vm="2">
        <f t="array" aca="1" ref="Q157:R157" ca="1">_xlfn.STOCKHISTORY(A157,P157,P157,0,0 )</f>
        <v>45289</v>
      </c>
      <c r="R157" s="17" vm="481">
        <f ca="1"/>
        <v>97.33</v>
      </c>
      <c r="S157" s="7">
        <f ca="1">D157/R157-1</f>
        <v>-4.2021987054351229E-2</v>
      </c>
    </row>
    <row r="158" spans="1:19" x14ac:dyDescent="0.25">
      <c r="A158" t="e" vm="482">
        <v>#VALUE!</v>
      </c>
      <c r="B158" t="str" cm="1">
        <f t="array" ref="B158">_FV(A158,"Name")</f>
        <v>MOTOROLA SOLUTIONS, INC.</v>
      </c>
      <c r="C158" t="str" cm="1">
        <f t="array" ref="C158">_FV(A158,"Ticker symbol",TRUE)</f>
        <v>MSI</v>
      </c>
      <c r="D158" cm="1">
        <f t="array" ref="D158">_FV(A158,"Price")</f>
        <v>315.64999999999998</v>
      </c>
      <c r="E158" s="1" cm="1">
        <f t="array" ref="E158">_FV(A158,"Change (%)",TRUE)</f>
        <v>-2.0869999999999999E-3</v>
      </c>
      <c r="F158" s="2" cm="1">
        <f t="array" ref="F158">_FV(A158,"52 week high",TRUE)</f>
        <v>329.83</v>
      </c>
      <c r="G158" s="2" cm="1">
        <f t="array" ref="G158">_FV(A158,"52 week low",TRUE)</f>
        <v>251</v>
      </c>
      <c r="H158" s="3" cm="1">
        <f t="array" ref="H158">_FV(A158,"Market cap",TRUE)/100000000</f>
        <v>523.87957025000003</v>
      </c>
      <c r="I158" s="26" cm="1">
        <f t="array" ref="I158">_FV(A158,"Volume")/1000000</f>
        <v>0.49992500000000001</v>
      </c>
      <c r="J158" s="26" cm="1">
        <f t="array" ref="J158">_FV(A158,"Volume average",TRUE)/1000000</f>
        <v>0.69189500000000004</v>
      </c>
      <c r="K158" s="23">
        <f>J158*D158*1000000/100000000</f>
        <v>2.1839665675000002</v>
      </c>
      <c r="L158" s="26" cm="1">
        <f t="array" ref="L158">_FV(A158,"Shares outstanding",TRUE)/100000000</f>
        <v>1.6596850000000001</v>
      </c>
      <c r="M158" s="7">
        <f>I158/J158</f>
        <v>0.7225446057566538</v>
      </c>
      <c r="N158" s="7">
        <f>F158/D158-1</f>
        <v>4.4923174402027533E-2</v>
      </c>
      <c r="O158" s="7">
        <f>D158/G158-1</f>
        <v>0.25756972111553766</v>
      </c>
      <c r="P158" s="16">
        <f>$P$1</f>
        <v>45289</v>
      </c>
      <c r="Q158" cm="1" vm="2">
        <f t="array" aca="1" ref="Q158:R158" ca="1">_xlfn.STOCKHISTORY(A158,P158,P158,0,0 )</f>
        <v>45289</v>
      </c>
      <c r="R158" s="17" vm="483">
        <f ca="1"/>
        <v>313.08999999999997</v>
      </c>
      <c r="S158" s="7">
        <f ca="1">D158/R158-1</f>
        <v>8.1765626497174448E-3</v>
      </c>
    </row>
    <row r="159" spans="1:19" x14ac:dyDescent="0.25">
      <c r="A159" t="e" vm="484">
        <v>#VALUE!</v>
      </c>
      <c r="B159" t="str" cm="1">
        <f t="array" ref="B159">_FV(A159,"Name")</f>
        <v>REPUBLIC SERVICES, INC.</v>
      </c>
      <c r="C159" t="str" cm="1">
        <f t="array" ref="C159">_FV(A159,"Ticker symbol",TRUE)</f>
        <v>RSG</v>
      </c>
      <c r="D159" cm="1">
        <f t="array" ref="D159">_FV(A159,"Price")</f>
        <v>165.61</v>
      </c>
      <c r="E159" s="1" cm="1">
        <f t="array" ref="E159">_FV(A159,"Change (%)",TRUE)</f>
        <v>-3.1900000000000001E-3</v>
      </c>
      <c r="F159" s="2" cm="1">
        <f t="array" ref="F159">_FV(A159,"52 week high",TRUE)</f>
        <v>167.17</v>
      </c>
      <c r="G159" s="2" cm="1">
        <f t="array" ref="G159">_FV(A159,"52 week low",TRUE)</f>
        <v>120.58</v>
      </c>
      <c r="H159" s="3" cm="1">
        <f t="array" ref="H159">_FV(A159,"Market cap",TRUE)/100000000</f>
        <v>521.06950764999999</v>
      </c>
      <c r="I159" s="26" cm="1">
        <f t="array" ref="I159">_FV(A159,"Volume")/1000000</f>
        <v>0.95234200000000002</v>
      </c>
      <c r="J159" s="26" cm="1">
        <f t="array" ref="J159">_FV(A159,"Volume average",TRUE)/1000000</f>
        <v>1.062082</v>
      </c>
      <c r="K159" s="23">
        <f>J159*D159*1000000/100000000</f>
        <v>1.7589140002000001</v>
      </c>
      <c r="L159" s="26" cm="1">
        <f t="array" ref="L159">_FV(A159,"Shares outstanding",TRUE)/100000000</f>
        <v>3.1463649999999999</v>
      </c>
      <c r="M159" s="7">
        <f>I159/J159</f>
        <v>0.89667464470728253</v>
      </c>
      <c r="N159" s="7">
        <f>F159/D159-1</f>
        <v>9.4197210313384794E-3</v>
      </c>
      <c r="O159" s="7">
        <f>D159/G159-1</f>
        <v>0.37344501575717381</v>
      </c>
      <c r="P159" s="16">
        <f>$P$1</f>
        <v>45289</v>
      </c>
      <c r="Q159" cm="1" vm="2">
        <f t="array" aca="1" ref="Q159:R159" ca="1">_xlfn.STOCKHISTORY(A159,P159,P159,0,0 )</f>
        <v>45289</v>
      </c>
      <c r="R159" s="17" vm="485">
        <f ca="1"/>
        <v>164.91</v>
      </c>
      <c r="S159" s="7">
        <f ca="1">D159/R159-1</f>
        <v>4.244739554908783E-3</v>
      </c>
    </row>
    <row r="160" spans="1:19" x14ac:dyDescent="0.25">
      <c r="A160" t="e" vm="486">
        <v>#VALUE!</v>
      </c>
      <c r="B160" t="str" cm="1">
        <f t="array" ref="B160">_FV(A160,"Name")</f>
        <v>PUBLIC STORAGE.</v>
      </c>
      <c r="C160" t="str" cm="1">
        <f t="array" ref="C160">_FV(A160,"Ticker symbol",TRUE)</f>
        <v>PSA</v>
      </c>
      <c r="D160" cm="1">
        <f t="array" ref="D160">_FV(A160,"Price")</f>
        <v>294.85000000000002</v>
      </c>
      <c r="E160" s="1" cm="1">
        <f t="array" ref="E160">_FV(A160,"Change (%)",TRUE)</f>
        <v>-6.1010000000000003E-4</v>
      </c>
      <c r="F160" s="2" cm="1">
        <f t="array" ref="F160">_FV(A160,"52 week high",TRUE)</f>
        <v>316.48</v>
      </c>
      <c r="G160" s="2" cm="1">
        <f t="array" ref="G160">_FV(A160,"52 week low",TRUE)</f>
        <v>233.18</v>
      </c>
      <c r="H160" s="3" cm="1">
        <f t="array" ref="H160">_FV(A160,"Market cap",TRUE)/100000000</f>
        <v>518.45303569999999</v>
      </c>
      <c r="I160" s="26" cm="1">
        <f t="array" ref="I160">_FV(A160,"Volume")/1000000</f>
        <v>0.6925</v>
      </c>
      <c r="J160" s="26" cm="1">
        <f t="array" ref="J160">_FV(A160,"Volume average",TRUE)/1000000</f>
        <v>0.85832799999999998</v>
      </c>
      <c r="K160" s="23">
        <f>J160*D160*1000000/100000000</f>
        <v>2.5307801080000001</v>
      </c>
      <c r="L160" s="26" cm="1">
        <f t="array" ref="L160">_FV(A160,"Shares outstanding",TRUE)/100000000</f>
        <v>1.758362</v>
      </c>
      <c r="M160" s="7">
        <f>I160/J160</f>
        <v>0.80680112963808714</v>
      </c>
      <c r="N160" s="7">
        <f>F160/D160-1</f>
        <v>7.3359335255214431E-2</v>
      </c>
      <c r="O160" s="7">
        <f>D160/G160-1</f>
        <v>0.26447379706664376</v>
      </c>
      <c r="P160" s="16">
        <f>$P$1</f>
        <v>45289</v>
      </c>
      <c r="Q160" cm="1" vm="2">
        <f t="array" aca="1" ref="Q160:R160" ca="1">_xlfn.STOCKHISTORY(A160,P160,P160,0,0 )</f>
        <v>45289</v>
      </c>
      <c r="R160" s="17" vm="487">
        <f ca="1"/>
        <v>305</v>
      </c>
      <c r="S160" s="7">
        <f ca="1">D160/R160-1</f>
        <v>-3.3278688524590039E-2</v>
      </c>
    </row>
    <row r="161" spans="1:19" x14ac:dyDescent="0.25">
      <c r="A161" t="e" vm="488">
        <v>#VALUE!</v>
      </c>
      <c r="B161" t="str" cm="1">
        <f t="array" ref="B161">_FV(A161,"Name")</f>
        <v>NORFOLK SOUTHERN CORPORATION</v>
      </c>
      <c r="C161" t="str" cm="1">
        <f t="array" ref="C161">_FV(A161,"Ticker symbol",TRUE)</f>
        <v>NSC</v>
      </c>
      <c r="D161" cm="1">
        <f t="array" ref="D161">_FV(A161,"Price")</f>
        <v>229.09</v>
      </c>
      <c r="E161" s="1" cm="1">
        <f t="array" ref="E161">_FV(A161,"Change (%)",TRUE)</f>
        <v>-1.9170000000000001E-3</v>
      </c>
      <c r="F161" s="2" cm="1">
        <f t="array" ref="F161">_FV(A161,"52 week high",TRUE)</f>
        <v>260.2</v>
      </c>
      <c r="G161" s="2" cm="1">
        <f t="array" ref="G161">_FV(A161,"52 week low",TRUE)</f>
        <v>183.09</v>
      </c>
      <c r="H161" s="3" cm="1">
        <f t="array" ref="H161">_FV(A161,"Market cap",TRUE)/100000000</f>
        <v>518.05564966999998</v>
      </c>
      <c r="I161" s="26" cm="1">
        <f t="array" ref="I161">_FV(A161,"Volume")/1000000</f>
        <v>1.0675939999999999</v>
      </c>
      <c r="J161" s="26" cm="1">
        <f t="array" ref="J161">_FV(A161,"Volume average",TRUE)/1000000</f>
        <v>0.96948599999999996</v>
      </c>
      <c r="K161" s="23">
        <f>J161*D161*1000000/100000000</f>
        <v>2.2209954773999998</v>
      </c>
      <c r="L161" s="26" cm="1">
        <f t="array" ref="L161">_FV(A161,"Shares outstanding",TRUE)/100000000</f>
        <v>2.2613629999999998</v>
      </c>
      <c r="M161" s="7">
        <f>I161/J161</f>
        <v>1.1011958914311295</v>
      </c>
      <c r="N161" s="7">
        <f>F161/D161-1</f>
        <v>0.13579815792919803</v>
      </c>
      <c r="O161" s="7">
        <f>D161/G161-1</f>
        <v>0.25124255830465891</v>
      </c>
      <c r="P161" s="16">
        <f>$P$1</f>
        <v>45289</v>
      </c>
      <c r="Q161" cm="1" vm="2">
        <f t="array" aca="1" ref="Q161:R161" ca="1">_xlfn.STOCKHISTORY(A161,P161,P161,0,0 )</f>
        <v>45289</v>
      </c>
      <c r="R161" s="17" vm="489">
        <f ca="1"/>
        <v>236.38</v>
      </c>
      <c r="S161" s="7">
        <f ca="1">D161/R161-1</f>
        <v>-3.0840172603435079E-2</v>
      </c>
    </row>
    <row r="162" spans="1:19" x14ac:dyDescent="0.25">
      <c r="A162" t="e" vm="490">
        <v>#VALUE!</v>
      </c>
      <c r="B162" t="str" cm="1">
        <f t="array" ref="B162">_FV(A162,"Name")</f>
        <v>AUTODESK, INC.</v>
      </c>
      <c r="C162" t="str" cm="1">
        <f t="array" ref="C162">_FV(A162,"Ticker symbol",TRUE)</f>
        <v>ADSK</v>
      </c>
      <c r="D162" cm="1">
        <f t="array" ref="D162">_FV(A162,"Price")</f>
        <v>241.5</v>
      </c>
      <c r="E162" s="1" cm="1">
        <f t="array" ref="E162">_FV(A162,"Change (%)",TRUE)</f>
        <v>-3.8769999999999998E-3</v>
      </c>
      <c r="F162" s="2" cm="1">
        <f t="array" ref="F162">_FV(A162,"52 week high",TRUE)</f>
        <v>245.88</v>
      </c>
      <c r="G162" s="2" cm="1">
        <f t="array" ref="G162">_FV(A162,"52 week low",TRUE)</f>
        <v>188.38</v>
      </c>
      <c r="H162" s="3" cm="1">
        <f t="array" ref="H162">_FV(A162,"Market cap",TRUE)/100000000</f>
        <v>516.60544949999996</v>
      </c>
      <c r="I162" s="26" cm="1">
        <f t="array" ref="I162">_FV(A162,"Volume")/1000000</f>
        <v>1.3643639999999999</v>
      </c>
      <c r="J162" s="26" cm="1">
        <f t="array" ref="J162">_FV(A162,"Volume average",TRUE)/1000000</f>
        <v>1.342592</v>
      </c>
      <c r="K162" s="23">
        <f>J162*D162*1000000/100000000</f>
        <v>3.2423596799999999</v>
      </c>
      <c r="L162" s="26" cm="1">
        <f t="array" ref="L162">_FV(A162,"Shares outstanding",TRUE)/100000000</f>
        <v>2.1391529999999999</v>
      </c>
      <c r="M162" s="7">
        <f>I162/J162</f>
        <v>1.016216393364477</v>
      </c>
      <c r="N162" s="7">
        <f>F162/D162-1</f>
        <v>1.8136645962733011E-2</v>
      </c>
      <c r="O162" s="7">
        <f>D162/G162-1</f>
        <v>0.28198322539547727</v>
      </c>
      <c r="P162" s="16">
        <f>$P$1</f>
        <v>45289</v>
      </c>
      <c r="Q162" cm="1" vm="2">
        <f t="array" aca="1" ref="Q162:R162" ca="1">_xlfn.STOCKHISTORY(A162,P162,P162,0,0 )</f>
        <v>45289</v>
      </c>
      <c r="R162" s="17" vm="491">
        <f ca="1"/>
        <v>243.48</v>
      </c>
      <c r="S162" s="7">
        <f ca="1">D162/R162-1</f>
        <v>-8.1320847708230559E-3</v>
      </c>
    </row>
    <row r="163" spans="1:19" x14ac:dyDescent="0.25">
      <c r="A163" t="e" vm="492">
        <v>#VALUE!</v>
      </c>
      <c r="B163" t="str" cm="1">
        <f t="array" ref="B163">_FV(A163,"Name")</f>
        <v>PIONEER NATURAL RESOURCES COMPANY</v>
      </c>
      <c r="C163" t="str" cm="1">
        <f t="array" ref="C163">_FV(A163,"Ticker symbol",TRUE)</f>
        <v>PXD</v>
      </c>
      <c r="D163" cm="1">
        <f t="array" ref="D163">_FV(A163,"Price")</f>
        <v>218.01</v>
      </c>
      <c r="E163" s="1" cm="1">
        <f t="array" ref="E163">_FV(A163,"Change (%)",TRUE)</f>
        <v>-2.5392000000000001E-2</v>
      </c>
      <c r="F163" s="2" cm="1">
        <f t="array" ref="F163">_FV(A163,"52 week high",TRUE)</f>
        <v>257.76</v>
      </c>
      <c r="G163" s="2" cm="1">
        <f t="array" ref="G163">_FV(A163,"52 week low",TRUE)</f>
        <v>177.26499999999999</v>
      </c>
      <c r="H163" s="3" cm="1">
        <f t="array" ref="H163">_FV(A163,"Market cap",TRUE)/100000000</f>
        <v>509.32172030999999</v>
      </c>
      <c r="I163" s="26" cm="1">
        <f t="array" ref="I163">_FV(A163,"Volume")/1000000</f>
        <v>1.707257</v>
      </c>
      <c r="J163" s="26" cm="1">
        <f t="array" ref="J163">_FV(A163,"Volume average",TRUE)/1000000</f>
        <v>2.1630980000000002</v>
      </c>
      <c r="K163" s="23">
        <f>J163*D163*1000000/100000000</f>
        <v>4.7157699498000003</v>
      </c>
      <c r="L163" s="26" cm="1">
        <f t="array" ref="L163">_FV(A163,"Shares outstanding",TRUE)/100000000</f>
        <v>2.3362310000000002</v>
      </c>
      <c r="M163" s="7">
        <f>I163/J163</f>
        <v>0.78926474898502053</v>
      </c>
      <c r="N163" s="7">
        <f>F163/D163-1</f>
        <v>0.18233108573001244</v>
      </c>
      <c r="O163" s="7">
        <f>D163/G163-1</f>
        <v>0.22985360900346952</v>
      </c>
      <c r="P163" s="16">
        <f>$P$1</f>
        <v>45289</v>
      </c>
      <c r="Q163" cm="1" vm="2">
        <f t="array" aca="1" ref="Q163:R163" ca="1">_xlfn.STOCKHISTORY(A163,P163,P163,0,0 )</f>
        <v>45289</v>
      </c>
      <c r="R163" s="17" vm="493">
        <f ca="1"/>
        <v>224.88</v>
      </c>
      <c r="S163" s="7">
        <f ca="1">D163/R163-1</f>
        <v>-3.0549626467449298E-2</v>
      </c>
    </row>
    <row r="164" spans="1:19" x14ac:dyDescent="0.25">
      <c r="A164" t="e" vm="494">
        <v>#VALUE!</v>
      </c>
      <c r="B164" t="str" cm="1">
        <f t="array" ref="B164">_FV(A164,"Name")</f>
        <v>D.R. HORTON, INC.</v>
      </c>
      <c r="C164" t="str" cm="1">
        <f t="array" ref="C164">_FV(A164,"Ticker symbol",TRUE)</f>
        <v>DHI</v>
      </c>
      <c r="D164" cm="1">
        <f t="array" ref="D164">_FV(A164,"Price")</f>
        <v>152.99</v>
      </c>
      <c r="E164" s="1" cm="1">
        <f t="array" ref="E164">_FV(A164,"Change (%)",TRUE)</f>
        <v>-6.0419999999999996E-3</v>
      </c>
      <c r="F164" s="2" cm="1">
        <f t="array" ref="F164">_FV(A164,"52 week high",TRUE)</f>
        <v>156.77500000000001</v>
      </c>
      <c r="G164" s="2" cm="1">
        <f t="array" ref="G164">_FV(A164,"52 week low",TRUE)</f>
        <v>89.05</v>
      </c>
      <c r="H164" s="3" cm="1">
        <f t="array" ref="H164">_FV(A164,"Market cap",TRUE)/100000000</f>
        <v>509.45624103</v>
      </c>
      <c r="I164" s="26" cm="1">
        <f t="array" ref="I164">_FV(A164,"Volume")/1000000</f>
        <v>1.645851</v>
      </c>
      <c r="J164" s="26" cm="1">
        <f t="array" ref="J164">_FV(A164,"Volume average",TRUE)/1000000</f>
        <v>2.6584789999999998</v>
      </c>
      <c r="K164" s="23">
        <f>J164*D164*1000000/100000000</f>
        <v>4.0672070221000007</v>
      </c>
      <c r="L164" s="26" cm="1">
        <f t="array" ref="L164">_FV(A164,"Shares outstanding",TRUE)/100000000</f>
        <v>3.3299970000000001</v>
      </c>
      <c r="M164" s="7">
        <f>I164/J164</f>
        <v>0.61909497874536534</v>
      </c>
      <c r="N164" s="7">
        <f>F164/D164-1</f>
        <v>2.4740179096673032E-2</v>
      </c>
      <c r="O164" s="7">
        <f>D164/G164-1</f>
        <v>0.71802358225715901</v>
      </c>
      <c r="P164" s="16">
        <f>$P$1</f>
        <v>45289</v>
      </c>
      <c r="Q164" cm="1" vm="2">
        <f t="array" aca="1" ref="Q164:R164" ca="1">_xlfn.STOCKHISTORY(A164,P164,P164,0,0 )</f>
        <v>45289</v>
      </c>
      <c r="R164" s="17" vm="495">
        <f ca="1"/>
        <v>151.97999999999999</v>
      </c>
      <c r="S164" s="7">
        <f ca="1">D164/R164-1</f>
        <v>6.6456112646402499E-3</v>
      </c>
    </row>
    <row r="165" spans="1:19" x14ac:dyDescent="0.25">
      <c r="A165" t="e" vm="496">
        <v>#VALUE!</v>
      </c>
      <c r="B165" t="str" cm="1">
        <f t="array" ref="B165">_FV(A165,"Name")</f>
        <v>WELLTOWER INC.</v>
      </c>
      <c r="C165" t="str" cm="1">
        <f t="array" ref="C165">_FV(A165,"Ticker symbol",TRUE)</f>
        <v>WELL</v>
      </c>
      <c r="D165" cm="1">
        <f t="array" ref="D165">_FV(A165,"Price")</f>
        <v>91.32</v>
      </c>
      <c r="E165" s="1" cm="1">
        <f t="array" ref="E165">_FV(A165,"Change (%)",TRUE)</f>
        <v>-6.6349999999999994E-3</v>
      </c>
      <c r="F165" s="2" cm="1">
        <f t="array" ref="F165">_FV(A165,"52 week high",TRUE)</f>
        <v>93.42</v>
      </c>
      <c r="G165" s="2" cm="1">
        <f t="array" ref="G165">_FV(A165,"52 week low",TRUE)</f>
        <v>65.180000000000007</v>
      </c>
      <c r="H165" s="3" cm="1">
        <f t="array" ref="H165">_FV(A165,"Market cap",TRUE)/100000000</f>
        <v>505.42798212000002</v>
      </c>
      <c r="I165" s="26" cm="1">
        <f t="array" ref="I165">_FV(A165,"Volume")/1000000</f>
        <v>2.2434509999999999</v>
      </c>
      <c r="J165" s="26" cm="1">
        <f t="array" ref="J165">_FV(A165,"Volume average",TRUE)/1000000</f>
        <v>2.4138540000000002</v>
      </c>
      <c r="K165" s="23">
        <f>J165*D165*1000000/100000000</f>
        <v>2.2043314727999999</v>
      </c>
      <c r="L165" s="26" cm="1">
        <f t="array" ref="L165">_FV(A165,"Shares outstanding",TRUE)/100000000</f>
        <v>5.5346909999999996</v>
      </c>
      <c r="M165" s="7">
        <f>I165/J165</f>
        <v>0.92940625240797481</v>
      </c>
      <c r="N165" s="7">
        <f>F165/D165-1</f>
        <v>2.2996057818659654E-2</v>
      </c>
      <c r="O165" s="7">
        <f>D165/G165-1</f>
        <v>0.40104326480515473</v>
      </c>
      <c r="P165" s="16">
        <f>$P$1</f>
        <v>45289</v>
      </c>
      <c r="Q165" cm="1" vm="2">
        <f t="array" aca="1" ref="Q165:R165" ca="1">_xlfn.STOCKHISTORY(A165,P165,P165,0,0 )</f>
        <v>45289</v>
      </c>
      <c r="R165" s="17" vm="497">
        <f ca="1"/>
        <v>90.17</v>
      </c>
      <c r="S165" s="7">
        <f ca="1">D165/R165-1</f>
        <v>1.27536874792058E-2</v>
      </c>
    </row>
    <row r="166" spans="1:19" x14ac:dyDescent="0.25">
      <c r="A166" t="e" vm="498">
        <v>#VALUE!</v>
      </c>
      <c r="B166" t="str" cm="1">
        <f t="array" ref="B166">_FV(A166,"Name")</f>
        <v>METLIFE, INC.</v>
      </c>
      <c r="C166" t="str" cm="1">
        <f t="array" ref="C166">_FV(A166,"Ticker symbol",TRUE)</f>
        <v>MET</v>
      </c>
      <c r="D166" cm="1">
        <f t="array" ref="D166">_FV(A166,"Price")</f>
        <v>68.22</v>
      </c>
      <c r="E166" s="1" cm="1">
        <f t="array" ref="E166">_FV(A166,"Change (%)",TRUE)</f>
        <v>-8.8620000000000001E-3</v>
      </c>
      <c r="F166" s="2" cm="1">
        <f t="array" ref="F166">_FV(A166,"52 week high",TRUE)</f>
        <v>73.28</v>
      </c>
      <c r="G166" s="2" cm="1">
        <f t="array" ref="G166">_FV(A166,"52 week low",TRUE)</f>
        <v>48.95</v>
      </c>
      <c r="H166" s="3" cm="1">
        <f t="array" ref="H166">_FV(A166,"Market cap",TRUE)/100000000</f>
        <v>504.95775443999997</v>
      </c>
      <c r="I166" s="26" cm="1">
        <f t="array" ref="I166">_FV(A166,"Volume")/1000000</f>
        <v>4.0680860000000001</v>
      </c>
      <c r="J166" s="26" cm="1">
        <f t="array" ref="J166">_FV(A166,"Volume average",TRUE)/1000000</f>
        <v>3.6771259999999999</v>
      </c>
      <c r="K166" s="23">
        <f>J166*D166*1000000/100000000</f>
        <v>2.5085353572</v>
      </c>
      <c r="L166" s="26" cm="1">
        <f t="array" ref="L166">_FV(A166,"Shares outstanding",TRUE)/100000000</f>
        <v>7.4019019999999998</v>
      </c>
      <c r="M166" s="7">
        <f>I166/J166</f>
        <v>1.1063221657348701</v>
      </c>
      <c r="N166" s="7">
        <f>F166/D166-1</f>
        <v>7.4171797126942218E-2</v>
      </c>
      <c r="O166" s="7">
        <f>D166/G166-1</f>
        <v>0.39366700715015313</v>
      </c>
      <c r="P166" s="16">
        <f>$P$1</f>
        <v>45289</v>
      </c>
      <c r="Q166" cm="1" vm="2">
        <f t="array" aca="1" ref="Q166:R166" ca="1">_xlfn.STOCKHISTORY(A166,P166,P166,0,0 )</f>
        <v>45289</v>
      </c>
      <c r="R166" s="17" vm="499">
        <f ca="1"/>
        <v>66.13</v>
      </c>
      <c r="S166" s="7">
        <f ca="1">D166/R166-1</f>
        <v>3.1604415545138487E-2</v>
      </c>
    </row>
    <row r="167" spans="1:19" x14ac:dyDescent="0.25">
      <c r="A167" t="e" vm="500">
        <v>#VALUE!</v>
      </c>
      <c r="B167" t="str" cm="1">
        <f t="array" ref="B167">_FV(A167,"Name")</f>
        <v>ARTHUR J. GALLAGHER &amp; CO.</v>
      </c>
      <c r="C167" t="str" cm="1">
        <f t="array" ref="C167">_FV(A167,"Ticker symbol",TRUE)</f>
        <v>AJG</v>
      </c>
      <c r="D167" cm="1">
        <f t="array" ref="D167">_FV(A167,"Price")</f>
        <v>233.47</v>
      </c>
      <c r="E167" s="1" cm="1">
        <f t="array" ref="E167">_FV(A167,"Change (%)",TRUE)</f>
        <v>-5.6639999999999998E-3</v>
      </c>
      <c r="F167" s="2" cm="1">
        <f t="array" ref="F167">_FV(A167,"52 week high",TRUE)</f>
        <v>254.001</v>
      </c>
      <c r="G167" s="2" cm="1">
        <f t="array" ref="G167">_FV(A167,"52 week low",TRUE)</f>
        <v>174.44499999999999</v>
      </c>
      <c r="H167" s="3" cm="1">
        <f t="array" ref="H167">_FV(A167,"Market cap",TRUE)/100000000</f>
        <v>504.06173000000001</v>
      </c>
      <c r="I167" s="26" cm="1">
        <f t="array" ref="I167">_FV(A167,"Volume")/1000000</f>
        <v>0.86271500000000001</v>
      </c>
      <c r="J167" s="26" cm="1">
        <f t="array" ref="J167">_FV(A167,"Volume average",TRUE)/1000000</f>
        <v>1.070865</v>
      </c>
      <c r="K167" s="23">
        <f>J167*D167*1000000/100000000</f>
        <v>2.5001485154999998</v>
      </c>
      <c r="L167" s="26" cm="1">
        <f t="array" ref="L167">_FV(A167,"Shares outstanding",TRUE)/100000000</f>
        <v>2.1589999999999998</v>
      </c>
      <c r="M167" s="7">
        <f>I167/J167</f>
        <v>0.80562442511427679</v>
      </c>
      <c r="N167" s="7">
        <f>F167/D167-1</f>
        <v>8.7938493168287168E-2</v>
      </c>
      <c r="O167" s="7">
        <f>D167/G167-1</f>
        <v>0.33835879503568456</v>
      </c>
      <c r="P167" s="16">
        <f>$P$1</f>
        <v>45289</v>
      </c>
      <c r="Q167" cm="1" vm="2">
        <f t="array" aca="1" ref="Q167:R167" ca="1">_xlfn.STOCKHISTORY(A167,P167,P167,0,0 )</f>
        <v>45289</v>
      </c>
      <c r="R167" s="17" vm="493">
        <f ca="1"/>
        <v>224.88</v>
      </c>
      <c r="S167" s="7">
        <f ca="1">D167/R167-1</f>
        <v>3.8198150124510777E-2</v>
      </c>
    </row>
    <row r="168" spans="1:19" x14ac:dyDescent="0.25">
      <c r="A168" t="e" vm="501">
        <v>#VALUE!</v>
      </c>
      <c r="B168" t="str" cm="1">
        <f t="array" ref="B168">_FV(A168,"Name")</f>
        <v>CARRIER GLOBAL CORPORATION</v>
      </c>
      <c r="C168" t="str" cm="1">
        <f t="array" ref="C168">_FV(A168,"Ticker symbol",TRUE)</f>
        <v>CARR</v>
      </c>
      <c r="D168" cm="1">
        <f t="array" ref="D168">_FV(A168,"Price")</f>
        <v>55.84</v>
      </c>
      <c r="E168" s="1" cm="1">
        <f t="array" ref="E168">_FV(A168,"Change (%)",TRUE)</f>
        <v>-5.3439999999999998E-3</v>
      </c>
      <c r="F168" s="2" cm="1">
        <f t="array" ref="F168">_FV(A168,"52 week high",TRUE)</f>
        <v>60.04</v>
      </c>
      <c r="G168" s="2" cm="1">
        <f t="array" ref="G168">_FV(A168,"52 week low",TRUE)</f>
        <v>40.28</v>
      </c>
      <c r="H168" s="3" cm="1">
        <f t="array" ref="H168">_FV(A168,"Market cap",TRUE)/100000000</f>
        <v>501.25083119999999</v>
      </c>
      <c r="I168" s="26" cm="1">
        <f t="array" ref="I168">_FV(A168,"Volume")/1000000</f>
        <v>2.8441580000000002</v>
      </c>
      <c r="J168" s="26" cm="1">
        <f t="array" ref="J168">_FV(A168,"Volume average",TRUE)/1000000</f>
        <v>3.6705899999999998</v>
      </c>
      <c r="K168" s="23">
        <f>J168*D168*1000000/100000000</f>
        <v>2.0496574559999998</v>
      </c>
      <c r="L168" s="26" cm="1">
        <f t="array" ref="L168">_FV(A168,"Shares outstanding",TRUE)/100000000</f>
        <v>8.9765549999999994</v>
      </c>
      <c r="M168" s="7">
        <f>I168/J168</f>
        <v>0.77485036465527346</v>
      </c>
      <c r="N168" s="7">
        <f>F168/D168-1</f>
        <v>7.5214899713466954E-2</v>
      </c>
      <c r="O168" s="7">
        <f>D168/G168-1</f>
        <v>0.38629592850049654</v>
      </c>
      <c r="P168" s="16">
        <f>$P$1</f>
        <v>45289</v>
      </c>
      <c r="Q168" cm="1" vm="2">
        <f t="array" aca="1" ref="Q168:R168" ca="1">_xlfn.STOCKHISTORY(A168,P168,P168,0,0 )</f>
        <v>45289</v>
      </c>
      <c r="R168" s="17" vm="502">
        <f ca="1"/>
        <v>57.45</v>
      </c>
      <c r="S168" s="7">
        <f ca="1">D168/R168-1</f>
        <v>-2.8024369016536155E-2</v>
      </c>
    </row>
    <row r="169" spans="1:19" x14ac:dyDescent="0.25">
      <c r="A169" t="e" vm="503">
        <v>#VALUE!</v>
      </c>
      <c r="B169" t="str" cm="1">
        <f t="array" ref="B169">_FV(A169,"Name")</f>
        <v>OCCIDENTAL PETROLEUM CORPORATION</v>
      </c>
      <c r="C169" t="str" cm="1">
        <f t="array" ref="C169">_FV(A169,"Ticker symbol",TRUE)</f>
        <v>OXY</v>
      </c>
      <c r="D169" cm="1">
        <f t="array" ref="D169">_FV(A169,"Price")</f>
        <v>56.62</v>
      </c>
      <c r="E169" s="1" cm="1">
        <f t="array" ref="E169">_FV(A169,"Change (%)",TRUE)</f>
        <v>-2.4802000000000001E-2</v>
      </c>
      <c r="F169" s="2" cm="1">
        <f t="array" ref="F169">_FV(A169,"52 week high",TRUE)</f>
        <v>67.930000000000007</v>
      </c>
      <c r="G169" s="2" cm="1">
        <f t="array" ref="G169">_FV(A169,"52 week low",TRUE)</f>
        <v>55.12</v>
      </c>
      <c r="H169" s="3" cm="1">
        <f t="array" ref="H169">_FV(A169,"Market cap",TRUE)/100000000</f>
        <v>496.88641882000002</v>
      </c>
      <c r="I169" s="26" cm="1">
        <f t="array" ref="I169">_FV(A169,"Volume")/1000000</f>
        <v>13.310764000000001</v>
      </c>
      <c r="J169" s="26" cm="1">
        <f t="array" ref="J169">_FV(A169,"Volume average",TRUE)/1000000</f>
        <v>10.956079000000001</v>
      </c>
      <c r="K169" s="23">
        <f>J169*D169*1000000/100000000</f>
        <v>6.2033319298</v>
      </c>
      <c r="L169" s="26" cm="1">
        <f t="array" ref="L169">_FV(A169,"Shares outstanding",TRUE)/100000000</f>
        <v>8.7758109999999991</v>
      </c>
      <c r="M169" s="7">
        <f>I169/J169</f>
        <v>1.2149204108513638</v>
      </c>
      <c r="N169" s="7">
        <f>F169/D169-1</f>
        <v>0.19975273754856948</v>
      </c>
      <c r="O169" s="7">
        <f>D169/G169-1</f>
        <v>2.7213352685050873E-2</v>
      </c>
      <c r="P169" s="16">
        <f>$P$1</f>
        <v>45289</v>
      </c>
      <c r="Q169" cm="1" vm="2">
        <f t="array" aca="1" ref="Q169:R169" ca="1">_xlfn.STOCKHISTORY(A169,P169,P169,0,0 )</f>
        <v>45289</v>
      </c>
      <c r="R169" s="17" vm="504">
        <f ca="1"/>
        <v>59.71</v>
      </c>
      <c r="S169" s="7">
        <f ca="1">D169/R169-1</f>
        <v>-5.1750125607101016E-2</v>
      </c>
    </row>
    <row r="170" spans="1:19" x14ac:dyDescent="0.25">
      <c r="A170" t="e" vm="505">
        <v>#VALUE!</v>
      </c>
      <c r="B170" t="str" cm="1">
        <f t="array" ref="B170">_FV(A170,"Name")</f>
        <v>PACCAR INC</v>
      </c>
      <c r="C170" t="str" cm="1">
        <f t="array" ref="C170">_FV(A170,"Ticker symbol",TRUE)</f>
        <v>PCAR</v>
      </c>
      <c r="D170" cm="1">
        <f t="array" ref="D170">_FV(A170,"Price")</f>
        <v>94.05</v>
      </c>
      <c r="E170" s="1" cm="1">
        <f t="array" ref="E170">_FV(A170,"Change (%)",TRUE)</f>
        <v>0</v>
      </c>
      <c r="F170" s="2" cm="1">
        <f t="array" ref="F170">_FV(A170,"52 week high",TRUE)</f>
        <v>98.47</v>
      </c>
      <c r="G170" s="2" cm="1">
        <f t="array" ref="G170">_FV(A170,"52 week low",TRUE)</f>
        <v>64.78</v>
      </c>
      <c r="H170" s="3" cm="1">
        <f t="array" ref="H170">_FV(A170,"Market cap",TRUE)/100000000</f>
        <v>491.95288395</v>
      </c>
      <c r="I170" s="26" cm="1">
        <f t="array" ref="I170">_FV(A170,"Volume")/1000000</f>
        <v>3.3239369999999999</v>
      </c>
      <c r="J170" s="26" cm="1">
        <f t="array" ref="J170">_FV(A170,"Volume average",TRUE)/1000000</f>
        <v>2.1991679999999998</v>
      </c>
      <c r="K170" s="23">
        <f>J170*D170*1000000/100000000</f>
        <v>2.0683175039999999</v>
      </c>
      <c r="L170" s="26" cm="1">
        <f t="array" ref="L170">_FV(A170,"Shares outstanding",TRUE)/100000000</f>
        <v>5.2307589999999999</v>
      </c>
      <c r="M170" s="7">
        <f>I170/J170</f>
        <v>1.5114520582329318</v>
      </c>
      <c r="N170" s="7">
        <f>F170/D170-1</f>
        <v>4.6996278575226036E-2</v>
      </c>
      <c r="O170" s="7">
        <f>D170/G170-1</f>
        <v>0.45183698672429751</v>
      </c>
      <c r="P170" s="16">
        <f>$P$1</f>
        <v>45289</v>
      </c>
      <c r="Q170" cm="1" vm="2">
        <f t="array" aca="1" ref="Q170:R170" ca="1">_xlfn.STOCKHISTORY(A170,P170,P170,0,0 )</f>
        <v>45289</v>
      </c>
      <c r="R170" s="17" vm="506">
        <f ca="1"/>
        <v>97.65</v>
      </c>
      <c r="S170" s="7">
        <f ca="1">D170/R170-1</f>
        <v>-3.6866359447004671E-2</v>
      </c>
    </row>
    <row r="171" spans="1:19" x14ac:dyDescent="0.25">
      <c r="A171" t="e" vm="507">
        <v>#VALUE!</v>
      </c>
      <c r="B171" t="str" cm="1">
        <f t="array" ref="B171">_FV(A171,"Name")</f>
        <v>CAPITAL ONE FINANCIAL CORPORATION</v>
      </c>
      <c r="C171" t="str" cm="1">
        <f t="array" ref="C171">_FV(A171,"Ticker symbol",TRUE)</f>
        <v>COF</v>
      </c>
      <c r="D171" cm="1">
        <f t="array" ref="D171">_FV(A171,"Price")</f>
        <v>127.52</v>
      </c>
      <c r="E171" s="1" cm="1">
        <f t="array" ref="E171">_FV(A171,"Change (%)",TRUE)</f>
        <v>-1.4099999999999998E-3</v>
      </c>
      <c r="F171" s="2" cm="1">
        <f t="array" ref="F171">_FV(A171,"52 week high",TRUE)</f>
        <v>134.26</v>
      </c>
      <c r="G171" s="2" cm="1">
        <f t="array" ref="G171">_FV(A171,"52 week low",TRUE)</f>
        <v>83.93</v>
      </c>
      <c r="H171" s="3" cm="1">
        <f t="array" ref="H171">_FV(A171,"Market cap",TRUE)/100000000</f>
        <v>485.65583936000002</v>
      </c>
      <c r="I171" s="26" cm="1">
        <f t="array" ref="I171">_FV(A171,"Volume")/1000000</f>
        <v>2.7625639999999998</v>
      </c>
      <c r="J171" s="26" cm="1">
        <f t="array" ref="J171">_FV(A171,"Volume average",TRUE)/1000000</f>
        <v>2.7944930000000001</v>
      </c>
      <c r="K171" s="23">
        <f>J171*D171*1000000/100000000</f>
        <v>3.5635374736000003</v>
      </c>
      <c r="L171" s="26" cm="1">
        <f t="array" ref="L171">_FV(A171,"Shares outstanding",TRUE)/100000000</f>
        <v>3.808468</v>
      </c>
      <c r="M171" s="7">
        <f>I171/J171</f>
        <v>0.98857431383796623</v>
      </c>
      <c r="N171" s="7">
        <f>F171/D171-1</f>
        <v>5.2854454203262291E-2</v>
      </c>
      <c r="O171" s="7">
        <f>D171/G171-1</f>
        <v>0.51936137257238157</v>
      </c>
      <c r="P171" s="16">
        <f>$P$1</f>
        <v>45289</v>
      </c>
      <c r="Q171" cm="1" vm="2">
        <f t="array" aca="1" ref="Q171:R171" ca="1">_xlfn.STOCKHISTORY(A171,P171,P171,0,0 )</f>
        <v>45289</v>
      </c>
      <c r="R171" s="17" vm="508">
        <f ca="1"/>
        <v>131.12</v>
      </c>
      <c r="S171" s="7">
        <f ca="1">D171/R171-1</f>
        <v>-2.7455765710799329E-2</v>
      </c>
    </row>
    <row r="172" spans="1:19" x14ac:dyDescent="0.25">
      <c r="A172" t="e" vm="509">
        <v>#VALUE!</v>
      </c>
      <c r="B172" t="str" cm="1">
        <f t="array" ref="B172">_FV(A172,"Name")</f>
        <v>GENERAL MOTORS COMPANY</v>
      </c>
      <c r="C172" t="str" cm="1">
        <f t="array" ref="C172">_FV(A172,"Ticker symbol",TRUE)</f>
        <v>GM</v>
      </c>
      <c r="D172" cm="1">
        <f t="array" ref="D172">_FV(A172,"Price")</f>
        <v>35.39</v>
      </c>
      <c r="E172" s="1" cm="1">
        <f t="array" ref="E172">_FV(A172,"Change (%)",TRUE)</f>
        <v>3.6870000000000002E-3</v>
      </c>
      <c r="F172" s="2" cm="1">
        <f t="array" ref="F172">_FV(A172,"52 week high",TRUE)</f>
        <v>43.63</v>
      </c>
      <c r="G172" s="2" cm="1">
        <f t="array" ref="G172">_FV(A172,"52 week low",TRUE)</f>
        <v>26.3</v>
      </c>
      <c r="H172" s="3" cm="1">
        <f t="array" ref="H172">_FV(A172,"Market cap",TRUE)/100000000</f>
        <v>484.6593259</v>
      </c>
      <c r="I172" s="26" cm="1">
        <f t="array" ref="I172">_FV(A172,"Volume")/1000000</f>
        <v>18.285177999999998</v>
      </c>
      <c r="J172" s="26" cm="1">
        <f t="array" ref="J172">_FV(A172,"Volume average",TRUE)/1000000</f>
        <v>18.341304999999998</v>
      </c>
      <c r="K172" s="23">
        <f>J172*D172*1000000/100000000</f>
        <v>6.4909878394999989</v>
      </c>
      <c r="L172" s="26" cm="1">
        <f t="array" ref="L172">_FV(A172,"Shares outstanding",TRUE)/100000000</f>
        <v>13.69481</v>
      </c>
      <c r="M172" s="7">
        <f>I172/J172</f>
        <v>0.99693985787816075</v>
      </c>
      <c r="N172" s="7">
        <f>F172/D172-1</f>
        <v>0.23283413393614016</v>
      </c>
      <c r="O172" s="7">
        <f>D172/G172-1</f>
        <v>0.3456273764258555</v>
      </c>
      <c r="P172" s="16">
        <f>$P$1</f>
        <v>45289</v>
      </c>
      <c r="Q172" cm="1" vm="2">
        <f t="array" aca="1" ref="Q172:R172" ca="1">_xlfn.STOCKHISTORY(A172,P172,P172,0,0 )</f>
        <v>45289</v>
      </c>
      <c r="R172" s="17" vm="510">
        <f ca="1"/>
        <v>35.92</v>
      </c>
      <c r="S172" s="7">
        <f ca="1">D172/R172-1</f>
        <v>-1.4755011135857532E-2</v>
      </c>
    </row>
    <row r="173" spans="1:19" x14ac:dyDescent="0.25">
      <c r="A173" t="e" vm="511">
        <v>#VALUE!</v>
      </c>
      <c r="B173" t="str" cm="1">
        <f t="array" ref="B173">_FV(A173,"Name")</f>
        <v>Truist Financial Corporation</v>
      </c>
      <c r="C173" t="str" cm="1">
        <f t="array" ref="C173">_FV(A173,"Ticker symbol",TRUE)</f>
        <v>TFC</v>
      </c>
      <c r="D173" cm="1">
        <f t="array" ref="D173">_FV(A173,"Price")</f>
        <v>36.17</v>
      </c>
      <c r="E173" s="1" cm="1">
        <f t="array" ref="E173">_FV(A173,"Change (%)",TRUE)</f>
        <v>-1.5513999999999998E-2</v>
      </c>
      <c r="F173" s="2" cm="1">
        <f t="array" ref="F173">_FV(A173,"52 week high",TRUE)</f>
        <v>51.26</v>
      </c>
      <c r="G173" s="2" cm="1">
        <f t="array" ref="G173">_FV(A173,"52 week low",TRUE)</f>
        <v>25.56</v>
      </c>
      <c r="H173" s="3" cm="1">
        <f t="array" ref="H173">_FV(A173,"Market cap",TRUE)/100000000</f>
        <v>482.38771559999998</v>
      </c>
      <c r="I173" s="26" cm="1">
        <f t="array" ref="I173">_FV(A173,"Volume")/1000000</f>
        <v>9.3378709999999998</v>
      </c>
      <c r="J173" s="26" cm="1">
        <f t="array" ref="J173">_FV(A173,"Volume average",TRUE)/1000000</f>
        <v>9.6986039999999996</v>
      </c>
      <c r="K173" s="23">
        <f>J173*D173*1000000/100000000</f>
        <v>3.5079850667999999</v>
      </c>
      <c r="L173" s="26" cm="1">
        <f t="array" ref="L173">_FV(A173,"Shares outstanding",TRUE)/100000000</f>
        <v>13.336679999999999</v>
      </c>
      <c r="M173" s="7">
        <f>I173/J173</f>
        <v>0.96280567801304195</v>
      </c>
      <c r="N173" s="7">
        <f>F173/D173-1</f>
        <v>0.41719657174453961</v>
      </c>
      <c r="O173" s="7">
        <f>D173/G173-1</f>
        <v>0.41510172143974966</v>
      </c>
      <c r="P173" s="16">
        <f>$P$1</f>
        <v>45289</v>
      </c>
      <c r="Q173" cm="1" vm="2">
        <f t="array" aca="1" ref="Q173:R173" ca="1">_xlfn.STOCKHISTORY(A173,P173,P173,0,0 )</f>
        <v>45289</v>
      </c>
      <c r="R173" s="17" vm="512">
        <f ca="1"/>
        <v>36.92</v>
      </c>
      <c r="S173" s="7">
        <f ca="1">D173/R173-1</f>
        <v>-2.0314192849404167E-2</v>
      </c>
    </row>
    <row r="174" spans="1:19" x14ac:dyDescent="0.25">
      <c r="A174" t="e" vm="513">
        <v>#VALUE!</v>
      </c>
      <c r="B174" t="str" cm="1">
        <f t="array" ref="B174">_FV(A174,"Name")</f>
        <v>AFLAC INCORPORATED</v>
      </c>
      <c r="C174" t="str" cm="1">
        <f t="array" ref="C174">_FV(A174,"Ticker symbol",TRUE)</f>
        <v>AFL</v>
      </c>
      <c r="D174" cm="1">
        <f t="array" ref="D174">_FV(A174,"Price")</f>
        <v>82.53</v>
      </c>
      <c r="E174" s="1" cm="1">
        <f t="array" ref="E174">_FV(A174,"Change (%)",TRUE)</f>
        <v>-2.5380000000000003E-3</v>
      </c>
      <c r="F174" s="2" cm="1">
        <f t="array" ref="F174">_FV(A174,"52 week high",TRUE)</f>
        <v>84.64</v>
      </c>
      <c r="G174" s="2" cm="1">
        <f t="array" ref="G174">_FV(A174,"52 week low",TRUE)</f>
        <v>60.2</v>
      </c>
      <c r="H174" s="3" cm="1">
        <f t="array" ref="H174">_FV(A174,"Market cap",TRUE)/100000000</f>
        <v>482.28873147000002</v>
      </c>
      <c r="I174" s="26" cm="1">
        <f t="array" ref="I174">_FV(A174,"Volume")/1000000</f>
        <v>1.3360730000000001</v>
      </c>
      <c r="J174" s="26" cm="1">
        <f t="array" ref="J174">_FV(A174,"Volume average",TRUE)/1000000</f>
        <v>2.0954359999999999</v>
      </c>
      <c r="K174" s="23">
        <f>J174*D174*1000000/100000000</f>
        <v>1.7293633307999998</v>
      </c>
      <c r="L174" s="26" cm="1">
        <f t="array" ref="L174">_FV(A174,"Shares outstanding",TRUE)/100000000</f>
        <v>5.8437989999999997</v>
      </c>
      <c r="M174" s="7">
        <f>I174/J174</f>
        <v>0.63761097929022892</v>
      </c>
      <c r="N174" s="7">
        <f>F174/D174-1</f>
        <v>2.5566460680964465E-2</v>
      </c>
      <c r="O174" s="7">
        <f>D174/G174-1</f>
        <v>0.37093023255813939</v>
      </c>
      <c r="P174" s="16">
        <f>$P$1</f>
        <v>45289</v>
      </c>
      <c r="Q174" cm="1" vm="2">
        <f t="array" aca="1" ref="Q174:R174" ca="1">_xlfn.STOCKHISTORY(A174,P174,P174,0,0 )</f>
        <v>45289</v>
      </c>
      <c r="R174" s="17" vm="514">
        <f ca="1"/>
        <v>82.5</v>
      </c>
      <c r="S174" s="7">
        <f ca="1">D174/R174-1</f>
        <v>3.6363636363634377E-4</v>
      </c>
    </row>
    <row r="175" spans="1:19" x14ac:dyDescent="0.25">
      <c r="A175" t="e" vm="515">
        <v>#VALUE!</v>
      </c>
      <c r="B175" t="str" cm="1">
        <f t="array" ref="B175">_FV(A175,"Name")</f>
        <v>DEXCOM, INC.</v>
      </c>
      <c r="C175" t="str" cm="1">
        <f t="array" ref="C175">_FV(A175,"Ticker symbol",TRUE)</f>
        <v>DXCM</v>
      </c>
      <c r="D175" cm="1">
        <f t="array" ref="D175">_FV(A175,"Price")</f>
        <v>124.46</v>
      </c>
      <c r="E175" s="1" cm="1">
        <f t="array" ref="E175">_FV(A175,"Change (%)",TRUE)</f>
        <v>-4.3200000000000001E-3</v>
      </c>
      <c r="F175" s="2" cm="1">
        <f t="array" ref="F175">_FV(A175,"52 week high",TRUE)</f>
        <v>139.55000000000001</v>
      </c>
      <c r="G175" s="2" cm="1">
        <f t="array" ref="G175">_FV(A175,"52 week low",TRUE)</f>
        <v>74.75</v>
      </c>
      <c r="H175" s="3" cm="1">
        <f t="array" ref="H175">_FV(A175,"Market cap",TRUE)/100000000</f>
        <v>480.88095593999998</v>
      </c>
      <c r="I175" s="26" cm="1">
        <f t="array" ref="I175">_FV(A175,"Volume")/1000000</f>
        <v>3.1167340000000001</v>
      </c>
      <c r="J175" s="26" cm="1">
        <f t="array" ref="J175">_FV(A175,"Volume average",TRUE)/1000000</f>
        <v>2.6561940000000002</v>
      </c>
      <c r="K175" s="23">
        <f>J175*D175*1000000/100000000</f>
        <v>3.3058990524</v>
      </c>
      <c r="L175" s="26" cm="1">
        <f t="array" ref="L175">_FV(A175,"Shares outstanding",TRUE)/100000000</f>
        <v>3.8637389999999998</v>
      </c>
      <c r="M175" s="7">
        <f>I175/J175</f>
        <v>1.1733834200363378</v>
      </c>
      <c r="N175" s="7">
        <f>F175/D175-1</f>
        <v>0.12124377309979129</v>
      </c>
      <c r="O175" s="7">
        <f>D175/G175-1</f>
        <v>0.66501672240802656</v>
      </c>
      <c r="P175" s="16">
        <f>$P$1</f>
        <v>45289</v>
      </c>
      <c r="Q175" cm="1" vm="2">
        <f t="array" aca="1" ref="Q175:R175" ca="1">_xlfn.STOCKHISTORY(A175,P175,P175,0,0 )</f>
        <v>45289</v>
      </c>
      <c r="R175" s="17" vm="516">
        <f ca="1"/>
        <v>124.09</v>
      </c>
      <c r="S175" s="7">
        <f ca="1">D175/R175-1</f>
        <v>2.9817068256909884E-3</v>
      </c>
    </row>
    <row r="176" spans="1:19" x14ac:dyDescent="0.25">
      <c r="A176" t="e" vm="517">
        <v>#VALUE!</v>
      </c>
      <c r="B176" t="str" cm="1">
        <f t="array" ref="B176">_FV(A176,"Name")</f>
        <v>CROWN CASTLE INC.</v>
      </c>
      <c r="C176" t="str" cm="1">
        <f t="array" ref="C176">_FV(A176,"Ticker symbol",TRUE)</f>
        <v>CCI</v>
      </c>
      <c r="D176" cm="1">
        <f t="array" ref="D176">_FV(A176,"Price")</f>
        <v>110.83</v>
      </c>
      <c r="E176" s="1" cm="1">
        <f t="array" ref="E176">_FV(A176,"Change (%)",TRUE)</f>
        <v>-1.668E-2</v>
      </c>
      <c r="F176" s="2" cm="1">
        <f t="array" ref="F176">_FV(A176,"52 week high",TRUE)</f>
        <v>153.97999999999999</v>
      </c>
      <c r="G176" s="2" cm="1">
        <f t="array" ref="G176">_FV(A176,"52 week low",TRUE)</f>
        <v>84.72</v>
      </c>
      <c r="H176" s="3" cm="1">
        <f t="array" ref="H176">_FV(A176,"Market cap",TRUE)/100000000</f>
        <v>480.65740786999999</v>
      </c>
      <c r="I176" s="26" cm="1">
        <f t="array" ref="I176">_FV(A176,"Volume")/1000000</f>
        <v>5.1212520000000001</v>
      </c>
      <c r="J176" s="26" cm="1">
        <f t="array" ref="J176">_FV(A176,"Volume average",TRUE)/1000000</f>
        <v>3.3696570000000001</v>
      </c>
      <c r="K176" s="23">
        <f>J176*D176*1000000/100000000</f>
        <v>3.7345908531000007</v>
      </c>
      <c r="L176" s="26" cm="1">
        <f t="array" ref="L176">_FV(A176,"Shares outstanding",TRUE)/100000000</f>
        <v>4.3368890000000002</v>
      </c>
      <c r="M176" s="7">
        <f>I176/J176</f>
        <v>1.5198140344848154</v>
      </c>
      <c r="N176" s="7">
        <f>F176/D176-1</f>
        <v>0.38933501759451405</v>
      </c>
      <c r="O176" s="7">
        <f>D176/G176-1</f>
        <v>0.3081916902738433</v>
      </c>
      <c r="P176" s="16">
        <f>$P$1</f>
        <v>45289</v>
      </c>
      <c r="Q176" cm="1" vm="2">
        <f t="array" aca="1" ref="Q176:R176" ca="1">_xlfn.STOCKHISTORY(A176,P176,P176,0,0 )</f>
        <v>45289</v>
      </c>
      <c r="R176" s="17" vm="518">
        <f ca="1"/>
        <v>115.19</v>
      </c>
      <c r="S176" s="7">
        <f ca="1">D176/R176-1</f>
        <v>-3.7850507856584725E-2</v>
      </c>
    </row>
    <row r="177" spans="1:19" x14ac:dyDescent="0.25">
      <c r="A177" t="e" vm="519">
        <v>#VALUE!</v>
      </c>
      <c r="B177" t="str" cm="1">
        <f t="array" ref="B177">_FV(A177,"Name")</f>
        <v>LENNAR CORPORATION</v>
      </c>
      <c r="C177" t="str" cm="1">
        <f t="array" ref="C177">_FV(A177,"Ticker symbol",TRUE)</f>
        <v>LEN</v>
      </c>
      <c r="D177" cm="1">
        <f t="array" ref="D177">_FV(A177,"Price")</f>
        <v>150.5</v>
      </c>
      <c r="E177" s="1" cm="1">
        <f t="array" ref="E177">_FV(A177,"Change (%)",TRUE)</f>
        <v>-8.2369999999999995E-3</v>
      </c>
      <c r="F177" s="2" cm="1">
        <f t="array" ref="F177">_FV(A177,"52 week high",TRUE)</f>
        <v>156.01</v>
      </c>
      <c r="G177" s="2" cm="1">
        <f t="array" ref="G177">_FV(A177,"52 week low",TRUE)</f>
        <v>94.11</v>
      </c>
      <c r="H177" s="3" cm="1">
        <f t="array" ref="H177">_FV(A177,"Market cap",TRUE)/100000000</f>
        <v>479.14929999999998</v>
      </c>
      <c r="I177" s="26" cm="1">
        <f t="array" ref="I177">_FV(A177,"Volume")/1000000</f>
        <v>2.5790350000000002</v>
      </c>
      <c r="J177" s="26" cm="1">
        <f t="array" ref="J177">_FV(A177,"Volume average",TRUE)/1000000</f>
        <v>2.3122560000000001</v>
      </c>
      <c r="K177" s="23">
        <f>J177*D177*1000000/100000000</f>
        <v>3.4799452799999999</v>
      </c>
      <c r="L177" s="26" cm="1">
        <f t="array" ref="L177">_FV(A177,"Shares outstanding",TRUE)/100000000</f>
        <v>3.1855739999999999</v>
      </c>
      <c r="M177" s="7">
        <f>I177/J177</f>
        <v>1.1153760656259515</v>
      </c>
      <c r="N177" s="7">
        <f>F177/D177-1</f>
        <v>3.6611295681063138E-2</v>
      </c>
      <c r="O177" s="7">
        <f>D177/G177-1</f>
        <v>0.5991924343852939</v>
      </c>
      <c r="P177" s="16">
        <f>$P$1</f>
        <v>45289</v>
      </c>
      <c r="Q177" cm="1" vm="2">
        <f t="array" aca="1" ref="Q177:R177" ca="1">_xlfn.STOCKHISTORY(A177,P177,P177,0,0 )</f>
        <v>45289</v>
      </c>
      <c r="R177" s="17" vm="520">
        <f ca="1"/>
        <v>149.04</v>
      </c>
      <c r="S177" s="7">
        <f ca="1">D177/R177-1</f>
        <v>9.7960279119699845E-3</v>
      </c>
    </row>
    <row r="178" spans="1:19" x14ac:dyDescent="0.25">
      <c r="A178" t="e" vm="521">
        <v>#VALUE!</v>
      </c>
      <c r="B178" t="str" cm="1">
        <f t="array" ref="B178">_FV(A178,"Name")</f>
        <v>FORTINET, INC.</v>
      </c>
      <c r="C178" t="str" cm="1">
        <f t="array" ref="C178">_FV(A178,"Ticker symbol",TRUE)</f>
        <v>FTNT</v>
      </c>
      <c r="D178" cm="1">
        <f t="array" ref="D178">_FV(A178,"Price")</f>
        <v>62</v>
      </c>
      <c r="E178" s="1" cm="1">
        <f t="array" ref="E178">_FV(A178,"Change (%)",TRUE)</f>
        <v>-7.0470000000000003E-3</v>
      </c>
      <c r="F178" s="2" cm="1">
        <f t="array" ref="F178">_FV(A178,"52 week high",TRUE)</f>
        <v>81.239999999999995</v>
      </c>
      <c r="G178" s="2" cm="1">
        <f t="array" ref="G178">_FV(A178,"52 week low",TRUE)</f>
        <v>44.12</v>
      </c>
      <c r="H178" s="3" cm="1">
        <f t="array" ref="H178">_FV(A178,"Market cap",TRUE)/100000000</f>
        <v>476.10395199999999</v>
      </c>
      <c r="I178" s="26" cm="1">
        <f t="array" ref="I178">_FV(A178,"Volume")/1000000</f>
        <v>6.576892</v>
      </c>
      <c r="J178" s="26" cm="1">
        <f t="array" ref="J178">_FV(A178,"Volume average",TRUE)/1000000</f>
        <v>6.1495730000000002</v>
      </c>
      <c r="K178" s="23">
        <f>J178*D178*1000000/100000000</f>
        <v>3.8127352600000002</v>
      </c>
      <c r="L178" s="26" cm="1">
        <f t="array" ref="L178">_FV(A178,"Shares outstanding",TRUE)/100000000</f>
        <v>7.6790960000000004</v>
      </c>
      <c r="M178" s="7">
        <f>I178/J178</f>
        <v>1.0694875888130768</v>
      </c>
      <c r="N178" s="7">
        <f>F178/D178-1</f>
        <v>0.31032258064516127</v>
      </c>
      <c r="O178" s="7">
        <f>D178/G178-1</f>
        <v>0.40525838621940169</v>
      </c>
      <c r="P178" s="16">
        <f>$P$1</f>
        <v>45289</v>
      </c>
      <c r="Q178" cm="1" vm="2">
        <f t="array" aca="1" ref="Q178:R178" ca="1">_xlfn.STOCKHISTORY(A178,P178,P178,0,0 )</f>
        <v>45289</v>
      </c>
      <c r="R178" s="17" vm="522">
        <f ca="1"/>
        <v>58.53</v>
      </c>
      <c r="S178" s="7">
        <f ca="1">D178/R178-1</f>
        <v>5.9285836323252905E-2</v>
      </c>
    </row>
    <row r="179" spans="1:19" x14ac:dyDescent="0.25">
      <c r="A179" t="e" vm="523">
        <v>#VALUE!</v>
      </c>
      <c r="B179" t="str" cm="1">
        <f t="array" ref="B179">_FV(A179,"Name")</f>
        <v>SIMON PROPERTY GROUP, INC.</v>
      </c>
      <c r="C179" t="str" cm="1">
        <f t="array" ref="C179">_FV(A179,"Ticker symbol",TRUE)</f>
        <v>SPG</v>
      </c>
      <c r="D179" cm="1">
        <f t="array" ref="D179">_FV(A179,"Price")</f>
        <v>145.53</v>
      </c>
      <c r="E179" s="1" cm="1">
        <f t="array" ref="E179">_FV(A179,"Change (%)",TRUE)</f>
        <v>-7.4339999999999996E-3</v>
      </c>
      <c r="F179" s="2" cm="1">
        <f t="array" ref="F179">_FV(A179,"52 week high",TRUE)</f>
        <v>146.91</v>
      </c>
      <c r="G179" s="2" cm="1">
        <f t="array" ref="G179">_FV(A179,"52 week low",TRUE)</f>
        <v>100.17</v>
      </c>
      <c r="H179" s="3" cm="1">
        <f t="array" ref="H179">_FV(A179,"Market cap",TRUE)/100000000</f>
        <v>474.78784122000002</v>
      </c>
      <c r="I179" s="26" cm="1">
        <f t="array" ref="I179">_FV(A179,"Volume")/1000000</f>
        <v>1.934685</v>
      </c>
      <c r="J179" s="26" cm="1">
        <f t="array" ref="J179">_FV(A179,"Volume average",TRUE)/1000000</f>
        <v>1.52722</v>
      </c>
      <c r="K179" s="23">
        <f>J179*D179*1000000/100000000</f>
        <v>2.2225632659999999</v>
      </c>
      <c r="L179" s="26" cm="1">
        <f t="array" ref="L179">_FV(A179,"Shares outstanding",TRUE)/100000000</f>
        <v>3.2624740000000001</v>
      </c>
      <c r="M179" s="7">
        <f>I179/J179</f>
        <v>1.2668017705373162</v>
      </c>
      <c r="N179" s="7">
        <f>F179/D179-1</f>
        <v>9.482580911152283E-3</v>
      </c>
      <c r="O179" s="7">
        <f>D179/G179-1</f>
        <v>0.45283018867924518</v>
      </c>
      <c r="P179" s="16">
        <f>$P$1</f>
        <v>45289</v>
      </c>
      <c r="Q179" cm="1" vm="2">
        <f t="array" aca="1" ref="Q179:R179" ca="1">_xlfn.STOCKHISTORY(A179,P179,P179,0,0 )</f>
        <v>45289</v>
      </c>
      <c r="R179" s="17" vm="524">
        <f ca="1"/>
        <v>142.63999999999999</v>
      </c>
      <c r="S179" s="7">
        <f ca="1">D179/R179-1</f>
        <v>2.0260796410544124E-2</v>
      </c>
    </row>
    <row r="180" spans="1:19" x14ac:dyDescent="0.25">
      <c r="A180" t="e" vm="525">
        <v>#VALUE!</v>
      </c>
      <c r="B180" t="str" cm="1">
        <f t="array" ref="B180">_FV(A180,"Name")</f>
        <v>AMERICAN INTERNATIONAL GROUP, INC.</v>
      </c>
      <c r="C180" t="str" cm="1">
        <f t="array" ref="C180">_FV(A180,"Ticker symbol",TRUE)</f>
        <v>AIG</v>
      </c>
      <c r="D180" cm="1">
        <f t="array" ref="D180">_FV(A180,"Price")</f>
        <v>67.22</v>
      </c>
      <c r="E180" s="1" cm="1">
        <f t="array" ref="E180">_FV(A180,"Change (%)",TRUE)</f>
        <v>-4.1479999999999998E-3</v>
      </c>
      <c r="F180" s="2" cm="1">
        <f t="array" ref="F180">_FV(A180,"52 week high",TRUE)</f>
        <v>69.760000000000005</v>
      </c>
      <c r="G180" s="2" cm="1">
        <f t="array" ref="G180">_FV(A180,"52 week low",TRUE)</f>
        <v>45.66</v>
      </c>
      <c r="H180" s="3" cm="1">
        <f t="array" ref="H180">_FV(A180,"Market cap",TRUE)/100000000</f>
        <v>471.91148965999997</v>
      </c>
      <c r="I180" s="26" cm="1">
        <f t="array" ref="I180">_FV(A180,"Volume")/1000000</f>
        <v>2.9064220000000001</v>
      </c>
      <c r="J180" s="26" cm="1">
        <f t="array" ref="J180">_FV(A180,"Volume average",TRUE)/1000000</f>
        <v>3.514716</v>
      </c>
      <c r="K180" s="23">
        <f>J180*D180*1000000/100000000</f>
        <v>2.3625920951999997</v>
      </c>
      <c r="L180" s="26" cm="1">
        <f t="array" ref="L180">_FV(A180,"Shares outstanding",TRUE)/100000000</f>
        <v>7.0204029999999999</v>
      </c>
      <c r="M180" s="7">
        <f>I180/J180</f>
        <v>0.82692940197728637</v>
      </c>
      <c r="N180" s="7">
        <f>F180/D180-1</f>
        <v>3.7786373103243287E-2</v>
      </c>
      <c r="O180" s="7">
        <f>D180/G180-1</f>
        <v>0.472185720543145</v>
      </c>
      <c r="P180" s="16">
        <f>$P$1</f>
        <v>45289</v>
      </c>
      <c r="Q180" cm="1" vm="2">
        <f t="array" aca="1" ref="Q180:R180" ca="1">_xlfn.STOCKHISTORY(A180,P180,P180,0,0 )</f>
        <v>45289</v>
      </c>
      <c r="R180" s="17" vm="526">
        <f ca="1"/>
        <v>67.75</v>
      </c>
      <c r="S180" s="7">
        <f ca="1">D180/R180-1</f>
        <v>-7.8228782287823595E-3</v>
      </c>
    </row>
    <row r="181" spans="1:19" x14ac:dyDescent="0.25">
      <c r="A181" t="e" vm="527">
        <v>#VALUE!</v>
      </c>
      <c r="B181" t="str" cm="1">
        <f t="array" ref="B181">_FV(A181,"Name")</f>
        <v>SEMPRA</v>
      </c>
      <c r="C181" t="str" cm="1">
        <f t="array" ref="C181">_FV(A181,"Ticker symbol",TRUE)</f>
        <v>SRE</v>
      </c>
      <c r="D181" cm="1">
        <f t="array" ref="D181">_FV(A181,"Price")</f>
        <v>74.459999999999994</v>
      </c>
      <c r="E181" s="1" cm="1">
        <f t="array" ref="E181">_FV(A181,"Change (%)",TRUE)</f>
        <v>-1.2598E-2</v>
      </c>
      <c r="F181" s="2" cm="1">
        <f t="array" ref="F181">_FV(A181,"52 week high",TRUE)</f>
        <v>81.817499999999995</v>
      </c>
      <c r="G181" s="2" cm="1">
        <f t="array" ref="G181">_FV(A181,"52 week low",TRUE)</f>
        <v>63.75</v>
      </c>
      <c r="H181" s="3" cm="1">
        <f t="array" ref="H181">_FV(A181,"Market cap",TRUE)/100000000</f>
        <v>468.59770325</v>
      </c>
      <c r="I181" s="26" cm="1">
        <f t="array" ref="I181">_FV(A181,"Volume")/1000000</f>
        <v>2.7487360000000001</v>
      </c>
      <c r="J181" s="26" cm="1">
        <f t="array" ref="J181">_FV(A181,"Volume average",TRUE)/1000000</f>
        <v>3.0459860000000001</v>
      </c>
      <c r="K181" s="23">
        <f>J181*D181*1000000/100000000</f>
        <v>2.2680411755999996</v>
      </c>
      <c r="L181" s="26" cm="1">
        <f t="array" ref="L181">_FV(A181,"Shares outstanding",TRUE)/100000000</f>
        <v>6.2932810000000003</v>
      </c>
      <c r="M181" s="7">
        <f>I181/J181</f>
        <v>0.90241255212597826</v>
      </c>
      <c r="N181" s="7">
        <f>F181/D181-1</f>
        <v>9.8811442385173365E-2</v>
      </c>
      <c r="O181" s="7">
        <f>D181/G181-1</f>
        <v>0.16799999999999993</v>
      </c>
      <c r="P181" s="16">
        <f>$P$1</f>
        <v>45289</v>
      </c>
      <c r="Q181" cm="1" vm="2">
        <f t="array" aca="1" ref="Q181:R181" ca="1">_xlfn.STOCKHISTORY(A181,P181,P181,0,0 )</f>
        <v>45289</v>
      </c>
      <c r="R181" s="17" vm="528">
        <f ca="1"/>
        <v>74.73</v>
      </c>
      <c r="S181" s="7">
        <f ca="1">D181/R181-1</f>
        <v>-3.6130068245685543E-3</v>
      </c>
    </row>
    <row r="182" spans="1:19" x14ac:dyDescent="0.25">
      <c r="A182" t="e" vm="529">
        <v>#VALUE!</v>
      </c>
      <c r="B182" t="str" cm="1">
        <f t="array" ref="B182">_FV(A182,"Name")</f>
        <v>HILTON WORLDWIDE HOLDINGS INC.</v>
      </c>
      <c r="C182" t="str" cm="1">
        <f t="array" ref="C182">_FV(A182,"Ticker symbol",TRUE)</f>
        <v>HLT</v>
      </c>
      <c r="D182" cm="1">
        <f t="array" ref="D182">_FV(A182,"Price")</f>
        <v>182.39</v>
      </c>
      <c r="E182" s="1" cm="1">
        <f t="array" ref="E182">_FV(A182,"Change (%)",TRUE)</f>
        <v>1.263E-3</v>
      </c>
      <c r="F182" s="2" cm="1">
        <f t="array" ref="F182">_FV(A182,"52 week high",TRUE)</f>
        <v>183.51</v>
      </c>
      <c r="G182" s="2" cm="1">
        <f t="array" ref="G182">_FV(A182,"52 week low",TRUE)</f>
        <v>129.86000000000001</v>
      </c>
      <c r="H182" s="3" cm="1">
        <f t="array" ref="H182">_FV(A182,"Market cap",TRUE)/100000000</f>
        <v>467.72146316999999</v>
      </c>
      <c r="I182" s="26" cm="1">
        <f t="array" ref="I182">_FV(A182,"Volume")/1000000</f>
        <v>1.429246</v>
      </c>
      <c r="J182" s="26" cm="1">
        <f t="array" ref="J182">_FV(A182,"Volume average",TRUE)/1000000</f>
        <v>1.5362709999999999</v>
      </c>
      <c r="K182" s="23">
        <f>J182*D182*1000000/100000000</f>
        <v>2.8020046768999998</v>
      </c>
      <c r="L182" s="26" cm="1">
        <f t="array" ref="L182">_FV(A182,"Shares outstanding",TRUE)/100000000</f>
        <v>2.564403</v>
      </c>
      <c r="M182" s="7">
        <f>I182/J182</f>
        <v>0.93033455685878341</v>
      </c>
      <c r="N182" s="7">
        <f>F182/D182-1</f>
        <v>6.1406875376939229E-3</v>
      </c>
      <c r="O182" s="7">
        <f>D182/G182-1</f>
        <v>0.40451255197905422</v>
      </c>
      <c r="P182" s="16">
        <f>$P$1</f>
        <v>45289</v>
      </c>
      <c r="Q182" cm="1" vm="2">
        <f t="array" aca="1" ref="Q182:R182" ca="1">_xlfn.STOCKHISTORY(A182,P182,P182,0,0 )</f>
        <v>45289</v>
      </c>
      <c r="R182" s="17" vm="530">
        <f ca="1"/>
        <v>182.09</v>
      </c>
      <c r="S182" s="7">
        <f ca="1">D182/R182-1</f>
        <v>1.6475369322861422E-3</v>
      </c>
    </row>
    <row r="183" spans="1:19" x14ac:dyDescent="0.25">
      <c r="A183" t="e" vm="531">
        <v>#VALUE!</v>
      </c>
      <c r="B183" t="str" cm="1">
        <f t="array" ref="B183">_FV(A183,"Name")</f>
        <v>CONSTELLATION BRANDS, INC.</v>
      </c>
      <c r="C183" t="str" cm="1">
        <f t="array" ref="C183">_FV(A183,"Ticker symbol",TRUE)</f>
        <v>STZ</v>
      </c>
      <c r="D183" cm="1">
        <f t="array" ref="D183">_FV(A183,"Price")</f>
        <v>255.39</v>
      </c>
      <c r="E183" s="1" cm="1">
        <f t="array" ref="E183">_FV(A183,"Change (%)",TRUE)</f>
        <v>-1.1266E-2</v>
      </c>
      <c r="F183" s="2" cm="1">
        <f t="array" ref="F183">_FV(A183,"52 week high",TRUE)</f>
        <v>273.64999999999998</v>
      </c>
      <c r="G183" s="2" cm="1">
        <f t="array" ref="G183">_FV(A183,"52 week low",TRUE)</f>
        <v>210.15</v>
      </c>
      <c r="H183" s="3" cm="1">
        <f t="array" ref="H183">_FV(A183,"Market cap",TRUE)/100000000</f>
        <v>466.84372595999997</v>
      </c>
      <c r="I183" s="26" cm="1">
        <f t="array" ref="I183">_FV(A183,"Volume")/1000000</f>
        <v>1.244793</v>
      </c>
      <c r="J183" s="26" cm="1">
        <f t="array" ref="J183">_FV(A183,"Volume average",TRUE)/1000000</f>
        <v>1.2805409999999999</v>
      </c>
      <c r="K183" s="23">
        <f>J183*D183*1000000/100000000</f>
        <v>3.2703736598999993</v>
      </c>
      <c r="L183" s="26" cm="1">
        <f t="array" ref="L183">_FV(A183,"Shares outstanding",TRUE)/100000000</f>
        <v>1.8279639999999999</v>
      </c>
      <c r="M183" s="7">
        <f>I183/J183</f>
        <v>0.9720836740096569</v>
      </c>
      <c r="N183" s="7">
        <f>F183/D183-1</f>
        <v>7.1498492501664179E-2</v>
      </c>
      <c r="O183" s="7">
        <f>D183/G183-1</f>
        <v>0.21527480371163454</v>
      </c>
      <c r="P183" s="16">
        <f>$P$1</f>
        <v>45289</v>
      </c>
      <c r="Q183" cm="1" vm="2">
        <f t="array" aca="1" ref="Q183:R183" ca="1">_xlfn.STOCKHISTORY(A183,P183,P183,0,0 )</f>
        <v>45289</v>
      </c>
      <c r="R183" s="17" vm="532">
        <f ca="1"/>
        <v>241.75</v>
      </c>
      <c r="S183" s="7">
        <f ca="1">D183/R183-1</f>
        <v>5.6421923474663904E-2</v>
      </c>
    </row>
    <row r="184" spans="1:19" x14ac:dyDescent="0.25">
      <c r="A184" t="e" vm="533">
        <v>#VALUE!</v>
      </c>
      <c r="B184" t="str" cm="1">
        <f t="array" ref="B184">_FV(A184,"Name")</f>
        <v>THE ESTEE LAUDER COMPANIES INC.</v>
      </c>
      <c r="C184" t="str" cm="1">
        <f t="array" ref="C184">_FV(A184,"Ticker symbol",TRUE)</f>
        <v>EL</v>
      </c>
      <c r="D184" cm="1">
        <f t="array" ref="D184">_FV(A184,"Price")</f>
        <v>129.76</v>
      </c>
      <c r="E184" s="1" cm="1">
        <f t="array" ref="E184">_FV(A184,"Change (%)",TRUE)</f>
        <v>-3.746E-2</v>
      </c>
      <c r="F184" s="2" cm="1">
        <f t="array" ref="F184">_FV(A184,"52 week high",TRUE)</f>
        <v>283.6225</v>
      </c>
      <c r="G184" s="2" cm="1">
        <f t="array" ref="G184">_FV(A184,"52 week low",TRUE)</f>
        <v>102.22</v>
      </c>
      <c r="H184" s="3" cm="1">
        <f t="array" ref="H184">_FV(A184,"Market cap",TRUE)/100000000</f>
        <v>464.34174816000001</v>
      </c>
      <c r="I184" s="26" cm="1">
        <f t="array" ref="I184">_FV(A184,"Volume")/1000000</f>
        <v>5.1426319999999999</v>
      </c>
      <c r="J184" s="26" cm="1">
        <f t="array" ref="J184">_FV(A184,"Volume average",TRUE)/1000000</f>
        <v>2.3194279999999998</v>
      </c>
      <c r="K184" s="23">
        <f>J184*D184*1000000/100000000</f>
        <v>3.0096897727999989</v>
      </c>
      <c r="L184" s="26" cm="1">
        <f t="array" ref="L184">_FV(A184,"Shares outstanding",TRUE)/100000000</f>
        <v>3.5784660000000001</v>
      </c>
      <c r="M184" s="7">
        <f>I184/J184</f>
        <v>2.2171983782208375</v>
      </c>
      <c r="N184" s="7">
        <f>F184/D184-1</f>
        <v>1.1857467632552408</v>
      </c>
      <c r="O184" s="7">
        <f>D184/G184-1</f>
        <v>0.26941890041087846</v>
      </c>
      <c r="P184" s="16">
        <f>$P$1</f>
        <v>45289</v>
      </c>
      <c r="Q184" cm="1" vm="2">
        <f t="array" aca="1" ref="Q184:R184" ca="1">_xlfn.STOCKHISTORY(A184,P184,P184,0,0 )</f>
        <v>45289</v>
      </c>
      <c r="R184" s="17" vm="534">
        <f ca="1"/>
        <v>146.25</v>
      </c>
      <c r="S184" s="7">
        <f ca="1">D184/R184-1</f>
        <v>-0.1127521367521368</v>
      </c>
    </row>
    <row r="185" spans="1:19" x14ac:dyDescent="0.25">
      <c r="A185" t="e" vm="535">
        <v>#VALUE!</v>
      </c>
      <c r="B185" t="str" cm="1">
        <f t="array" ref="B185">_FV(A185,"Name")</f>
        <v>AUTOZONE, INC.</v>
      </c>
      <c r="C185" t="str" cm="1">
        <f t="array" ref="C185">_FV(A185,"Ticker symbol",TRUE)</f>
        <v>AZO</v>
      </c>
      <c r="D185" cm="1">
        <f t="array" ref="D185">_FV(A185,"Price")</f>
        <v>2669.56</v>
      </c>
      <c r="E185" s="1" cm="1">
        <f t="array" ref="E185">_FV(A185,"Change (%)",TRUE)</f>
        <v>3.9102999999999999E-2</v>
      </c>
      <c r="F185" s="2" cm="1">
        <f t="array" ref="F185">_FV(A185,"52 week high",TRUE)</f>
        <v>2750</v>
      </c>
      <c r="G185" s="2" cm="1">
        <f t="array" ref="G185">_FV(A185,"52 week low",TRUE)</f>
        <v>2277.88</v>
      </c>
      <c r="H185" s="3" cm="1">
        <f t="array" ref="H185">_FV(A185,"Market cap",TRUE)/100000000</f>
        <v>461.61764563999998</v>
      </c>
      <c r="I185" s="26" cm="1">
        <f t="array" ref="I185">_FV(A185,"Volume")/1000000</f>
        <v>0.205405</v>
      </c>
      <c r="J185" s="26" cm="1">
        <f t="array" ref="J185">_FV(A185,"Volume average",TRUE)/1000000</f>
        <v>0.13833000000000001</v>
      </c>
      <c r="K185" s="23">
        <f>J185*D185*1000000/100000000</f>
        <v>3.6928023480000003</v>
      </c>
      <c r="L185" s="26" cm="1">
        <f t="array" ref="L185">_FV(A185,"Shares outstanding",TRUE)/100000000</f>
        <v>0.17291899999999999</v>
      </c>
      <c r="M185" s="7">
        <f>I185/J185</f>
        <v>1.4848912021976433</v>
      </c>
      <c r="N185" s="7">
        <f>F185/D185-1</f>
        <v>3.0132306447504531E-2</v>
      </c>
      <c r="O185" s="7">
        <f>D185/G185-1</f>
        <v>0.17194935641912656</v>
      </c>
      <c r="P185" s="16">
        <f>$P$1</f>
        <v>45289</v>
      </c>
      <c r="Q185" cm="1" vm="2">
        <f t="array" aca="1" ref="Q185:R185" ca="1">_xlfn.STOCKHISTORY(A185,P185,P185,0,0 )</f>
        <v>45289</v>
      </c>
      <c r="R185" s="17" vm="536">
        <f ca="1"/>
        <v>2585.61</v>
      </c>
      <c r="S185" s="7">
        <f ca="1">D185/R185-1</f>
        <v>3.2468160318068096E-2</v>
      </c>
    </row>
    <row r="186" spans="1:19" x14ac:dyDescent="0.25">
      <c r="A186" t="e" vm="537">
        <v>#VALUE!</v>
      </c>
      <c r="B186" t="str" cm="1">
        <f t="array" ref="B186">_FV(A186,"Name")</f>
        <v>ROSS STORES, INC.</v>
      </c>
      <c r="C186" t="str" cm="1">
        <f t="array" ref="C186">_FV(A186,"Ticker symbol",TRUE)</f>
        <v>ROST</v>
      </c>
      <c r="D186" cm="1">
        <f t="array" ref="D186">_FV(A186,"Price")</f>
        <v>137.08000000000001</v>
      </c>
      <c r="E186" s="1" cm="1">
        <f t="array" ref="E186">_FV(A186,"Change (%)",TRUE)</f>
        <v>3.6609999999999998E-3</v>
      </c>
      <c r="F186" s="2" cm="1">
        <f t="array" ref="F186">_FV(A186,"52 week high",TRUE)</f>
        <v>139.32</v>
      </c>
      <c r="G186" s="2" cm="1">
        <f t="array" ref="G186">_FV(A186,"52 week low",TRUE)</f>
        <v>99</v>
      </c>
      <c r="H186" s="3" cm="1">
        <f t="array" ref="H186">_FV(A186,"Market cap",TRUE)/100000000</f>
        <v>461.50216404000003</v>
      </c>
      <c r="I186" s="26" cm="1">
        <f t="array" ref="I186">_FV(A186,"Volume")/1000000</f>
        <v>1.7608239999999999</v>
      </c>
      <c r="J186" s="26" cm="1">
        <f t="array" ref="J186">_FV(A186,"Volume average",TRUE)/1000000</f>
        <v>2.0409609999999998</v>
      </c>
      <c r="K186" s="23">
        <f>J186*D186*1000000/100000000</f>
        <v>2.7977493388000001</v>
      </c>
      <c r="L186" s="26" cm="1">
        <f t="array" ref="L186">_FV(A186,"Shares outstanding",TRUE)/100000000</f>
        <v>3.366663</v>
      </c>
      <c r="M186" s="7">
        <f>I186/J186</f>
        <v>0.86274260017707349</v>
      </c>
      <c r="N186" s="7">
        <f>F186/D186-1</f>
        <v>1.6340822877151995E-2</v>
      </c>
      <c r="O186" s="7">
        <f>D186/G186-1</f>
        <v>0.38464646464646468</v>
      </c>
      <c r="P186" s="16">
        <f>$P$1</f>
        <v>45289</v>
      </c>
      <c r="Q186" cm="1" vm="2">
        <f t="array" aca="1" ref="Q186:R186" ca="1">_xlfn.STOCKHISTORY(A186,P186,P186,0,0 )</f>
        <v>45289</v>
      </c>
      <c r="R186" s="17" vm="538">
        <f ca="1"/>
        <v>138.38999999999999</v>
      </c>
      <c r="S186" s="7">
        <f ca="1">D186/R186-1</f>
        <v>-9.4660018787482425E-3</v>
      </c>
    </row>
    <row r="187" spans="1:19" x14ac:dyDescent="0.25">
      <c r="A187" t="e" vm="539">
        <v>#VALUE!</v>
      </c>
      <c r="B187" t="str" cm="1">
        <f t="array" ref="B187">_FV(A187,"Name")</f>
        <v>THE KRAFT HEINZ COMPANY</v>
      </c>
      <c r="C187" t="str" cm="1">
        <f t="array" ref="C187">_FV(A187,"Ticker symbol",TRUE)</f>
        <v>KHC</v>
      </c>
      <c r="D187" cm="1">
        <f t="array" ref="D187">_FV(A187,"Price")</f>
        <v>37.61</v>
      </c>
      <c r="E187" s="1" cm="1">
        <f t="array" ref="E187">_FV(A187,"Change (%)",TRUE)</f>
        <v>-1.8579999999999998E-3</v>
      </c>
      <c r="F187" s="2" cm="1">
        <f t="array" ref="F187">_FV(A187,"52 week high",TRUE)</f>
        <v>42.62</v>
      </c>
      <c r="G187" s="2" cm="1">
        <f t="array" ref="G187">_FV(A187,"52 week low",TRUE)</f>
        <v>30.68</v>
      </c>
      <c r="H187" s="3" cm="1">
        <f t="array" ref="H187">_FV(A187,"Market cap",TRUE)/100000000</f>
        <v>461.30131790000002</v>
      </c>
      <c r="I187" s="26" cm="1">
        <f t="array" ref="I187">_FV(A187,"Volume")/1000000</f>
        <v>8.3736350000000002</v>
      </c>
      <c r="J187" s="26" cm="1">
        <f t="array" ref="J187">_FV(A187,"Volume average",TRUE)/1000000</f>
        <v>7.671532</v>
      </c>
      <c r="K187" s="23">
        <f>J187*D187*1000000/100000000</f>
        <v>2.8852631852000004</v>
      </c>
      <c r="L187" s="26" cm="1">
        <f t="array" ref="L187">_FV(A187,"Shares outstanding",TRUE)/100000000</f>
        <v>12.26539</v>
      </c>
      <c r="M187" s="7">
        <f>I187/J187</f>
        <v>1.0915205724228225</v>
      </c>
      <c r="N187" s="7">
        <f>F187/D187-1</f>
        <v>0.13320925285828222</v>
      </c>
      <c r="O187" s="7">
        <f>D187/G187-1</f>
        <v>0.22588005215123852</v>
      </c>
      <c r="P187" s="16">
        <f>$P$1</f>
        <v>45289</v>
      </c>
      <c r="Q187" cm="1" vm="2">
        <f t="array" aca="1" ref="Q187:R187" ca="1">_xlfn.STOCKHISTORY(A187,P187,P187,0,0 )</f>
        <v>45289</v>
      </c>
      <c r="R187" s="17" vm="540">
        <f ca="1"/>
        <v>36.979999999999997</v>
      </c>
      <c r="S187" s="7">
        <f ca="1">D187/R187-1</f>
        <v>1.7036235803136845E-2</v>
      </c>
    </row>
    <row r="188" spans="1:19" x14ac:dyDescent="0.25">
      <c r="A188" t="e" vm="541">
        <v>#VALUE!</v>
      </c>
      <c r="B188" t="str" cm="1">
        <f t="array" ref="B188">_FV(A188,"Name")</f>
        <v>MICROCHIP TECHNOLOGY INCORPORATED</v>
      </c>
      <c r="C188" t="str" cm="1">
        <f t="array" ref="C188">_FV(A188,"Ticker symbol",TRUE)</f>
        <v>MCHP</v>
      </c>
      <c r="D188" cm="1">
        <f t="array" ref="D188">_FV(A188,"Price")</f>
        <v>85.16</v>
      </c>
      <c r="E188" s="1" cm="1">
        <f t="array" ref="E188">_FV(A188,"Change (%)",TRUE)</f>
        <v>-2.9270000000000003E-3</v>
      </c>
      <c r="F188" s="2" cm="1">
        <f t="array" ref="F188">_FV(A188,"52 week high",TRUE)</f>
        <v>94.3</v>
      </c>
      <c r="G188" s="2" cm="1">
        <f t="array" ref="G188">_FV(A188,"52 week low",TRUE)</f>
        <v>68.75</v>
      </c>
      <c r="H188" s="3" cm="1">
        <f t="array" ref="H188">_FV(A188,"Market cap",TRUE)/100000000</f>
        <v>460.75417748000001</v>
      </c>
      <c r="I188" s="26" cm="1">
        <f t="array" ref="I188">_FV(A188,"Volume")/1000000</f>
        <v>4.3346730000000004</v>
      </c>
      <c r="J188" s="26" cm="1">
        <f t="array" ref="J188">_FV(A188,"Volume average",TRUE)/1000000</f>
        <v>4.8696780000000004</v>
      </c>
      <c r="K188" s="23">
        <f>J188*D188*1000000/100000000</f>
        <v>4.1470177848000001</v>
      </c>
      <c r="L188" s="26" cm="1">
        <f t="array" ref="L188">_FV(A188,"Shares outstanding",TRUE)/100000000</f>
        <v>5.4104530000000004</v>
      </c>
      <c r="M188" s="7">
        <f>I188/J188</f>
        <v>0.89013544632725206</v>
      </c>
      <c r="N188" s="7">
        <f>F188/D188-1</f>
        <v>0.10732738374823869</v>
      </c>
      <c r="O188" s="7">
        <f>D188/G188-1</f>
        <v>0.23869090909090906</v>
      </c>
      <c r="P188" s="16">
        <f>$P$1</f>
        <v>45289</v>
      </c>
      <c r="Q188" cm="1" vm="2">
        <f t="array" aca="1" ref="Q188:R188" ca="1">_xlfn.STOCKHISTORY(A188,P188,P188,0,0 )</f>
        <v>45289</v>
      </c>
      <c r="R188" s="17" vm="542">
        <f ca="1"/>
        <v>90.18</v>
      </c>
      <c r="S188" s="7">
        <f ca="1">D188/R188-1</f>
        <v>-5.5666444888001876E-2</v>
      </c>
    </row>
    <row r="189" spans="1:19" x14ac:dyDescent="0.25">
      <c r="A189" t="e" vm="543">
        <v>#VALUE!</v>
      </c>
      <c r="B189" t="str" cm="1">
        <f t="array" ref="B189">_FV(A189,"Name")</f>
        <v>COPART, INC.</v>
      </c>
      <c r="C189" t="str" cm="1">
        <f t="array" ref="C189">_FV(A189,"Ticker symbol",TRUE)</f>
        <v>CPRT</v>
      </c>
      <c r="D189" cm="1">
        <f t="array" ref="D189">_FV(A189,"Price")</f>
        <v>47.9</v>
      </c>
      <c r="E189" s="1" cm="1">
        <f t="array" ref="E189">_FV(A189,"Change (%)",TRUE)</f>
        <v>6.9369999999999996E-3</v>
      </c>
      <c r="F189" s="2" cm="1">
        <f t="array" ref="F189">_FV(A189,"52 week high",TRUE)</f>
        <v>51.53</v>
      </c>
      <c r="G189" s="2" cm="1">
        <f t="array" ref="G189">_FV(A189,"52 week low",TRUE)</f>
        <v>30.515000000000001</v>
      </c>
      <c r="H189" s="3" cm="1">
        <f t="array" ref="H189">_FV(A189,"Market cap",TRUE)/100000000</f>
        <v>459.95084059999999</v>
      </c>
      <c r="I189" s="26" cm="1">
        <f t="array" ref="I189">_FV(A189,"Volume")/1000000</f>
        <v>3.756418</v>
      </c>
      <c r="J189" s="26" cm="1">
        <f t="array" ref="J189">_FV(A189,"Volume average",TRUE)/1000000</f>
        <v>4.496353</v>
      </c>
      <c r="K189" s="23">
        <f>J189*D189*1000000/100000000</f>
        <v>2.1537530870000001</v>
      </c>
      <c r="L189" s="26" cm="1">
        <f t="array" ref="L189">_FV(A189,"Shares outstanding",TRUE)/100000000</f>
        <v>9.6023139999999998</v>
      </c>
      <c r="M189" s="7">
        <f>I189/J189</f>
        <v>0.83543663053145512</v>
      </c>
      <c r="N189" s="7">
        <f>F189/D189-1</f>
        <v>7.5782881002087743E-2</v>
      </c>
      <c r="O189" s="7">
        <f>D189/G189-1</f>
        <v>0.56971980992954285</v>
      </c>
      <c r="P189" s="16">
        <f>$P$1</f>
        <v>45289</v>
      </c>
      <c r="Q189" cm="1" vm="2">
        <f t="array" aca="1" ref="Q189:R189" ca="1">_xlfn.STOCKHISTORY(A189,P189,P189,0,0 )</f>
        <v>45289</v>
      </c>
      <c r="R189" s="17" vm="544">
        <f ca="1"/>
        <v>49</v>
      </c>
      <c r="S189" s="7">
        <f ca="1">D189/R189-1</f>
        <v>-2.2448979591836782E-2</v>
      </c>
    </row>
    <row r="190" spans="1:19" x14ac:dyDescent="0.25">
      <c r="A190" t="e" vm="545">
        <v>#VALUE!</v>
      </c>
      <c r="B190" t="str" cm="1">
        <f t="array" ref="B190">_FV(A190,"Name")</f>
        <v>FORD MOTOR COMPANY</v>
      </c>
      <c r="C190" t="str" cm="1">
        <f t="array" ref="C190">_FV(A190,"Ticker symbol",TRUE)</f>
        <v>F</v>
      </c>
      <c r="D190" cm="1">
        <f t="array" ref="D190">_FV(A190,"Price")</f>
        <v>11.465</v>
      </c>
      <c r="E190" s="1" cm="1">
        <f t="array" ref="E190">_FV(A190,"Change (%)",TRUE)</f>
        <v>4.3630000000000003E-4</v>
      </c>
      <c r="F190" s="2" cm="1">
        <f t="array" ref="F190">_FV(A190,"52 week high",TRUE)</f>
        <v>15.42</v>
      </c>
      <c r="G190" s="2" cm="1">
        <f t="array" ref="G190">_FV(A190,"52 week low",TRUE)</f>
        <v>9.6300000000000008</v>
      </c>
      <c r="H190" s="3" cm="1">
        <f t="array" ref="H190">_FV(A190,"Market cap",TRUE)/100000000</f>
        <v>458.93867610000001</v>
      </c>
      <c r="I190" s="26" cm="1">
        <f t="array" ref="I190">_FV(A190,"Volume")/1000000</f>
        <v>45.199179000000001</v>
      </c>
      <c r="J190" s="26" cm="1">
        <f t="array" ref="J190">_FV(A190,"Volume average",TRUE)/1000000</f>
        <v>50.439252000000003</v>
      </c>
      <c r="K190" s="23">
        <f>J190*D190*1000000/100000000</f>
        <v>5.7828602418000008</v>
      </c>
      <c r="L190" s="26" cm="1">
        <f t="array" ref="L190">_FV(A190,"Shares outstanding",TRUE)/100000000</f>
        <v>40.029539999999997</v>
      </c>
      <c r="M190" s="7">
        <f>I190/J190</f>
        <v>0.89611120720029702</v>
      </c>
      <c r="N190" s="7">
        <f>F190/D190-1</f>
        <v>0.34496293065852601</v>
      </c>
      <c r="O190" s="7">
        <f>D190/G190-1</f>
        <v>0.1905503634475596</v>
      </c>
      <c r="P190" s="16">
        <f>$P$1</f>
        <v>45289</v>
      </c>
      <c r="Q190" cm="1" vm="2">
        <f t="array" aca="1" ref="Q190:R190" ca="1">_xlfn.STOCKHISTORY(A190,P190,P190,0,0 )</f>
        <v>45289</v>
      </c>
      <c r="R190" s="17" vm="546">
        <f ca="1"/>
        <v>12.19</v>
      </c>
      <c r="S190" s="7">
        <f ca="1">D190/R190-1</f>
        <v>-5.9474979491386359E-2</v>
      </c>
    </row>
    <row r="191" spans="1:19" x14ac:dyDescent="0.25">
      <c r="A191" t="e" vm="547">
        <v>#VALUE!</v>
      </c>
      <c r="B191" t="str" cm="1">
        <f t="array" ref="B191">_FV(A191,"Name")</f>
        <v>The Travelers Companies, Inc.</v>
      </c>
      <c r="C191" t="str" cm="1">
        <f t="array" ref="C191">_FV(A191,"Ticker symbol",TRUE)</f>
        <v>TRV</v>
      </c>
      <c r="D191" cm="1">
        <f t="array" ref="D191">_FV(A191,"Price")</f>
        <v>196.71</v>
      </c>
      <c r="E191" s="1" cm="1">
        <f t="array" ref="E191">_FV(A191,"Change (%)",TRUE)</f>
        <v>5.8809999999999999E-3</v>
      </c>
      <c r="F191" s="2" cm="1">
        <f t="array" ref="F191">_FV(A191,"52 week high",TRUE)</f>
        <v>196.84</v>
      </c>
      <c r="G191" s="2" cm="1">
        <f t="array" ref="G191">_FV(A191,"52 week low",TRUE)</f>
        <v>157.33009999999999</v>
      </c>
      <c r="H191" s="3" cm="1">
        <f t="array" ref="H191">_FV(A191,"Market cap",TRUE)/100000000</f>
        <v>449.28445973999999</v>
      </c>
      <c r="I191" s="26" cm="1">
        <f t="array" ref="I191">_FV(A191,"Volume")/1000000</f>
        <v>1.489493</v>
      </c>
      <c r="J191" s="26" cm="1">
        <f t="array" ref="J191">_FV(A191,"Volume average",TRUE)/1000000</f>
        <v>1.3924190000000001</v>
      </c>
      <c r="K191" s="23">
        <f>J191*D191*1000000/100000000</f>
        <v>2.7390274149000007</v>
      </c>
      <c r="L191" s="26" cm="1">
        <f t="array" ref="L191">_FV(A191,"Shares outstanding",TRUE)/100000000</f>
        <v>2.2839939999999999</v>
      </c>
      <c r="M191" s="7">
        <f>I191/J191</f>
        <v>1.0697160840235589</v>
      </c>
      <c r="N191" s="7">
        <f>F191/D191-1</f>
        <v>6.6087133343506466E-4</v>
      </c>
      <c r="O191" s="7">
        <f>D191/G191-1</f>
        <v>0.25030111847637571</v>
      </c>
      <c r="P191" s="16">
        <f>$P$1</f>
        <v>45289</v>
      </c>
      <c r="Q191" cm="1" vm="2">
        <f t="array" aca="1" ref="Q191:R191" ca="1">_xlfn.STOCKHISTORY(A191,P191,P191,0,0 )</f>
        <v>45289</v>
      </c>
      <c r="R191" s="17" vm="548">
        <f ca="1"/>
        <v>190.49</v>
      </c>
      <c r="S191" s="7">
        <f ca="1">D191/R191-1</f>
        <v>3.2652632684130323E-2</v>
      </c>
    </row>
    <row r="192" spans="1:19" x14ac:dyDescent="0.25">
      <c r="A192" t="e" vm="549">
        <v>#VALUE!</v>
      </c>
      <c r="B192" t="str" cm="1">
        <f t="array" ref="B192">_FV(A192,"Name")</f>
        <v>EDWARDS LIFESCIENCES CORPORATION</v>
      </c>
      <c r="C192" t="str" cm="1">
        <f t="array" ref="C192">_FV(A192,"Ticker symbol",TRUE)</f>
        <v>EW</v>
      </c>
      <c r="D192" cm="1">
        <f t="array" ref="D192">_FV(A192,"Price")</f>
        <v>73.989999999999995</v>
      </c>
      <c r="E192" s="1" cm="1">
        <f t="array" ref="E192">_FV(A192,"Change (%)",TRUE)</f>
        <v>-5.4030000000000007E-4</v>
      </c>
      <c r="F192" s="2" cm="1">
        <f t="array" ref="F192">_FV(A192,"52 week high",TRUE)</f>
        <v>94.87</v>
      </c>
      <c r="G192" s="2" cm="1">
        <f t="array" ref="G192">_FV(A192,"52 week low",TRUE)</f>
        <v>60.57</v>
      </c>
      <c r="H192" s="3" cm="1">
        <f t="array" ref="H192">_FV(A192,"Market cap",TRUE)/100000000</f>
        <v>448.74934999999999</v>
      </c>
      <c r="I192" s="26" cm="1">
        <f t="array" ref="I192">_FV(A192,"Volume")/1000000</f>
        <v>4.2981670000000003</v>
      </c>
      <c r="J192" s="26" cm="1">
        <f t="array" ref="J192">_FV(A192,"Volume average",TRUE)/1000000</f>
        <v>4.2555310000000004</v>
      </c>
      <c r="K192" s="23">
        <f>J192*D192*1000000/100000000</f>
        <v>3.1486673869000006</v>
      </c>
      <c r="L192" s="26" cm="1">
        <f t="array" ref="L192">_FV(A192,"Shares outstanding",TRUE)/100000000</f>
        <v>6.0650000000000004</v>
      </c>
      <c r="M192" s="7">
        <f>I192/J192</f>
        <v>1.0100189612060164</v>
      </c>
      <c r="N192" s="7">
        <f>F192/D192-1</f>
        <v>0.2822002973374782</v>
      </c>
      <c r="O192" s="7">
        <f>D192/G192-1</f>
        <v>0.22156182928842649</v>
      </c>
      <c r="P192" s="16">
        <f>$P$1</f>
        <v>45289</v>
      </c>
      <c r="Q192" cm="1" vm="2">
        <f t="array" aca="1" ref="Q192:R192" ca="1">_xlfn.STOCKHISTORY(A192,P192,P192,0,0 )</f>
        <v>45289</v>
      </c>
      <c r="R192" s="17" vm="550">
        <f ca="1"/>
        <v>76.25</v>
      </c>
      <c r="S192" s="7">
        <f ca="1">D192/R192-1</f>
        <v>-2.9639344262295197E-2</v>
      </c>
    </row>
    <row r="193" spans="1:19" x14ac:dyDescent="0.25">
      <c r="A193" t="e" vm="551">
        <v>#VALUE!</v>
      </c>
      <c r="B193" t="str" cm="1">
        <f t="array" ref="B193">_FV(A193,"Name")</f>
        <v>KEURIG DR PEPPER INC.</v>
      </c>
      <c r="C193" t="str" cm="1">
        <f t="array" ref="C193">_FV(A193,"Ticker symbol",TRUE)</f>
        <v>KDP</v>
      </c>
      <c r="D193" cm="1">
        <f t="array" ref="D193">_FV(A193,"Price")</f>
        <v>31.83</v>
      </c>
      <c r="E193" s="1" cm="1">
        <f t="array" ref="E193">_FV(A193,"Change (%)",TRUE)</f>
        <v>-2.5069999999999997E-3</v>
      </c>
      <c r="F193" s="2" cm="1">
        <f t="array" ref="F193">_FV(A193,"52 week high",TRUE)</f>
        <v>36.229999999999997</v>
      </c>
      <c r="G193" s="2" cm="1">
        <f t="array" ref="G193">_FV(A193,"52 week low",TRUE)</f>
        <v>27.655000000000001</v>
      </c>
      <c r="H193" s="3" cm="1">
        <f t="array" ref="H193">_FV(A193,"Market cap",TRUE)/100000000</f>
        <v>445.09034880000002</v>
      </c>
      <c r="I193" s="26" cm="1">
        <f t="array" ref="I193">_FV(A193,"Volume")/1000000</f>
        <v>8.0933130000000002</v>
      </c>
      <c r="J193" s="26" cm="1">
        <f t="array" ref="J193">_FV(A193,"Volume average",TRUE)/1000000</f>
        <v>7.6241240000000001</v>
      </c>
      <c r="K193" s="23">
        <f>J193*D193*1000000/100000000</f>
        <v>2.4267586692000003</v>
      </c>
      <c r="L193" s="26" cm="1">
        <f t="array" ref="L193">_FV(A193,"Shares outstanding",TRUE)/100000000</f>
        <v>13.983359999999999</v>
      </c>
      <c r="M193" s="7">
        <f>I193/J193</f>
        <v>1.0615400536507538</v>
      </c>
      <c r="N193" s="7">
        <f>F193/D193-1</f>
        <v>0.13823437009110906</v>
      </c>
      <c r="O193" s="7">
        <f>D193/G193-1</f>
        <v>0.1509672753570781</v>
      </c>
      <c r="P193" s="16">
        <f>$P$1</f>
        <v>45289</v>
      </c>
      <c r="Q193" cm="1" vm="2">
        <f t="array" aca="1" ref="Q193:R193" ca="1">_xlfn.STOCKHISTORY(A193,P193,P193,0,0 )</f>
        <v>45289</v>
      </c>
      <c r="R193" s="17" vm="552">
        <f ca="1"/>
        <v>33.32</v>
      </c>
      <c r="S193" s="7">
        <f ca="1">D193/R193-1</f>
        <v>-4.4717887154862024E-2</v>
      </c>
    </row>
    <row r="194" spans="1:19" x14ac:dyDescent="0.25">
      <c r="A194" t="e" vm="553">
        <v>#VALUE!</v>
      </c>
      <c r="B194" t="str" cm="1">
        <f t="array" ref="B194">_FV(A194,"Name")</f>
        <v>VALERO ENERGY CORPORATION</v>
      </c>
      <c r="C194" t="str" cm="1">
        <f t="array" ref="C194">_FV(A194,"Ticker symbol",TRUE)</f>
        <v>VLO</v>
      </c>
      <c r="D194" cm="1">
        <f t="array" ref="D194">_FV(A194,"Price")</f>
        <v>129.30000000000001</v>
      </c>
      <c r="E194" s="1" cm="1">
        <f t="array" ref="E194">_FV(A194,"Change (%)",TRUE)</f>
        <v>-1.6730000000000002E-2</v>
      </c>
      <c r="F194" s="2" cm="1">
        <f t="array" ref="F194">_FV(A194,"52 week high",TRUE)</f>
        <v>152.19999999999999</v>
      </c>
      <c r="G194" s="2" cm="1">
        <f t="array" ref="G194">_FV(A194,"52 week low",TRUE)</f>
        <v>104.18</v>
      </c>
      <c r="H194" s="3" cm="1">
        <f t="array" ref="H194">_FV(A194,"Market cap",TRUE)/100000000</f>
        <v>440.20559969999999</v>
      </c>
      <c r="I194" s="26" cm="1">
        <f t="array" ref="I194">_FV(A194,"Volume")/1000000</f>
        <v>3.5188410000000001</v>
      </c>
      <c r="J194" s="26" cm="1">
        <f t="array" ref="J194">_FV(A194,"Volume average",TRUE)/1000000</f>
        <v>3.186213</v>
      </c>
      <c r="K194" s="23">
        <f>J194*D194*1000000/100000000</f>
        <v>4.1197734090000004</v>
      </c>
      <c r="L194" s="26" cm="1">
        <f t="array" ref="L194">_FV(A194,"Shares outstanding",TRUE)/100000000</f>
        <v>3.4045290000000001</v>
      </c>
      <c r="M194" s="7">
        <f>I194/J194</f>
        <v>1.1043960337868184</v>
      </c>
      <c r="N194" s="7">
        <f>F194/D194-1</f>
        <v>0.17710750193348779</v>
      </c>
      <c r="O194" s="7">
        <f>D194/G194-1</f>
        <v>0.24112113649452871</v>
      </c>
      <c r="P194" s="16">
        <f>$P$1</f>
        <v>45289</v>
      </c>
      <c r="Q194" cm="1" vm="2">
        <f t="array" aca="1" ref="Q194:R194" ca="1">_xlfn.STOCKHISTORY(A194,P194,P194,0,0 )</f>
        <v>45289</v>
      </c>
      <c r="R194" s="17" vm="554">
        <f ca="1"/>
        <v>130</v>
      </c>
      <c r="S194" s="7">
        <f ca="1">D194/R194-1</f>
        <v>-5.3846153846153211E-3</v>
      </c>
    </row>
    <row r="195" spans="1:19" x14ac:dyDescent="0.25">
      <c r="A195" t="e" vm="555">
        <v>#VALUE!</v>
      </c>
      <c r="B195" t="str" cm="1">
        <f t="array" ref="B195">_FV(A195,"Name")</f>
        <v>Cencora, Inc.</v>
      </c>
      <c r="C195" t="str" cm="1">
        <f t="array" ref="C195">_FV(A195,"Ticker symbol",TRUE)</f>
        <v>COR</v>
      </c>
      <c r="D195" cm="1">
        <f t="array" ref="D195">_FV(A195,"Price")</f>
        <v>218.995</v>
      </c>
      <c r="E195" s="1" cm="1">
        <f t="array" ref="E195">_FV(A195,"Change (%)",TRUE)</f>
        <v>-1.9819999999999998E-3</v>
      </c>
      <c r="F195" s="2" cm="1">
        <f t="array" ref="F195">_FV(A195,"52 week high",TRUE)</f>
        <v>220.74</v>
      </c>
      <c r="G195" s="2" cm="1">
        <f t="array" ref="G195">_FV(A195,"52 week low",TRUE)</f>
        <v>147.47999999999999</v>
      </c>
      <c r="H195" s="3" cm="1">
        <f t="array" ref="H195">_FV(A195,"Market cap",TRUE)/100000000</f>
        <v>439.54990137999999</v>
      </c>
      <c r="I195" s="26" cm="1">
        <f t="array" ref="I195">_FV(A195,"Volume")/1000000</f>
        <v>1.3523529999999999</v>
      </c>
      <c r="J195" s="26" cm="1">
        <f t="array" ref="J195">_FV(A195,"Volume average",TRUE)/1000000</f>
        <v>1.2700499999999999</v>
      </c>
      <c r="K195" s="23">
        <f>J195*D195*1000000/100000000</f>
        <v>2.7813459974999999</v>
      </c>
      <c r="L195" s="26" cm="1">
        <f t="array" ref="L195">_FV(A195,"Shares outstanding",TRUE)/100000000</f>
        <v>2.007123</v>
      </c>
      <c r="M195" s="7">
        <f>I195/J195</f>
        <v>1.0648029605133655</v>
      </c>
      <c r="N195" s="7">
        <f>F195/D195-1</f>
        <v>7.9682184524760835E-3</v>
      </c>
      <c r="O195" s="7">
        <f>D195/G195-1</f>
        <v>0.48491320857065379</v>
      </c>
      <c r="P195" s="16">
        <f>$P$1</f>
        <v>45289</v>
      </c>
      <c r="Q195" cm="1" vm="2">
        <f t="array" aca="1" ref="Q195:R195" ca="1">_xlfn.STOCKHISTORY(A195,P195,P195,0,0 )</f>
        <v>45289</v>
      </c>
      <c r="R195" s="17" vm="556">
        <f ca="1"/>
        <v>205.38</v>
      </c>
      <c r="S195" s="7">
        <f ca="1">D195/R195-1</f>
        <v>6.6291751874574034E-2</v>
      </c>
    </row>
    <row r="196" spans="1:19" x14ac:dyDescent="0.25">
      <c r="A196" t="e" vm="557">
        <v>#VALUE!</v>
      </c>
      <c r="B196" t="str" cm="1">
        <f t="array" ref="B196">_FV(A196,"Name")</f>
        <v>IDEXX LABORATORIES, INC.</v>
      </c>
      <c r="C196" t="str" cm="1">
        <f t="array" ref="C196">_FV(A196,"Ticker symbol",TRUE)</f>
        <v>IDXX</v>
      </c>
      <c r="D196" cm="1">
        <f t="array" ref="D196">_FV(A196,"Price")</f>
        <v>520</v>
      </c>
      <c r="E196" s="1" cm="1">
        <f t="array" ref="E196">_FV(A196,"Change (%)",TRUE)</f>
        <v>-2.8563999999999999E-2</v>
      </c>
      <c r="F196" s="2" cm="1">
        <f t="array" ref="F196">_FV(A196,"52 week high",TRUE)</f>
        <v>568.29999999999995</v>
      </c>
      <c r="G196" s="2" cm="1">
        <f t="array" ref="G196">_FV(A196,"52 week low",TRUE)</f>
        <v>372.5</v>
      </c>
      <c r="H196" s="3" cm="1">
        <f t="array" ref="H196">_FV(A196,"Market cap",TRUE)/100000000</f>
        <v>431.86883999999998</v>
      </c>
      <c r="I196" s="26" cm="1">
        <f t="array" ref="I196">_FV(A196,"Volume")/1000000</f>
        <v>0.81712099999999999</v>
      </c>
      <c r="J196" s="26" cm="1">
        <f t="array" ref="J196">_FV(A196,"Volume average",TRUE)/1000000</f>
        <v>0.46203499999999997</v>
      </c>
      <c r="K196" s="23">
        <f>J196*D196*1000000/100000000</f>
        <v>2.4025820000000002</v>
      </c>
      <c r="L196" s="26" cm="1">
        <f t="array" ref="L196">_FV(A196,"Shares outstanding",TRUE)/100000000</f>
        <v>0.83051699999999995</v>
      </c>
      <c r="M196" s="7">
        <f>I196/J196</f>
        <v>1.7685261939030594</v>
      </c>
      <c r="N196" s="7">
        <f>F196/D196-1</f>
        <v>9.2884615384615232E-2</v>
      </c>
      <c r="O196" s="7">
        <f>D196/G196-1</f>
        <v>0.39597315436241609</v>
      </c>
      <c r="P196" s="16">
        <f>$P$1</f>
        <v>45289</v>
      </c>
      <c r="Q196" cm="1" vm="2">
        <f t="array" aca="1" ref="Q196:R196" ca="1">_xlfn.STOCKHISTORY(A196,P196,P196,0,0 )</f>
        <v>45289</v>
      </c>
      <c r="R196" s="17" vm="558">
        <f ca="1"/>
        <v>555.04999999999995</v>
      </c>
      <c r="S196" s="7">
        <f ca="1">D196/R196-1</f>
        <v>-6.3147464192415015E-2</v>
      </c>
    </row>
    <row r="197" spans="1:19" x14ac:dyDescent="0.25">
      <c r="A197" t="e" vm="559">
        <v>#VALUE!</v>
      </c>
      <c r="B197" t="str" cm="1">
        <f t="array" ref="B197">_FV(A197,"Name")</f>
        <v>PAYCHEX, INC.</v>
      </c>
      <c r="C197" t="str" cm="1">
        <f t="array" ref="C197">_FV(A197,"Ticker symbol",TRUE)</f>
        <v>PAYX</v>
      </c>
      <c r="D197" cm="1">
        <f t="array" ref="D197">_FV(A197,"Price")</f>
        <v>119.81</v>
      </c>
      <c r="E197" s="1" cm="1">
        <f t="array" ref="E197">_FV(A197,"Change (%)",TRUE)</f>
        <v>7.5179999999999995E-4</v>
      </c>
      <c r="F197" s="2" cm="1">
        <f t="array" ref="F197">_FV(A197,"52 week high",TRUE)</f>
        <v>129.69999999999999</v>
      </c>
      <c r="G197" s="2" cm="1">
        <f t="array" ref="G197">_FV(A197,"52 week low",TRUE)</f>
        <v>104.09</v>
      </c>
      <c r="H197" s="3" cm="1">
        <f t="array" ref="H197">_FV(A197,"Market cap",TRUE)/100000000</f>
        <v>431.10249857999997</v>
      </c>
      <c r="I197" s="26" cm="1">
        <f t="array" ref="I197">_FV(A197,"Volume")/1000000</f>
        <v>1.9673890000000001</v>
      </c>
      <c r="J197" s="26" cm="1">
        <f t="array" ref="J197">_FV(A197,"Volume average",TRUE)/1000000</f>
        <v>2.1114700000000002</v>
      </c>
      <c r="K197" s="23">
        <f>J197*D197*1000000/100000000</f>
        <v>2.529752207</v>
      </c>
      <c r="L197" s="26" cm="1">
        <f t="array" ref="L197">_FV(A197,"Shares outstanding",TRUE)/100000000</f>
        <v>3.5982180000000001</v>
      </c>
      <c r="M197" s="7">
        <f>I197/J197</f>
        <v>0.93176270560320529</v>
      </c>
      <c r="N197" s="7">
        <f>F197/D197-1</f>
        <v>8.2547366663884292E-2</v>
      </c>
      <c r="O197" s="7">
        <f>D197/G197-1</f>
        <v>0.15102315304063785</v>
      </c>
      <c r="P197" s="16">
        <f>$P$1</f>
        <v>45289</v>
      </c>
      <c r="Q197" cm="1" vm="2">
        <f t="array" aca="1" ref="Q197:R197" ca="1">_xlfn.STOCKHISTORY(A197,P197,P197,0,0 )</f>
        <v>45289</v>
      </c>
      <c r="R197" s="17" vm="560">
        <f ca="1"/>
        <v>119.11</v>
      </c>
      <c r="S197" s="7">
        <f ca="1">D197/R197-1</f>
        <v>5.8769204936612862E-3</v>
      </c>
    </row>
    <row r="198" spans="1:19" x14ac:dyDescent="0.25">
      <c r="A198" t="e" vm="561">
        <v>#VALUE!</v>
      </c>
      <c r="B198" t="str" cm="1">
        <f t="array" ref="B198">_FV(A198,"Name")</f>
        <v>MSCI INC.</v>
      </c>
      <c r="C198" t="str" cm="1">
        <f t="array" ref="C198">_FV(A198,"Ticker symbol",TRUE)</f>
        <v>MSCI</v>
      </c>
      <c r="D198" cm="1">
        <f t="array" ref="D198">_FV(A198,"Price")</f>
        <v>542.47</v>
      </c>
      <c r="E198" s="1" cm="1">
        <f t="array" ref="E198">_FV(A198,"Change (%)",TRUE)</f>
        <v>-5.4819999999999999E-3</v>
      </c>
      <c r="F198" s="2" cm="1">
        <f t="array" ref="F198">_FV(A198,"52 week high",TRUE)</f>
        <v>573.32000000000005</v>
      </c>
      <c r="G198" s="2" cm="1">
        <f t="array" ref="G198">_FV(A198,"52 week low",TRUE)</f>
        <v>451.54500000000002</v>
      </c>
      <c r="H198" s="3" cm="1">
        <f t="array" ref="H198">_FV(A198,"Market cap",TRUE)/100000000</f>
        <v>429.04597839000002</v>
      </c>
      <c r="I198" s="26" cm="1">
        <f t="array" ref="I198">_FV(A198,"Volume")/1000000</f>
        <v>0.60441500000000004</v>
      </c>
      <c r="J198" s="26" cm="1">
        <f t="array" ref="J198">_FV(A198,"Volume average",TRUE)/1000000</f>
        <v>0.38888800000000001</v>
      </c>
      <c r="K198" s="23">
        <f>J198*D198*1000000/100000000</f>
        <v>2.1096007336000002</v>
      </c>
      <c r="L198" s="26" cm="1">
        <f t="array" ref="L198">_FV(A198,"Shares outstanding",TRUE)/100000000</f>
        <v>0.7909119</v>
      </c>
      <c r="M198" s="7">
        <f>I198/J198</f>
        <v>1.55421355248812</v>
      </c>
      <c r="N198" s="7">
        <f>F198/D198-1</f>
        <v>5.6869504304385643E-2</v>
      </c>
      <c r="O198" s="7">
        <f>D198/G198-1</f>
        <v>0.20136420511798381</v>
      </c>
      <c r="P198" s="16">
        <f>$P$1</f>
        <v>45289</v>
      </c>
      <c r="Q198" cm="1" vm="2">
        <f t="array" aca="1" ref="Q198:R198" ca="1">_xlfn.STOCKHISTORY(A198,P198,P198,0,0 )</f>
        <v>45289</v>
      </c>
      <c r="R198" s="17" vm="562">
        <f ca="1"/>
        <v>565.65</v>
      </c>
      <c r="S198" s="7">
        <f ca="1">D198/R198-1</f>
        <v>-4.09794042252275E-2</v>
      </c>
    </row>
    <row r="199" spans="1:19" x14ac:dyDescent="0.25">
      <c r="A199" t="e" vm="563">
        <v>#VALUE!</v>
      </c>
      <c r="B199" t="str" cm="1">
        <f t="array" ref="B199">_FV(A199,"Name")</f>
        <v>AMERICAN ELECTRIC POWER COMPANY, INC.</v>
      </c>
      <c r="C199" t="str" cm="1">
        <f t="array" ref="C199">_FV(A199,"Ticker symbol",TRUE)</f>
        <v>AEP</v>
      </c>
      <c r="D199" cm="1">
        <f t="array" ref="D199">_FV(A199,"Price")</f>
        <v>80.98</v>
      </c>
      <c r="E199" s="1" cm="1">
        <f t="array" ref="E199">_FV(A199,"Change (%)",TRUE)</f>
        <v>-6.2580000000000005E-3</v>
      </c>
      <c r="F199" s="2" cm="1">
        <f t="array" ref="F199">_FV(A199,"52 week high",TRUE)</f>
        <v>96.05</v>
      </c>
      <c r="G199" s="2" cm="1">
        <f t="array" ref="G199">_FV(A199,"52 week low",TRUE)</f>
        <v>69.38</v>
      </c>
      <c r="H199" s="3" cm="1">
        <f t="array" ref="H199">_FV(A199,"Market cap",TRUE)/100000000</f>
        <v>425.85438479999999</v>
      </c>
      <c r="I199" s="26" cm="1">
        <f t="array" ref="I199">_FV(A199,"Volume")/1000000</f>
        <v>6.9004839999999996</v>
      </c>
      <c r="J199" s="26" cm="1">
        <f t="array" ref="J199">_FV(A199,"Volume average",TRUE)/1000000</f>
        <v>3.5036580000000002</v>
      </c>
      <c r="K199" s="23">
        <f>J199*D199*1000000/100000000</f>
        <v>2.8372622484000005</v>
      </c>
      <c r="L199" s="26" cm="1">
        <f t="array" ref="L199">_FV(A199,"Shares outstanding",TRUE)/100000000</f>
        <v>5.2587599999999997</v>
      </c>
      <c r="M199" s="7">
        <f>I199/J199</f>
        <v>1.9695084394652673</v>
      </c>
      <c r="N199" s="7">
        <f>F199/D199-1</f>
        <v>0.18609533218078522</v>
      </c>
      <c r="O199" s="7">
        <f>D199/G199-1</f>
        <v>0.16719515710579436</v>
      </c>
      <c r="P199" s="16">
        <f>$P$1</f>
        <v>45289</v>
      </c>
      <c r="Q199" cm="1" vm="2">
        <f t="array" aca="1" ref="Q199:R199" ca="1">_xlfn.STOCKHISTORY(A199,P199,P199,0,0 )</f>
        <v>45289</v>
      </c>
      <c r="R199" s="17" vm="564">
        <f ca="1"/>
        <v>81.22</v>
      </c>
      <c r="S199" s="7">
        <f ca="1">D199/R199-1</f>
        <v>-2.9549372075843294E-3</v>
      </c>
    </row>
    <row r="200" spans="1:19" x14ac:dyDescent="0.25">
      <c r="A200" t="e" vm="565">
        <v>#VALUE!</v>
      </c>
      <c r="B200" t="str" cm="1">
        <f t="array" ref="B200">_FV(A200,"Name")</f>
        <v>HESS CORPORATION</v>
      </c>
      <c r="C200" t="str" cm="1">
        <f t="array" ref="C200">_FV(A200,"Ticker symbol",TRUE)</f>
        <v>HES</v>
      </c>
      <c r="D200" cm="1">
        <f t="array" ref="D200">_FV(A200,"Price")</f>
        <v>138.29</v>
      </c>
      <c r="E200" s="1" cm="1">
        <f t="array" ref="E200">_FV(A200,"Change (%)",TRUE)</f>
        <v>-2.4546999999999999E-2</v>
      </c>
      <c r="F200" s="2" cm="1">
        <f t="array" ref="F200">_FV(A200,"52 week high",TRUE)</f>
        <v>167.75</v>
      </c>
      <c r="G200" s="2" cm="1">
        <f t="array" ref="G200">_FV(A200,"52 week low",TRUE)</f>
        <v>113.82</v>
      </c>
      <c r="H200" s="3" cm="1">
        <f t="array" ref="H200">_FV(A200,"Market cap",TRUE)/100000000</f>
        <v>424.76990452000001</v>
      </c>
      <c r="I200" s="26" cm="1">
        <f t="array" ref="I200">_FV(A200,"Volume")/1000000</f>
        <v>3.0258660000000002</v>
      </c>
      <c r="J200" s="26" cm="1">
        <f t="array" ref="J200">_FV(A200,"Volume average",TRUE)/1000000</f>
        <v>3.0090409999999999</v>
      </c>
      <c r="K200" s="23">
        <f>J200*D200*1000000/100000000</f>
        <v>4.1612027988999989</v>
      </c>
      <c r="L200" s="26" cm="1">
        <f t="array" ref="L200">_FV(A200,"Shares outstanding",TRUE)/100000000</f>
        <v>3.0715880000000002</v>
      </c>
      <c r="M200" s="7">
        <f>I200/J200</f>
        <v>1.0055914824689993</v>
      </c>
      <c r="N200" s="7">
        <f>F200/D200-1</f>
        <v>0.2130305878950034</v>
      </c>
      <c r="O200" s="7">
        <f>D200/G200-1</f>
        <v>0.2149885784572132</v>
      </c>
      <c r="P200" s="16">
        <f>$P$1</f>
        <v>45289</v>
      </c>
      <c r="Q200" cm="1" vm="2">
        <f t="array" aca="1" ref="Q200:R200" ca="1">_xlfn.STOCKHISTORY(A200,P200,P200,0,0 )</f>
        <v>45289</v>
      </c>
      <c r="R200" s="17" vm="566">
        <f ca="1"/>
        <v>144.16</v>
      </c>
      <c r="S200" s="7">
        <f ca="1">D200/R200-1</f>
        <v>-4.0718645948945698E-2</v>
      </c>
    </row>
    <row r="201" spans="1:19" x14ac:dyDescent="0.25">
      <c r="A201" t="e" vm="567">
        <v>#VALUE!</v>
      </c>
      <c r="B201" t="str" cm="1">
        <f t="array" ref="B201">_FV(A201,"Name")</f>
        <v>THE WILLIAMS COMPANIES, INC.</v>
      </c>
      <c r="C201" t="str" cm="1">
        <f t="array" ref="C201">_FV(A201,"Ticker symbol",TRUE)</f>
        <v>WMB</v>
      </c>
      <c r="D201" cm="1">
        <f t="array" ref="D201">_FV(A201,"Price")</f>
        <v>34.57</v>
      </c>
      <c r="E201" s="1" cm="1">
        <f t="array" ref="E201">_FV(A201,"Change (%)",TRUE)</f>
        <v>-1.0022999999999999E-2</v>
      </c>
      <c r="F201" s="2" cm="1">
        <f t="array" ref="F201">_FV(A201,"52 week high",TRUE)</f>
        <v>37.450000000000003</v>
      </c>
      <c r="G201" s="2" cm="1">
        <f t="array" ref="G201">_FV(A201,"52 week low",TRUE)</f>
        <v>27.8</v>
      </c>
      <c r="H201" s="3" cm="1">
        <f t="array" ref="H201">_FV(A201,"Market cap",TRUE)/100000000</f>
        <v>424.80130000000003</v>
      </c>
      <c r="I201" s="26" cm="1">
        <f t="array" ref="I201">_FV(A201,"Volume")/1000000</f>
        <v>7.9665080000000001</v>
      </c>
      <c r="J201" s="26" cm="1">
        <f t="array" ref="J201">_FV(A201,"Volume average",TRUE)/1000000</f>
        <v>7.0779990000000002</v>
      </c>
      <c r="K201" s="23">
        <f>J201*D201*1000000/100000000</f>
        <v>2.4468642542999999</v>
      </c>
      <c r="L201" s="26" cm="1">
        <f t="array" ref="L201">_FV(A201,"Shares outstanding",TRUE)/100000000</f>
        <v>12.16499</v>
      </c>
      <c r="M201" s="7">
        <f>I201/J201</f>
        <v>1.125531099962009</v>
      </c>
      <c r="N201" s="7">
        <f>F201/D201-1</f>
        <v>8.3309227654035256E-2</v>
      </c>
      <c r="O201" s="7">
        <f>D201/G201-1</f>
        <v>0.2435251798561151</v>
      </c>
      <c r="P201" s="16">
        <f>$P$1</f>
        <v>45289</v>
      </c>
      <c r="Q201" cm="1" vm="2">
        <f t="array" aca="1" ref="Q201:R201" ca="1">_xlfn.STOCKHISTORY(A201,P201,P201,0,0 )</f>
        <v>45289</v>
      </c>
      <c r="R201" s="17" vm="568">
        <f ca="1"/>
        <v>34.83</v>
      </c>
      <c r="S201" s="7">
        <f ca="1">D201/R201-1</f>
        <v>-7.4648291702554825E-3</v>
      </c>
    </row>
    <row r="202" spans="1:19" x14ac:dyDescent="0.25">
      <c r="A202" t="e" vm="569">
        <v>#VALUE!</v>
      </c>
      <c r="B202" t="str" cm="1">
        <f t="array" ref="B202">_FV(A202,"Name")</f>
        <v>OLD DOMINION FREIGHT LINE, INC.</v>
      </c>
      <c r="C202" t="str" cm="1">
        <f t="array" ref="C202">_FV(A202,"Ticker symbol",TRUE)</f>
        <v>ODFL</v>
      </c>
      <c r="D202" cm="1">
        <f t="array" ref="D202">_FV(A202,"Price")</f>
        <v>382.8</v>
      </c>
      <c r="E202" s="1" cm="1">
        <f t="array" ref="E202">_FV(A202,"Change (%)",TRUE)</f>
        <v>-1.5609E-2</v>
      </c>
      <c r="F202" s="2" cm="1">
        <f t="array" ref="F202">_FV(A202,"52 week high",TRUE)</f>
        <v>438.05</v>
      </c>
      <c r="G202" s="2" cm="1">
        <f t="array" ref="G202">_FV(A202,"52 week low",TRUE)</f>
        <v>295.8</v>
      </c>
      <c r="H202" s="3" cm="1">
        <f t="array" ref="H202">_FV(A202,"Market cap",TRUE)/100000000</f>
        <v>424.31029999999998</v>
      </c>
      <c r="I202" s="26" cm="1">
        <f t="array" ref="I202">_FV(A202,"Volume")/1000000</f>
        <v>0.46728799999999998</v>
      </c>
      <c r="J202" s="26" cm="1">
        <f t="array" ref="J202">_FV(A202,"Volume average",TRUE)/1000000</f>
        <v>0.69673799999999997</v>
      </c>
      <c r="K202" s="23">
        <f>J202*D202*1000000/100000000</f>
        <v>2.667113064</v>
      </c>
      <c r="L202" s="26" cm="1">
        <f t="array" ref="L202">_FV(A202,"Shares outstanding",TRUE)/100000000</f>
        <v>1.0911360000000001</v>
      </c>
      <c r="M202" s="7">
        <f>I202/J202</f>
        <v>0.67067965289678477</v>
      </c>
      <c r="N202" s="7">
        <f>F202/D202-1</f>
        <v>0.14433124346917459</v>
      </c>
      <c r="O202" s="7">
        <f>D202/G202-1</f>
        <v>0.29411764705882359</v>
      </c>
      <c r="P202" s="16">
        <f>$P$1</f>
        <v>45289</v>
      </c>
      <c r="Q202" cm="1" vm="2">
        <f t="array" aca="1" ref="Q202:R202" ca="1">_xlfn.STOCKHISTORY(A202,P202,P202,0,0 )</f>
        <v>45289</v>
      </c>
      <c r="R202" s="17" vm="570">
        <f ca="1"/>
        <v>405.33</v>
      </c>
      <c r="S202" s="7">
        <f ca="1">D202/R202-1</f>
        <v>-5.5584338686995749E-2</v>
      </c>
    </row>
    <row r="203" spans="1:19" x14ac:dyDescent="0.25">
      <c r="A203" t="e" vm="571">
        <v>#VALUE!</v>
      </c>
      <c r="B203" t="str" cm="1">
        <f t="array" ref="B203">_FV(A203,"Name")</f>
        <v>REALTY INCOME CORPORATION</v>
      </c>
      <c r="C203" t="str" cm="1">
        <f t="array" ref="C203">_FV(A203,"Ticker symbol",TRUE)</f>
        <v>O</v>
      </c>
      <c r="D203" cm="1">
        <f t="array" ref="D203">_FV(A203,"Price")</f>
        <v>58.34</v>
      </c>
      <c r="E203" s="1" cm="1">
        <f t="array" ref="E203">_FV(A203,"Change (%)",TRUE)</f>
        <v>-9.5079999999999991E-3</v>
      </c>
      <c r="F203" s="2" cm="1">
        <f t="array" ref="F203">_FV(A203,"52 week high",TRUE)</f>
        <v>68.849999999999994</v>
      </c>
      <c r="G203" s="2" cm="1">
        <f t="array" ref="G203">_FV(A203,"52 week low",TRUE)</f>
        <v>45.034999999999997</v>
      </c>
      <c r="H203" s="3" cm="1">
        <f t="array" ref="H203">_FV(A203,"Market cap",TRUE)/100000000</f>
        <v>422.35213829999998</v>
      </c>
      <c r="I203" s="26" cm="1">
        <f t="array" ref="I203">_FV(A203,"Volume")/1000000</f>
        <v>5.8078139999999996</v>
      </c>
      <c r="J203" s="26" cm="1">
        <f t="array" ref="J203">_FV(A203,"Volume average",TRUE)/1000000</f>
        <v>6.9666290000000002</v>
      </c>
      <c r="K203" s="23">
        <f>J203*D203*1000000/100000000</f>
        <v>4.0643313586000005</v>
      </c>
      <c r="L203" s="26" cm="1">
        <f t="array" ref="L203">_FV(A203,"Shares outstanding",TRUE)/100000000</f>
        <v>7.2394949999999998</v>
      </c>
      <c r="M203" s="7">
        <f>I203/J203</f>
        <v>0.83366201932096562</v>
      </c>
      <c r="N203" s="7">
        <f>F203/D203-1</f>
        <v>0.18015083990401082</v>
      </c>
      <c r="O203" s="7">
        <f>D203/G203-1</f>
        <v>0.29543688242478083</v>
      </c>
      <c r="P203" s="16">
        <f>$P$1</f>
        <v>45289</v>
      </c>
      <c r="Q203" cm="1" vm="2">
        <f t="array" aca="1" ref="Q203:R203" ca="1">_xlfn.STOCKHISTORY(A203,P203,P203,0,0 )</f>
        <v>45289</v>
      </c>
      <c r="R203" s="17" vm="572">
        <f ca="1"/>
        <v>57.42</v>
      </c>
      <c r="S203" s="7">
        <f ca="1">D203/R203-1</f>
        <v>1.6022291884360884E-2</v>
      </c>
    </row>
    <row r="204" spans="1:19" x14ac:dyDescent="0.25">
      <c r="A204" t="e" vm="573">
        <v>#VALUE!</v>
      </c>
      <c r="B204" t="str" cm="1">
        <f t="array" ref="B204">_FV(A204,"Name")</f>
        <v>THE BANK OF NEW YORK MELLON CORPORATION</v>
      </c>
      <c r="C204" t="str" cm="1">
        <f t="array" ref="C204">_FV(A204,"Ticker symbol",TRUE)</f>
        <v>BK</v>
      </c>
      <c r="D204" cm="1">
        <f t="array" ref="D204">_FV(A204,"Price")</f>
        <v>55.39</v>
      </c>
      <c r="E204" s="1" cm="1">
        <f t="array" ref="E204">_FV(A204,"Change (%)",TRUE)</f>
        <v>9.8449999999999996E-3</v>
      </c>
      <c r="F204" s="2" cm="1">
        <f t="array" ref="F204">_FV(A204,"52 week high",TRUE)</f>
        <v>55.47</v>
      </c>
      <c r="G204" s="2" cm="1">
        <f t="array" ref="G204">_FV(A204,"52 week low",TRUE)</f>
        <v>39.65</v>
      </c>
      <c r="H204" s="3" cm="1">
        <f t="array" ref="H204">_FV(A204,"Market cap",TRUE)/100000000</f>
        <v>420.60064160000002</v>
      </c>
      <c r="I204" s="26" cm="1">
        <f t="array" ref="I204">_FV(A204,"Volume")/1000000</f>
        <v>7.3445090000000004</v>
      </c>
      <c r="J204" s="26" cm="1">
        <f t="array" ref="J204">_FV(A204,"Volume average",TRUE)/1000000</f>
        <v>4.0638680000000003</v>
      </c>
      <c r="K204" s="23">
        <f>J204*D204*1000000/100000000</f>
        <v>2.2509764852000003</v>
      </c>
      <c r="L204" s="26" cm="1">
        <f t="array" ref="L204">_FV(A204,"Shares outstanding",TRUE)/100000000</f>
        <v>7.5934400000000002</v>
      </c>
      <c r="M204" s="7">
        <f>I204/J204</f>
        <v>1.8072705609532593</v>
      </c>
      <c r="N204" s="7">
        <f>F204/D204-1</f>
        <v>1.4443040259974893E-3</v>
      </c>
      <c r="O204" s="7">
        <f>D204/G204-1</f>
        <v>0.39697351828499383</v>
      </c>
      <c r="P204" s="16">
        <f>$P$1</f>
        <v>45289</v>
      </c>
      <c r="Q204" cm="1" vm="2">
        <f t="array" aca="1" ref="Q204:R204" ca="1">_xlfn.STOCKHISTORY(A204,P204,P204,0,0 )</f>
        <v>45289</v>
      </c>
      <c r="R204" s="17" vm="574">
        <f ca="1"/>
        <v>52.05</v>
      </c>
      <c r="S204" s="7">
        <f ca="1">D204/R204-1</f>
        <v>6.4169068203650426E-2</v>
      </c>
    </row>
    <row r="205" spans="1:19" x14ac:dyDescent="0.25">
      <c r="A205" t="e" vm="575">
        <v>#VALUE!</v>
      </c>
      <c r="B205" t="str" cm="1">
        <f t="array" ref="B205">_FV(A205,"Name")</f>
        <v>CENTENE CORPORATION</v>
      </c>
      <c r="C205" t="str" cm="1">
        <f t="array" ref="C205">_FV(A205,"Ticker symbol",TRUE)</f>
        <v>CNC</v>
      </c>
      <c r="D205" cm="1">
        <f t="array" ref="D205">_FV(A205,"Price")</f>
        <v>78.72</v>
      </c>
      <c r="E205" s="1" cm="1">
        <f t="array" ref="E205">_FV(A205,"Change (%)",TRUE)</f>
        <v>-1.142E-3</v>
      </c>
      <c r="F205" s="2" cm="1">
        <f t="array" ref="F205">_FV(A205,"52 week high",TRUE)</f>
        <v>79.83</v>
      </c>
      <c r="G205" s="2" cm="1">
        <f t="array" ref="G205">_FV(A205,"52 week low",TRUE)</f>
        <v>60.83</v>
      </c>
      <c r="H205" s="3" cm="1">
        <f t="array" ref="H205">_FV(A205,"Market cap",TRUE)/100000000</f>
        <v>420.5230272</v>
      </c>
      <c r="I205" s="26" cm="1">
        <f t="array" ref="I205">_FV(A205,"Volume")/1000000</f>
        <v>2.7659259999999999</v>
      </c>
      <c r="J205" s="26" cm="1">
        <f t="array" ref="J205">_FV(A205,"Volume average",TRUE)/1000000</f>
        <v>3.3539970000000001</v>
      </c>
      <c r="K205" s="23">
        <f>J205*D205*1000000/100000000</f>
        <v>2.6402664384000003</v>
      </c>
      <c r="L205" s="26" cm="1">
        <f t="array" ref="L205">_FV(A205,"Shares outstanding",TRUE)/100000000</f>
        <v>5.3420100000000001</v>
      </c>
      <c r="M205" s="7">
        <f>I205/J205</f>
        <v>0.824665615383675</v>
      </c>
      <c r="N205" s="7">
        <f>F205/D205-1</f>
        <v>1.4100609756097615E-2</v>
      </c>
      <c r="O205" s="7">
        <f>D205/G205-1</f>
        <v>0.29409830675653459</v>
      </c>
      <c r="P205" s="16">
        <f>$P$1</f>
        <v>45289</v>
      </c>
      <c r="Q205" cm="1" vm="2">
        <f t="array" aca="1" ref="Q205:R205" ca="1">_xlfn.STOCKHISTORY(A205,P205,P205,0,0 )</f>
        <v>45289</v>
      </c>
      <c r="R205" s="17" vm="576">
        <f ca="1"/>
        <v>74.209999999999994</v>
      </c>
      <c r="S205" s="7">
        <f ca="1">D205/R205-1</f>
        <v>6.0773480662983603E-2</v>
      </c>
    </row>
    <row r="206" spans="1:19" x14ac:dyDescent="0.25">
      <c r="A206" t="e" vm="577">
        <v>#VALUE!</v>
      </c>
      <c r="B206" t="str" cm="1">
        <f t="array" ref="B206">_FV(A206,"Name")</f>
        <v>NUCOR CORPORATION</v>
      </c>
      <c r="C206" t="str" cm="1">
        <f t="array" ref="C206">_FV(A206,"Ticker symbol",TRUE)</f>
        <v>NUE</v>
      </c>
      <c r="D206" cm="1">
        <f t="array" ref="D206">_FV(A206,"Price")</f>
        <v>170.845</v>
      </c>
      <c r="E206" s="1" cm="1">
        <f t="array" ref="E206">_FV(A206,"Change (%)",TRUE)</f>
        <v>1.1575999999999999E-2</v>
      </c>
      <c r="F206" s="2" cm="1">
        <f t="array" ref="F206">_FV(A206,"52 week high",TRUE)</f>
        <v>182.68</v>
      </c>
      <c r="G206" s="2" cm="1">
        <f t="array" ref="G206">_FV(A206,"52 week low",TRUE)</f>
        <v>129.79</v>
      </c>
      <c r="H206" s="3" cm="1">
        <f t="array" ref="H206">_FV(A206,"Market cap",TRUE)/100000000</f>
        <v>420.00363955</v>
      </c>
      <c r="I206" s="26" cm="1">
        <f t="array" ref="I206">_FV(A206,"Volume")/1000000</f>
        <v>1.5347109999999999</v>
      </c>
      <c r="J206" s="26" cm="1">
        <f t="array" ref="J206">_FV(A206,"Volume average",TRUE)/1000000</f>
        <v>1.4044829999999999</v>
      </c>
      <c r="K206" s="23">
        <f>J206*D206*1000000/100000000</f>
        <v>2.3994889813499998</v>
      </c>
      <c r="L206" s="26" cm="1">
        <f t="array" ref="L206">_FV(A206,"Shares outstanding",TRUE)/100000000</f>
        <v>2.4583900000000001</v>
      </c>
      <c r="M206" s="7">
        <f>I206/J206</f>
        <v>1.0927230874279006</v>
      </c>
      <c r="N206" s="7">
        <f>F206/D206-1</f>
        <v>6.9273317919751776E-2</v>
      </c>
      <c r="O206" s="7">
        <f>D206/G206-1</f>
        <v>0.31631866861853775</v>
      </c>
      <c r="P206" s="16">
        <f>$P$1</f>
        <v>45289</v>
      </c>
      <c r="Q206" cm="1" vm="2">
        <f t="array" aca="1" ref="Q206:R206" ca="1">_xlfn.STOCKHISTORY(A206,P206,P206,0,0 )</f>
        <v>45289</v>
      </c>
      <c r="R206" s="17" vm="578">
        <f ca="1"/>
        <v>174.04</v>
      </c>
      <c r="S206" s="7">
        <f ca="1">D206/R206-1</f>
        <v>-1.8357848770397589E-2</v>
      </c>
    </row>
    <row r="207" spans="1:19" x14ac:dyDescent="0.25">
      <c r="A207" t="e" vm="579">
        <v>#VALUE!</v>
      </c>
      <c r="B207" t="str" cm="1">
        <f t="array" ref="B207">_FV(A207,"Name")</f>
        <v>DIGITAL REALTY TRUST, INC.</v>
      </c>
      <c r="C207" t="str" cm="1">
        <f t="array" ref="C207">_FV(A207,"Ticker symbol",TRUE)</f>
        <v>DLR</v>
      </c>
      <c r="D207" cm="1">
        <f t="array" ref="D207">_FV(A207,"Price")</f>
        <v>138.66999999999999</v>
      </c>
      <c r="E207" s="1" cm="1">
        <f t="array" ref="E207">_FV(A207,"Change (%)",TRUE)</f>
        <v>1.1599E-2</v>
      </c>
      <c r="F207" s="2" cm="1">
        <f t="array" ref="F207">_FV(A207,"52 week high",TRUE)</f>
        <v>139.86000000000001</v>
      </c>
      <c r="G207" s="2" cm="1">
        <f t="array" ref="G207">_FV(A207,"52 week low",TRUE)</f>
        <v>86.33</v>
      </c>
      <c r="H207" s="3" cm="1">
        <f t="array" ref="H207">_FV(A207,"Market cap",TRUE)/100000000</f>
        <v>419.96500707000001</v>
      </c>
      <c r="I207" s="26" cm="1">
        <f t="array" ref="I207">_FV(A207,"Volume")/1000000</f>
        <v>2.5377640000000001</v>
      </c>
      <c r="J207" s="26" cm="1">
        <f t="array" ref="J207">_FV(A207,"Volume average",TRUE)/1000000</f>
        <v>1.8360209999999999</v>
      </c>
      <c r="K207" s="23">
        <f>J207*D207*1000000/100000000</f>
        <v>2.5460103206999998</v>
      </c>
      <c r="L207" s="26" cm="1">
        <f t="array" ref="L207">_FV(A207,"Shares outstanding",TRUE)/100000000</f>
        <v>3.028521</v>
      </c>
      <c r="M207" s="7">
        <f>I207/J207</f>
        <v>1.3822085912960691</v>
      </c>
      <c r="N207" s="7">
        <f>F207/D207-1</f>
        <v>8.581524482584646E-3</v>
      </c>
      <c r="O207" s="7">
        <f>D207/G207-1</f>
        <v>0.60627823468087549</v>
      </c>
      <c r="P207" s="16">
        <f>$P$1</f>
        <v>45289</v>
      </c>
      <c r="Q207" cm="1" vm="2">
        <f t="array" aca="1" ref="Q207:R207" ca="1">_xlfn.STOCKHISTORY(A207,P207,P207,0,0 )</f>
        <v>45289</v>
      </c>
      <c r="R207" s="17" vm="580">
        <f ca="1"/>
        <v>134.58000000000001</v>
      </c>
      <c r="S207" s="7">
        <f ca="1">D207/R207-1</f>
        <v>3.0390845593698756E-2</v>
      </c>
    </row>
    <row r="208" spans="1:19" x14ac:dyDescent="0.25">
      <c r="A208" t="e" vm="581">
        <v>#VALUE!</v>
      </c>
      <c r="B208" t="str" cm="1">
        <f t="array" ref="B208">_FV(A208,"Name")</f>
        <v>W.W. GRAINGER, INC.</v>
      </c>
      <c r="C208" t="str" cm="1">
        <f t="array" ref="C208">_FV(A208,"Ticker symbol",TRUE)</f>
        <v>GWW</v>
      </c>
      <c r="D208" cm="1">
        <f t="array" ref="D208">_FV(A208,"Price")</f>
        <v>840.55</v>
      </c>
      <c r="E208" s="1" cm="1">
        <f t="array" ref="E208">_FV(A208,"Change (%)",TRUE)</f>
        <v>-1.8640000000000002E-3</v>
      </c>
      <c r="F208" s="2" cm="1">
        <f t="array" ref="F208">_FV(A208,"52 week high",TRUE)</f>
        <v>844.52</v>
      </c>
      <c r="G208" s="2" cm="1">
        <f t="array" ref="G208">_FV(A208,"52 week low",TRUE)</f>
        <v>544.95000000000005</v>
      </c>
      <c r="H208" s="3" cm="1">
        <f t="array" ref="H208">_FV(A208,"Market cap",TRUE)/100000000</f>
        <v>417.19984782</v>
      </c>
      <c r="I208" s="26" cm="1">
        <f t="array" ref="I208">_FV(A208,"Volume")/1000000</f>
        <v>0.24082500000000001</v>
      </c>
      <c r="J208" s="26" cm="1">
        <f t="array" ref="J208">_FV(A208,"Volume average",TRUE)/1000000</f>
        <v>0.22348699999999999</v>
      </c>
      <c r="K208" s="23">
        <f>J208*D208*1000000/100000000</f>
        <v>1.8785199784999997</v>
      </c>
      <c r="L208" s="26" cm="1">
        <f t="array" ref="L208">_FV(A208,"Shares outstanding",TRUE)/100000000</f>
        <v>0.49634149999999999</v>
      </c>
      <c r="M208" s="7">
        <f>I208/J208</f>
        <v>1.0775794565231984</v>
      </c>
      <c r="N208" s="7">
        <f>F208/D208-1</f>
        <v>4.7230979715662258E-3</v>
      </c>
      <c r="O208" s="7">
        <f>D208/G208-1</f>
        <v>0.54243508578768673</v>
      </c>
      <c r="P208" s="16">
        <f>$P$1</f>
        <v>45289</v>
      </c>
      <c r="Q208" cm="1" vm="2">
        <f t="array" aca="1" ref="Q208:R208" ca="1">_xlfn.STOCKHISTORY(A208,P208,P208,0,0 )</f>
        <v>45289</v>
      </c>
      <c r="R208" s="17" vm="582">
        <f ca="1"/>
        <v>828.69</v>
      </c>
      <c r="S208" s="7">
        <f ca="1">D208/R208-1</f>
        <v>1.4311745043381618E-2</v>
      </c>
    </row>
    <row r="209" spans="1:19" x14ac:dyDescent="0.25">
      <c r="A209" t="e" vm="583">
        <v>#VALUE!</v>
      </c>
      <c r="B209" t="str" cm="1">
        <f t="array" ref="B209">_FV(A209,"Name")</f>
        <v>KIMBERLY-CLARK CORPORATION</v>
      </c>
      <c r="C209" t="str" cm="1">
        <f t="array" ref="C209">_FV(A209,"Ticker symbol",TRUE)</f>
        <v>KMB</v>
      </c>
      <c r="D209" cm="1">
        <f t="array" ref="D209">_FV(A209,"Price")</f>
        <v>123.07</v>
      </c>
      <c r="E209" s="1" cm="1">
        <f t="array" ref="E209">_FV(A209,"Change (%)",TRUE)</f>
        <v>-8.8590000000000006E-3</v>
      </c>
      <c r="F209" s="2" cm="1">
        <f t="array" ref="F209">_FV(A209,"52 week high",TRUE)</f>
        <v>147.87</v>
      </c>
      <c r="G209" s="2" cm="1">
        <f t="array" ref="G209">_FV(A209,"52 week low",TRUE)</f>
        <v>116.31699999999999</v>
      </c>
      <c r="H209" s="3" cm="1">
        <f t="array" ref="H209">_FV(A209,"Market cap",TRUE)/100000000</f>
        <v>415.90398870000001</v>
      </c>
      <c r="I209" s="26" cm="1">
        <f t="array" ref="I209">_FV(A209,"Volume")/1000000</f>
        <v>2.725616</v>
      </c>
      <c r="J209" s="26" cm="1">
        <f t="array" ref="J209">_FV(A209,"Volume average",TRUE)/1000000</f>
        <v>1.7334890000000001</v>
      </c>
      <c r="K209" s="23">
        <f>J209*D209*1000000/100000000</f>
        <v>2.1334049123000001</v>
      </c>
      <c r="L209" s="26" cm="1">
        <f t="array" ref="L209">_FV(A209,"Shares outstanding",TRUE)/100000000</f>
        <v>3.37941</v>
      </c>
      <c r="M209" s="7">
        <f>I209/J209</f>
        <v>1.5723295619412641</v>
      </c>
      <c r="N209" s="7">
        <f>F209/D209-1</f>
        <v>0.20151133501259455</v>
      </c>
      <c r="O209" s="7">
        <f>D209/G209-1</f>
        <v>5.8056861851663921E-2</v>
      </c>
      <c r="P209" s="16">
        <f>$P$1</f>
        <v>45289</v>
      </c>
      <c r="Q209" cm="1" vm="2">
        <f t="array" aca="1" ref="Q209:R209" ca="1">_xlfn.STOCKHISTORY(A209,P209,P209,0,0 )</f>
        <v>45289</v>
      </c>
      <c r="R209" s="17" vm="584">
        <f ca="1"/>
        <v>121.51</v>
      </c>
      <c r="S209" s="7">
        <f ca="1">D209/R209-1</f>
        <v>1.2838449510328198E-2</v>
      </c>
    </row>
    <row r="210" spans="1:19" x14ac:dyDescent="0.25">
      <c r="A210" t="e" vm="585">
        <v>#VALUE!</v>
      </c>
      <c r="B210" t="str" cm="1">
        <f t="array" ref="B210">_FV(A210,"Name")</f>
        <v>NEWMONT CORPORATION</v>
      </c>
      <c r="C210" t="str" cm="1">
        <f t="array" ref="C210">_FV(A210,"Ticker symbol",TRUE)</f>
        <v>NEM</v>
      </c>
      <c r="D210" cm="1">
        <f t="array" ref="D210">_FV(A210,"Price")</f>
        <v>36.01</v>
      </c>
      <c r="E210" s="1" cm="1">
        <f t="array" ref="E210">_FV(A210,"Change (%)",TRUE)</f>
        <v>-4.3304999999999996E-2</v>
      </c>
      <c r="F210" s="2" cm="1">
        <f t="array" ref="F210">_FV(A210,"52 week high",TRUE)</f>
        <v>55.41</v>
      </c>
      <c r="G210" s="2" cm="1">
        <f t="array" ref="G210">_FV(A210,"52 week low",TRUE)</f>
        <v>33.585000000000001</v>
      </c>
      <c r="H210" s="3" cm="1">
        <f t="array" ref="H210">_FV(A210,"Market cap",TRUE)/100000000</f>
        <v>415.01236920000002</v>
      </c>
      <c r="I210" s="26" cm="1">
        <f t="array" ref="I210">_FV(A210,"Volume")/1000000</f>
        <v>11.260293000000001</v>
      </c>
      <c r="J210" s="26" cm="1">
        <f t="array" ref="J210">_FV(A210,"Volume average",TRUE)/1000000</f>
        <v>10.990997</v>
      </c>
      <c r="K210" s="23">
        <f>J210*D210*1000000/100000000</f>
        <v>3.9578580196999997</v>
      </c>
      <c r="L210" s="26" cm="1">
        <f t="array" ref="L210">_FV(A210,"Shares outstanding",TRUE)/100000000</f>
        <v>11.52492</v>
      </c>
      <c r="M210" s="7">
        <f>I210/J210</f>
        <v>1.0245015079159789</v>
      </c>
      <c r="N210" s="7">
        <f>F210/D210-1</f>
        <v>0.5387392391002499</v>
      </c>
      <c r="O210" s="7">
        <f>D210/G210-1</f>
        <v>7.220485335715332E-2</v>
      </c>
      <c r="P210" s="16">
        <f>$P$1</f>
        <v>45289</v>
      </c>
      <c r="Q210" cm="1" vm="2">
        <f t="array" aca="1" ref="Q210:R210" ca="1">_xlfn.STOCKHISTORY(A210,P210,P210,0,0 )</f>
        <v>45289</v>
      </c>
      <c r="R210" s="17" vm="586">
        <f ca="1"/>
        <v>41.39</v>
      </c>
      <c r="S210" s="7">
        <f ca="1">D210/R210-1</f>
        <v>-0.12998308770234357</v>
      </c>
    </row>
    <row r="211" spans="1:19" x14ac:dyDescent="0.25">
      <c r="A211" t="e" vm="587">
        <v>#VALUE!</v>
      </c>
      <c r="B211" t="str" cm="1">
        <f t="array" ref="B211">_FV(A211,"Name")</f>
        <v>KENVUE INC.</v>
      </c>
      <c r="C211" t="str" cm="1">
        <f t="array" ref="C211">_FV(A211,"Ticker symbol",TRUE)</f>
        <v>KVUE</v>
      </c>
      <c r="D211" cm="1">
        <f t="array" ref="D211">_FV(A211,"Price")</f>
        <v>21.23</v>
      </c>
      <c r="E211" s="1" cm="1">
        <f t="array" ref="E211">_FV(A211,"Change (%)",TRUE)</f>
        <v>-1.3017000000000001E-2</v>
      </c>
      <c r="F211" s="2" cm="1">
        <f t="array" ref="F211">_FV(A211,"52 week high",TRUE)</f>
        <v>27.795000000000002</v>
      </c>
      <c r="G211" s="2" cm="1">
        <f t="array" ref="G211">_FV(A211,"52 week low",TRUE)</f>
        <v>17.82</v>
      </c>
      <c r="H211" s="3" cm="1">
        <f t="array" ref="H211">_FV(A211,"Market cap",TRUE)/100000000</f>
        <v>406.55343850000003</v>
      </c>
      <c r="I211" s="26" cm="1">
        <f t="array" ref="I211">_FV(A211,"Volume")/1000000</f>
        <v>12.962426000000001</v>
      </c>
      <c r="J211" s="26" cm="1">
        <f t="array" ref="J211">_FV(A211,"Volume average",TRUE)/1000000</f>
        <v>21.214255000000001</v>
      </c>
      <c r="K211" s="23">
        <f>J211*D211*1000000/100000000</f>
        <v>4.5037863365000002</v>
      </c>
      <c r="L211" s="26" cm="1">
        <f t="array" ref="L211">_FV(A211,"Shares outstanding",TRUE)/100000000</f>
        <v>19.14995</v>
      </c>
      <c r="M211" s="7">
        <f>I211/J211</f>
        <v>0.61102433245947119</v>
      </c>
      <c r="N211" s="7">
        <f>F211/D211-1</f>
        <v>0.30923221855864358</v>
      </c>
      <c r="O211" s="7">
        <f>D211/G211-1</f>
        <v>0.19135802469135799</v>
      </c>
      <c r="P211" s="16">
        <f>$P$1</f>
        <v>45289</v>
      </c>
      <c r="Q211" cm="1" vm="2">
        <f t="array" aca="1" ref="Q211:R211" ca="1">_xlfn.STOCKHISTORY(A211,P211,P211,0,0 )</f>
        <v>45289</v>
      </c>
      <c r="R211" s="17" vm="588">
        <f ca="1"/>
        <v>21.53</v>
      </c>
      <c r="S211" s="7">
        <f ca="1">D211/R211-1</f>
        <v>-1.3934045517882021E-2</v>
      </c>
    </row>
    <row r="212" spans="1:19" x14ac:dyDescent="0.25">
      <c r="A212" t="e" vm="589">
        <v>#VALUE!</v>
      </c>
      <c r="B212" t="str" cm="1">
        <f t="array" ref="B212">_FV(A212,"Name")</f>
        <v>TE Connectivity Ltd</v>
      </c>
      <c r="C212" t="str" cm="1">
        <f t="array" ref="C212">_FV(A212,"Ticker symbol",TRUE)</f>
        <v>TEL</v>
      </c>
      <c r="D212" cm="1">
        <f t="array" ref="D212">_FV(A212,"Price")</f>
        <v>130.74</v>
      </c>
      <c r="E212" s="1" cm="1">
        <f t="array" ref="E212">_FV(A212,"Change (%)",TRUE)</f>
        <v>-9.0200000000000002E-3</v>
      </c>
      <c r="F212" s="2" cm="1">
        <f t="array" ref="F212">_FV(A212,"52 week high",TRUE)</f>
        <v>146.595</v>
      </c>
      <c r="G212" s="2" cm="1">
        <f t="array" ref="G212">_FV(A212,"52 week low",TRUE)</f>
        <v>114.995</v>
      </c>
      <c r="H212" s="3" cm="1">
        <f t="array" ref="H212">_FV(A212,"Market cap",TRUE)/100000000</f>
        <v>406.31285681999998</v>
      </c>
      <c r="I212" s="26" cm="1">
        <f t="array" ref="I212">_FV(A212,"Volume")/1000000</f>
        <v>2.5805470000000001</v>
      </c>
      <c r="J212" s="26" cm="1">
        <f t="array" ref="J212">_FV(A212,"Volume average",TRUE)/1000000</f>
        <v>1.467214</v>
      </c>
      <c r="K212" s="23">
        <f>J212*D212*1000000/100000000</f>
        <v>1.9182355836000002</v>
      </c>
      <c r="L212" s="26" cm="1">
        <f t="array" ref="L212">_FV(A212,"Shares outstanding",TRUE)/100000000</f>
        <v>3.107793</v>
      </c>
      <c r="M212" s="7">
        <f>I212/J212</f>
        <v>1.7588075086524531</v>
      </c>
      <c r="N212" s="7">
        <f>F212/D212-1</f>
        <v>0.12127122533272128</v>
      </c>
      <c r="O212" s="7">
        <f>D212/G212-1</f>
        <v>0.13691899647810768</v>
      </c>
      <c r="P212" s="16">
        <f>$P$1</f>
        <v>45289</v>
      </c>
      <c r="Q212" cm="1" vm="2">
        <f t="array" aca="1" ref="Q212:R212" ca="1">_xlfn.STOCKHISTORY(A212,P212,P212,0,0 )</f>
        <v>45289</v>
      </c>
      <c r="R212" s="17" vm="590">
        <f ca="1"/>
        <v>140.5</v>
      </c>
      <c r="S212" s="7">
        <f ca="1">D212/R212-1</f>
        <v>-6.9466192170818397E-2</v>
      </c>
    </row>
    <row r="213" spans="1:19" x14ac:dyDescent="0.25">
      <c r="A213" t="e" vm="591">
        <v>#VALUE!</v>
      </c>
      <c r="B213" t="str" cm="1">
        <f t="array" ref="B213">_FV(A213,"Name")</f>
        <v>ONEOK, INC.</v>
      </c>
      <c r="C213" t="str" cm="1">
        <f t="array" ref="C213">_FV(A213,"Ticker symbol",TRUE)</f>
        <v>OKE</v>
      </c>
      <c r="D213" cm="1">
        <f t="array" ref="D213">_FV(A213,"Price")</f>
        <v>69.599999999999994</v>
      </c>
      <c r="E213" s="1" cm="1">
        <f t="array" ref="E213">_FV(A213,"Change (%)",TRUE)</f>
        <v>-1.4862E-2</v>
      </c>
      <c r="F213" s="2" cm="1">
        <f t="array" ref="F213">_FV(A213,"52 week high",TRUE)</f>
        <v>72.515000000000001</v>
      </c>
      <c r="G213" s="2" cm="1">
        <f t="array" ref="G213">_FV(A213,"52 week low",TRUE)</f>
        <v>55.91</v>
      </c>
      <c r="H213" s="3" cm="1">
        <f t="array" ref="H213">_FV(A213,"Market cap",TRUE)/100000000</f>
        <v>405.45528719999999</v>
      </c>
      <c r="I213" s="26" cm="1">
        <f t="array" ref="I213">_FV(A213,"Volume")/1000000</f>
        <v>4.3267300000000004</v>
      </c>
      <c r="J213" s="26" cm="1">
        <f t="array" ref="J213">_FV(A213,"Volume average",TRUE)/1000000</f>
        <v>4.1196409999999997</v>
      </c>
      <c r="K213" s="23">
        <f>J213*D213*1000000/100000000</f>
        <v>2.8672701359999997</v>
      </c>
      <c r="L213" s="26" cm="1">
        <f t="array" ref="L213">_FV(A213,"Shares outstanding",TRUE)/100000000</f>
        <v>5.825507</v>
      </c>
      <c r="M213" s="7">
        <f>I213/J213</f>
        <v>1.0502687005979405</v>
      </c>
      <c r="N213" s="7">
        <f>F213/D213-1</f>
        <v>4.18821839080461E-2</v>
      </c>
      <c r="O213" s="7">
        <f>D213/G213-1</f>
        <v>0.24485780719012706</v>
      </c>
      <c r="P213" s="16">
        <f>$P$1</f>
        <v>45289</v>
      </c>
      <c r="Q213" cm="1" vm="2">
        <f t="array" aca="1" ref="Q213:R213" ca="1">_xlfn.STOCKHISTORY(A213,P213,P213,0,0 )</f>
        <v>45289</v>
      </c>
      <c r="R213" s="17" vm="592">
        <f ca="1"/>
        <v>70.22</v>
      </c>
      <c r="S213" s="7">
        <f ca="1">D213/R213-1</f>
        <v>-8.8293933352321385E-3</v>
      </c>
    </row>
    <row r="214" spans="1:19" x14ac:dyDescent="0.25">
      <c r="A214" t="e" vm="593">
        <v>#VALUE!</v>
      </c>
      <c r="B214" t="str" cm="1">
        <f t="array" ref="B214">_FV(A214,"Name")</f>
        <v>THE ALLSTATE CORPORATION</v>
      </c>
      <c r="C214" t="str" cm="1">
        <f t="array" ref="C214">_FV(A214,"Ticker symbol",TRUE)</f>
        <v>ALL</v>
      </c>
      <c r="D214" cm="1">
        <f t="array" ref="D214">_FV(A214,"Price")</f>
        <v>151.5</v>
      </c>
      <c r="E214" s="1" cm="1">
        <f t="array" ref="E214">_FV(A214,"Change (%)",TRUE)</f>
        <v>3.1119999999999997E-3</v>
      </c>
      <c r="F214" s="2" cm="1">
        <f t="array" ref="F214">_FV(A214,"52 week high",TRUE)</f>
        <v>152.4</v>
      </c>
      <c r="G214" s="2" cm="1">
        <f t="array" ref="G214">_FV(A214,"52 week low",TRUE)</f>
        <v>100.57299999999999</v>
      </c>
      <c r="H214" s="3" cm="1">
        <f t="array" ref="H214">_FV(A214,"Market cap",TRUE)/100000000</f>
        <v>396.45595650000001</v>
      </c>
      <c r="I214" s="26" cm="1">
        <f t="array" ref="I214">_FV(A214,"Volume")/1000000</f>
        <v>1.1874610000000001</v>
      </c>
      <c r="J214" s="26" cm="1">
        <f t="array" ref="J214">_FV(A214,"Volume average",TRUE)/1000000</f>
        <v>1.6478969999999999</v>
      </c>
      <c r="K214" s="23">
        <f>J214*D214*1000000/100000000</f>
        <v>2.4965639550000001</v>
      </c>
      <c r="L214" s="26" cm="1">
        <f t="array" ref="L214">_FV(A214,"Shares outstanding",TRUE)/100000000</f>
        <v>2.6168710000000002</v>
      </c>
      <c r="M214" s="7">
        <f>I214/J214</f>
        <v>0.72059176028598881</v>
      </c>
      <c r="N214" s="7">
        <f>F214/D214-1</f>
        <v>5.9405940594059459E-3</v>
      </c>
      <c r="O214" s="7">
        <f>D214/G214-1</f>
        <v>0.50636850844660097</v>
      </c>
      <c r="P214" s="16">
        <f>$P$1</f>
        <v>45289</v>
      </c>
      <c r="Q214" cm="1" vm="2">
        <f t="array" aca="1" ref="Q214:R214" ca="1">_xlfn.STOCKHISTORY(A214,P214,P214,0,0 )</f>
        <v>45289</v>
      </c>
      <c r="R214" s="17" vm="594">
        <f ca="1"/>
        <v>139.97999999999999</v>
      </c>
      <c r="S214" s="7">
        <f ca="1">D214/R214-1</f>
        <v>8.2297471067295458E-2</v>
      </c>
    </row>
    <row r="215" spans="1:19" x14ac:dyDescent="0.25">
      <c r="A215" t="e" vm="595">
        <v>#VALUE!</v>
      </c>
      <c r="B215" t="str" cm="1">
        <f t="array" ref="B215">_FV(A215,"Name")</f>
        <v>KINDER MORGAN, INC.</v>
      </c>
      <c r="C215" t="str" cm="1">
        <f t="array" ref="C215">_FV(A215,"Ticker symbol",TRUE)</f>
        <v>KMI</v>
      </c>
      <c r="D215" cm="1">
        <f t="array" ref="D215">_FV(A215,"Price")</f>
        <v>17.82</v>
      </c>
      <c r="E215" s="1" cm="1">
        <f t="array" ref="E215">_FV(A215,"Change (%)",TRUE)</f>
        <v>-8.3470000000000003E-3</v>
      </c>
      <c r="F215" s="2" cm="1">
        <f t="array" ref="F215">_FV(A215,"52 week high",TRUE)</f>
        <v>19.094999999999999</v>
      </c>
      <c r="G215" s="2" cm="1">
        <f t="array" ref="G215">_FV(A215,"52 week low",TRUE)</f>
        <v>15.89</v>
      </c>
      <c r="H215" s="3" cm="1">
        <f t="array" ref="H215">_FV(A215,"Market cap",TRUE)/100000000</f>
        <v>396.0983268</v>
      </c>
      <c r="I215" s="26" cm="1">
        <f t="array" ref="I215">_FV(A215,"Volume")/1000000</f>
        <v>12.902006</v>
      </c>
      <c r="J215" s="26" cm="1">
        <f t="array" ref="J215">_FV(A215,"Volume average",TRUE)/1000000</f>
        <v>13.481032000000001</v>
      </c>
      <c r="K215" s="23">
        <f>J215*D215*1000000/100000000</f>
        <v>2.4023199023999999</v>
      </c>
      <c r="L215" s="26" cm="1">
        <f t="array" ref="L215">_FV(A215,"Shares outstanding",TRUE)/100000000</f>
        <v>22.227740000000001</v>
      </c>
      <c r="M215" s="7">
        <f>I215/J215</f>
        <v>0.95704883721068235</v>
      </c>
      <c r="N215" s="7">
        <f>F215/D215-1</f>
        <v>7.1548821548821362E-2</v>
      </c>
      <c r="O215" s="7">
        <f>D215/G215-1</f>
        <v>0.12146003775959713</v>
      </c>
      <c r="P215" s="16">
        <f>$P$1</f>
        <v>45289</v>
      </c>
      <c r="Q215" cm="1" vm="2">
        <f t="array" aca="1" ref="Q215:R215" ca="1">_xlfn.STOCKHISTORY(A215,P215,P215,0,0 )</f>
        <v>45289</v>
      </c>
      <c r="R215" s="17" vm="596">
        <f ca="1"/>
        <v>17.64</v>
      </c>
      <c r="S215" s="7">
        <f ca="1">D215/R215-1</f>
        <v>1.0204081632652962E-2</v>
      </c>
    </row>
    <row r="216" spans="1:19" x14ac:dyDescent="0.25">
      <c r="A216" t="e" vm="597">
        <v>#VALUE!</v>
      </c>
      <c r="B216" t="str" cm="1">
        <f t="array" ref="B216">_FV(A216,"Name")</f>
        <v>L3HARRIS TECHNOLOGIES, INC.</v>
      </c>
      <c r="C216" t="str" cm="1">
        <f t="array" ref="C216">_FV(A216,"Ticker symbol",TRUE)</f>
        <v>LHX</v>
      </c>
      <c r="D216" cm="1">
        <f t="array" ref="D216">_FV(A216,"Price")</f>
        <v>205.12</v>
      </c>
      <c r="E216" s="1" cm="1">
        <f t="array" ref="E216">_FV(A216,"Change (%)",TRUE)</f>
        <v>-1.2897E-2</v>
      </c>
      <c r="F216" s="2" cm="1">
        <f t="array" ref="F216">_FV(A216,"52 week high",TRUE)</f>
        <v>219.31</v>
      </c>
      <c r="G216" s="2" cm="1">
        <f t="array" ref="G216">_FV(A216,"52 week low",TRUE)</f>
        <v>160.25</v>
      </c>
      <c r="H216" s="3" cm="1">
        <f t="array" ref="H216">_FV(A216,"Market cap",TRUE)/100000000</f>
        <v>393.8646</v>
      </c>
      <c r="I216" s="26" cm="1">
        <f t="array" ref="I216">_FV(A216,"Volume")/1000000</f>
        <v>0.825905</v>
      </c>
      <c r="J216" s="26" cm="1">
        <f t="array" ref="J216">_FV(A216,"Volume average",TRUE)/1000000</f>
        <v>1.358347</v>
      </c>
      <c r="K216" s="23">
        <f>J216*D216*1000000/100000000</f>
        <v>2.7862413664000005</v>
      </c>
      <c r="L216" s="26" cm="1">
        <f t="array" ref="L216">_FV(A216,"Shares outstanding",TRUE)/100000000</f>
        <v>1.8954029999999999</v>
      </c>
      <c r="M216" s="7">
        <f>I216/J216</f>
        <v>0.60802210333589279</v>
      </c>
      <c r="N216" s="7">
        <f>F216/D216-1</f>
        <v>6.9179017160686307E-2</v>
      </c>
      <c r="O216" s="7">
        <f>D216/G216-1</f>
        <v>0.28000000000000003</v>
      </c>
      <c r="P216" s="16">
        <f>$P$1</f>
        <v>45289</v>
      </c>
      <c r="Q216" cm="1" vm="2">
        <f t="array" aca="1" ref="Q216:R216" ca="1">_xlfn.STOCKHISTORY(A216,P216,P216,0,0 )</f>
        <v>45289</v>
      </c>
      <c r="R216" s="17" vm="598">
        <f ca="1"/>
        <v>210.62</v>
      </c>
      <c r="S216" s="7">
        <f ca="1">D216/R216-1</f>
        <v>-2.6113379546101934E-2</v>
      </c>
    </row>
    <row r="217" spans="1:19" x14ac:dyDescent="0.25">
      <c r="A217" t="e" vm="599">
        <v>#VALUE!</v>
      </c>
      <c r="B217" t="str" cm="1">
        <f t="array" ref="B217">_FV(A217,"Name")</f>
        <v>THE HERSHEY COMPANY</v>
      </c>
      <c r="C217" t="str" cm="1">
        <f t="array" ref="C217">_FV(A217,"Ticker symbol",TRUE)</f>
        <v>HSY</v>
      </c>
      <c r="D217" cm="1">
        <f t="array" ref="D217">_FV(A217,"Price")</f>
        <v>191.53</v>
      </c>
      <c r="E217" s="1" cm="1">
        <f t="array" ref="E217">_FV(A217,"Change (%)",TRUE)</f>
        <v>4.6680000000000003E-3</v>
      </c>
      <c r="F217" s="2" cm="1">
        <f t="array" ref="F217">_FV(A217,"52 week high",TRUE)</f>
        <v>276.88049999999998</v>
      </c>
      <c r="G217" s="2" cm="1">
        <f t="array" ref="G217">_FV(A217,"52 week low",TRUE)</f>
        <v>178.82</v>
      </c>
      <c r="H217" s="3" cm="1">
        <f t="array" ref="H217">_FV(A217,"Market cap",TRUE)/100000000</f>
        <v>391.67540245999999</v>
      </c>
      <c r="I217" s="26" cm="1">
        <f t="array" ref="I217">_FV(A217,"Volume")/1000000</f>
        <v>1.617378</v>
      </c>
      <c r="J217" s="26" cm="1">
        <f t="array" ref="J217">_FV(A217,"Volume average",TRUE)/1000000</f>
        <v>1.5898509999999999</v>
      </c>
      <c r="K217" s="23">
        <f>J217*D217*1000000/100000000</f>
        <v>3.0450416202999997</v>
      </c>
      <c r="L217" s="26" cm="1">
        <f t="array" ref="L217">_FV(A217,"Shares outstanding",TRUE)/100000000</f>
        <v>2.0449820000000001</v>
      </c>
      <c r="M217" s="7">
        <f>I217/J217</f>
        <v>1.0173142011421197</v>
      </c>
      <c r="N217" s="7">
        <f>F217/D217-1</f>
        <v>0.44562470631232687</v>
      </c>
      <c r="O217" s="7">
        <f>D217/G217-1</f>
        <v>7.1077060731461916E-2</v>
      </c>
      <c r="P217" s="16">
        <f>$P$1</f>
        <v>45289</v>
      </c>
      <c r="Q217" cm="1" vm="2">
        <f t="array" aca="1" ref="Q217:R217" ca="1">_xlfn.STOCKHISTORY(A217,P217,P217,0,0 )</f>
        <v>45289</v>
      </c>
      <c r="R217" s="17" vm="600">
        <f ca="1"/>
        <v>186.44</v>
      </c>
      <c r="S217" s="7">
        <f ca="1">D217/R217-1</f>
        <v>2.7301008367303092E-2</v>
      </c>
    </row>
    <row r="218" spans="1:19" x14ac:dyDescent="0.25">
      <c r="A218" t="e" vm="601">
        <v>#VALUE!</v>
      </c>
      <c r="B218" t="str" cm="1">
        <f t="array" ref="B218">_FV(A218,"Name")</f>
        <v>Dominion Energy, Inc.</v>
      </c>
      <c r="C218" t="str" cm="1">
        <f t="array" ref="C218">_FV(A218,"Ticker symbol",TRUE)</f>
        <v>D</v>
      </c>
      <c r="D218" cm="1">
        <f t="array" ref="D218">_FV(A218,"Price")</f>
        <v>46.76</v>
      </c>
      <c r="E218" s="1" cm="1">
        <f t="array" ref="E218">_FV(A218,"Change (%)",TRUE)</f>
        <v>-1.2043E-2</v>
      </c>
      <c r="F218" s="2" cm="1">
        <f t="array" ref="F218">_FV(A218,"52 week high",TRUE)</f>
        <v>63.68</v>
      </c>
      <c r="G218" s="2" cm="1">
        <f t="array" ref="G218">_FV(A218,"52 week low",TRUE)</f>
        <v>39.18</v>
      </c>
      <c r="H218" s="3" cm="1">
        <f t="array" ref="H218">_FV(A218,"Market cap",TRUE)/100000000</f>
        <v>391.28618368000002</v>
      </c>
      <c r="I218" s="26" cm="1">
        <f t="array" ref="I218">_FV(A218,"Volume")/1000000</f>
        <v>6.9152529999999999</v>
      </c>
      <c r="J218" s="26" cm="1">
        <f t="array" ref="J218">_FV(A218,"Volume average",TRUE)/1000000</f>
        <v>5.1179750000000004</v>
      </c>
      <c r="K218" s="23">
        <f>J218*D218*1000000/100000000</f>
        <v>2.3931651100000004</v>
      </c>
      <c r="L218" s="26" cm="1">
        <f t="array" ref="L218">_FV(A218,"Shares outstanding",TRUE)/100000000</f>
        <v>8.3679679999999994</v>
      </c>
      <c r="M218" s="7">
        <f>I218/J218</f>
        <v>1.3511697497545414</v>
      </c>
      <c r="N218" s="7">
        <f>F218/D218-1</f>
        <v>0.36184773310521812</v>
      </c>
      <c r="O218" s="7">
        <f>D218/G218-1</f>
        <v>0.19346605410923945</v>
      </c>
      <c r="P218" s="16">
        <f>$P$1</f>
        <v>45289</v>
      </c>
      <c r="Q218" cm="1" vm="2">
        <f t="array" aca="1" ref="Q218:R218" ca="1">_xlfn.STOCKHISTORY(A218,P218,P218,0,0 )</f>
        <v>45289</v>
      </c>
      <c r="R218" s="17" vm="602">
        <f ca="1"/>
        <v>47</v>
      </c>
      <c r="S218" s="7">
        <f ca="1">D218/R218-1</f>
        <v>-5.106382978723456E-3</v>
      </c>
    </row>
    <row r="219" spans="1:19" x14ac:dyDescent="0.25">
      <c r="A219" t="e" vm="603">
        <v>#VALUE!</v>
      </c>
      <c r="B219" t="str" cm="1">
        <f t="array" ref="B219">_FV(A219,"Name")</f>
        <v>MODERNA, INC.</v>
      </c>
      <c r="C219" t="str" cm="1">
        <f t="array" ref="C219">_FV(A219,"Ticker symbol",TRUE)</f>
        <v>MRNA</v>
      </c>
      <c r="D219" cm="1">
        <f t="array" ref="D219">_FV(A219,"Price")</f>
        <v>102.16</v>
      </c>
      <c r="E219" s="1" cm="1">
        <f t="array" ref="E219">_FV(A219,"Change (%)",TRUE)</f>
        <v>-3.5771999999999998E-2</v>
      </c>
      <c r="F219" s="2" cm="1">
        <f t="array" ref="F219">_FV(A219,"52 week high",TRUE)</f>
        <v>207.51</v>
      </c>
      <c r="G219" s="2" cm="1">
        <f t="array" ref="G219">_FV(A219,"52 week low",TRUE)</f>
        <v>62.55</v>
      </c>
      <c r="H219" s="3" cm="1">
        <f t="array" ref="H219">_FV(A219,"Market cap",TRUE)/100000000</f>
        <v>389.5197344</v>
      </c>
      <c r="I219" s="26" cm="1">
        <f t="array" ref="I219">_FV(A219,"Volume")/1000000</f>
        <v>5.9147299999999996</v>
      </c>
      <c r="J219" s="26" cm="1">
        <f t="array" ref="J219">_FV(A219,"Volume average",TRUE)/1000000</f>
        <v>6.6727540000000003</v>
      </c>
      <c r="K219" s="23">
        <f>J219*D219*1000000/100000000</f>
        <v>6.8168854863999995</v>
      </c>
      <c r="L219" s="26" cm="1">
        <f t="array" ref="L219">_FV(A219,"Shares outstanding",TRUE)/100000000</f>
        <v>3.81284</v>
      </c>
      <c r="M219" s="7">
        <f>I219/J219</f>
        <v>0.88640012804308377</v>
      </c>
      <c r="N219" s="7">
        <f>F219/D219-1</f>
        <v>1.0312255285826155</v>
      </c>
      <c r="O219" s="7">
        <f>D219/G219-1</f>
        <v>0.63325339728217434</v>
      </c>
      <c r="P219" s="16">
        <f>$P$1</f>
        <v>45289</v>
      </c>
      <c r="Q219" cm="1" vm="2">
        <f t="array" aca="1" ref="Q219:R219" ca="1">_xlfn.STOCKHISTORY(A219,P219,P219,0,0 )</f>
        <v>45289</v>
      </c>
      <c r="R219" s="17" vm="604">
        <f ca="1"/>
        <v>99.45</v>
      </c>
      <c r="S219" s="7">
        <f ca="1">D219/R219-1</f>
        <v>2.7249874308697741E-2</v>
      </c>
    </row>
    <row r="220" spans="1:19" x14ac:dyDescent="0.25">
      <c r="A220" t="e" vm="605">
        <v>#VALUE!</v>
      </c>
      <c r="B220" t="str" cm="1">
        <f t="array" ref="B220">_FV(A220,"Name")</f>
        <v>IQVIA HOLDINGS INC</v>
      </c>
      <c r="C220" t="str" cm="1">
        <f t="array" ref="C220">_FV(A220,"Ticker symbol",TRUE)</f>
        <v>IQV</v>
      </c>
      <c r="D220" cm="1">
        <f t="array" ref="D220">_FV(A220,"Price")</f>
        <v>212.7</v>
      </c>
      <c r="E220" s="1" cm="1">
        <f t="array" ref="E220">_FV(A220,"Change (%)",TRUE)</f>
        <v>-5.3779999999999991E-3</v>
      </c>
      <c r="F220" s="2" cm="1">
        <f t="array" ref="F220">_FV(A220,"52 week high",TRUE)</f>
        <v>241.86</v>
      </c>
      <c r="G220" s="2" cm="1">
        <f t="array" ref="G220">_FV(A220,"52 week low",TRUE)</f>
        <v>167.42</v>
      </c>
      <c r="H220" s="3" cm="1">
        <f t="array" ref="H220">_FV(A220,"Market cap",TRUE)/100000000</f>
        <v>388.17750000000001</v>
      </c>
      <c r="I220" s="26" cm="1">
        <f t="array" ref="I220">_FV(A220,"Volume")/1000000</f>
        <v>0.76771999999999996</v>
      </c>
      <c r="J220" s="26" cm="1">
        <f t="array" ref="J220">_FV(A220,"Volume average",TRUE)/1000000</f>
        <v>0.96401400000000004</v>
      </c>
      <c r="K220" s="23">
        <f>J220*D220*1000000/100000000</f>
        <v>2.0504577779999997</v>
      </c>
      <c r="L220" s="26" cm="1">
        <f t="array" ref="L220">_FV(A220,"Shares outstanding",TRUE)/100000000</f>
        <v>1.825</v>
      </c>
      <c r="M220" s="7">
        <f>I220/J220</f>
        <v>0.79637847583126375</v>
      </c>
      <c r="N220" s="7">
        <f>F220/D220-1</f>
        <v>0.13709449929478157</v>
      </c>
      <c r="O220" s="7">
        <f>D220/G220-1</f>
        <v>0.27045753195556088</v>
      </c>
      <c r="P220" s="16">
        <f>$P$1</f>
        <v>45289</v>
      </c>
      <c r="Q220" cm="1" vm="2">
        <f t="array" aca="1" ref="Q220:R220" ca="1">_xlfn.STOCKHISTORY(A220,P220,P220,0,0 )</f>
        <v>45289</v>
      </c>
      <c r="R220" s="17" vm="606">
        <f ca="1"/>
        <v>231.38</v>
      </c>
      <c r="S220" s="7">
        <f ca="1">D220/R220-1</f>
        <v>-8.0732993344282189E-2</v>
      </c>
    </row>
    <row r="221" spans="1:19" x14ac:dyDescent="0.25">
      <c r="A221" t="e" vm="607">
        <v>#VALUE!</v>
      </c>
      <c r="B221" t="str" cm="1">
        <f t="array" ref="B221">_FV(A221,"Name")</f>
        <v>AGILENT TECHNOLOGIES, INC.</v>
      </c>
      <c r="C221" t="str" cm="1">
        <f t="array" ref="C221">_FV(A221,"Ticker symbol",TRUE)</f>
        <v>A</v>
      </c>
      <c r="D221" cm="1">
        <f t="array" ref="D221">_FV(A221,"Price")</f>
        <v>130.53</v>
      </c>
      <c r="E221" s="1" cm="1">
        <f t="array" ref="E221">_FV(A221,"Change (%)",TRUE)</f>
        <v>-7.6600000000000005E-5</v>
      </c>
      <c r="F221" s="2" cm="1">
        <f t="array" ref="F221">_FV(A221,"52 week high",TRUE)</f>
        <v>159.59</v>
      </c>
      <c r="G221" s="2" cm="1">
        <f t="array" ref="G221">_FV(A221,"52 week low",TRUE)</f>
        <v>96.8</v>
      </c>
      <c r="H221" s="3" cm="1">
        <f t="array" ref="H221">_FV(A221,"Market cap",TRUE)/100000000</f>
        <v>382.45825172999997</v>
      </c>
      <c r="I221" s="26" cm="1">
        <f t="array" ref="I221">_FV(A221,"Volume")/1000000</f>
        <v>1.38212</v>
      </c>
      <c r="J221" s="26" cm="1">
        <f t="array" ref="J221">_FV(A221,"Volume average",TRUE)/1000000</f>
        <v>1.721004</v>
      </c>
      <c r="K221" s="23">
        <f>J221*D221*1000000/100000000</f>
        <v>2.2464265212000001</v>
      </c>
      <c r="L221" s="26" cm="1">
        <f t="array" ref="L221">_FV(A221,"Shares outstanding",TRUE)/100000000</f>
        <v>2.9300410000000001</v>
      </c>
      <c r="M221" s="7">
        <f>I221/J221</f>
        <v>0.80308935946691584</v>
      </c>
      <c r="N221" s="7">
        <f>F221/D221-1</f>
        <v>0.22263081283996011</v>
      </c>
      <c r="O221" s="7">
        <f>D221/G221-1</f>
        <v>0.34845041322314052</v>
      </c>
      <c r="P221" s="16">
        <f>$P$1</f>
        <v>45289</v>
      </c>
      <c r="Q221" cm="1" vm="2">
        <f t="array" aca="1" ref="Q221:R221" ca="1">_xlfn.STOCKHISTORY(A221,P221,P221,0,0 )</f>
        <v>45289</v>
      </c>
      <c r="R221" s="17" vm="608">
        <f ca="1"/>
        <v>139.03</v>
      </c>
      <c r="S221" s="7">
        <f ca="1">D221/R221-1</f>
        <v>-6.1137883909947455E-2</v>
      </c>
    </row>
    <row r="222" spans="1:19" x14ac:dyDescent="0.25">
      <c r="A222" t="e" vm="609">
        <v>#VALUE!</v>
      </c>
      <c r="B222" t="str" cm="1">
        <f t="array" ref="B222">_FV(A222,"Name")</f>
        <v>COGNIZANT TECHNOLOGY SOLUTIONS CORPORATION</v>
      </c>
      <c r="C222" t="str" cm="1">
        <f t="array" ref="C222">_FV(A222,"Ticker symbol",TRUE)</f>
        <v>CTSH</v>
      </c>
      <c r="D222" cm="1">
        <f t="array" ref="D222">_FV(A222,"Price")</f>
        <v>76.2</v>
      </c>
      <c r="E222" s="1" cm="1">
        <f t="array" ref="E222">_FV(A222,"Change (%)",TRUE)</f>
        <v>-2.2700999999999999E-2</v>
      </c>
      <c r="F222" s="2" cm="1">
        <f t="array" ref="F222">_FV(A222,"52 week high",TRUE)</f>
        <v>78.42</v>
      </c>
      <c r="G222" s="2" cm="1">
        <f t="array" ref="G222">_FV(A222,"52 week low",TRUE)</f>
        <v>56.45</v>
      </c>
      <c r="H222" s="3" cm="1">
        <f t="array" ref="H222">_FV(A222,"Market cap",TRUE)/100000000</f>
        <v>382.076325</v>
      </c>
      <c r="I222" s="26" cm="1">
        <f t="array" ref="I222">_FV(A222,"Volume")/1000000</f>
        <v>3.9424969999999999</v>
      </c>
      <c r="J222" s="26" cm="1">
        <f t="array" ref="J222">_FV(A222,"Volume average",TRUE)/1000000</f>
        <v>3.5987179999999999</v>
      </c>
      <c r="K222" s="23">
        <f>J222*D222*1000000/100000000</f>
        <v>2.7422231160000003</v>
      </c>
      <c r="L222" s="26" cm="1">
        <f t="array" ref="L222">_FV(A222,"Shares outstanding",TRUE)/100000000</f>
        <v>5.0141249999999999</v>
      </c>
      <c r="M222" s="7">
        <f>I222/J222</f>
        <v>1.0955281853148815</v>
      </c>
      <c r="N222" s="7">
        <f>F222/D222-1</f>
        <v>2.9133858267716528E-2</v>
      </c>
      <c r="O222" s="7">
        <f>D222/G222-1</f>
        <v>0.34986713906111611</v>
      </c>
      <c r="P222" s="16">
        <f>$P$1</f>
        <v>45289</v>
      </c>
      <c r="Q222" cm="1" vm="2">
        <f t="array" aca="1" ref="Q222:R222" ca="1">_xlfn.STOCKHISTORY(A222,P222,P222,0,0 )</f>
        <v>45289</v>
      </c>
      <c r="R222" s="17" vm="610">
        <f ca="1"/>
        <v>75.53</v>
      </c>
      <c r="S222" s="7">
        <f ca="1">D222/R222-1</f>
        <v>8.8706474248643197E-3</v>
      </c>
    </row>
    <row r="223" spans="1:19" x14ac:dyDescent="0.25">
      <c r="A223" t="e" vm="611">
        <v>#VALUE!</v>
      </c>
      <c r="B223" t="str" cm="1">
        <f t="array" ref="B223">_FV(A223,"Name")</f>
        <v>UNITED RENTALS, INC.</v>
      </c>
      <c r="C223" t="str" cm="1">
        <f t="array" ref="C223">_FV(A223,"Ticker symbol",TRUE)</f>
        <v>URI</v>
      </c>
      <c r="D223" cm="1">
        <f t="array" ref="D223">_FV(A223,"Price")</f>
        <v>561.13</v>
      </c>
      <c r="E223" s="1" cm="1">
        <f t="array" ref="E223">_FV(A223,"Change (%)",TRUE)</f>
        <v>3.4870000000000001E-3</v>
      </c>
      <c r="F223" s="2" cm="1">
        <f t="array" ref="F223">_FV(A223,"52 week high",TRUE)</f>
        <v>585.5</v>
      </c>
      <c r="G223" s="2" cm="1">
        <f t="array" ref="G223">_FV(A223,"52 week low",TRUE)</f>
        <v>325.14999999999998</v>
      </c>
      <c r="H223" s="3" cm="1">
        <f t="array" ref="H223">_FV(A223,"Market cap",TRUE)/100000000</f>
        <v>380.34205037999999</v>
      </c>
      <c r="I223" s="26" cm="1">
        <f t="array" ref="I223">_FV(A223,"Volume")/1000000</f>
        <v>0.52477600000000002</v>
      </c>
      <c r="J223" s="26" cm="1">
        <f t="array" ref="J223">_FV(A223,"Volume average",TRUE)/1000000</f>
        <v>0.63970700000000003</v>
      </c>
      <c r="K223" s="23">
        <f>J223*D223*1000000/100000000</f>
        <v>3.5895878891000002</v>
      </c>
      <c r="L223" s="26" cm="1">
        <f t="array" ref="L223">_FV(A223,"Shares outstanding",TRUE)/100000000</f>
        <v>0.67781449999999999</v>
      </c>
      <c r="M223" s="7">
        <f>I223/J223</f>
        <v>0.82033806101856011</v>
      </c>
      <c r="N223" s="7">
        <f>F223/D223-1</f>
        <v>4.3430221160871918E-2</v>
      </c>
      <c r="O223" s="7">
        <f>D223/G223-1</f>
        <v>0.7257573427648778</v>
      </c>
      <c r="P223" s="16">
        <f>$P$1</f>
        <v>45289</v>
      </c>
      <c r="Q223" cm="1" vm="2">
        <f t="array" aca="1" ref="Q223:R223" ca="1">_xlfn.STOCKHISTORY(A223,P223,P223,0,0 )</f>
        <v>45289</v>
      </c>
      <c r="R223" s="17" vm="612">
        <f ca="1"/>
        <v>573.41999999999996</v>
      </c>
      <c r="S223" s="7">
        <f ca="1">D223/R223-1</f>
        <v>-2.1432806668759352E-2</v>
      </c>
    </row>
    <row r="224" spans="1:19" x14ac:dyDescent="0.25">
      <c r="A224" t="e" vm="613">
        <v>#VALUE!</v>
      </c>
      <c r="B224" t="str" cm="1">
        <f t="array" ref="B224">_FV(A224,"Name")</f>
        <v>AMERIPRISE FINANCIAL, INC.</v>
      </c>
      <c r="C224" t="str" cm="1">
        <f t="array" ref="C224">_FV(A224,"Ticker symbol",TRUE)</f>
        <v>AMP</v>
      </c>
      <c r="D224" cm="1">
        <f t="array" ref="D224">_FV(A224,"Price")</f>
        <v>373.47</v>
      </c>
      <c r="E224" s="1" cm="1">
        <f t="array" ref="E224">_FV(A224,"Change (%)",TRUE)</f>
        <v>-7.7840000000000001E-3</v>
      </c>
      <c r="F224" s="2" cm="1">
        <f t="array" ref="F224">_FV(A224,"52 week high",TRUE)</f>
        <v>386.33</v>
      </c>
      <c r="G224" s="2" cm="1">
        <f t="array" ref="G224">_FV(A224,"52 week low",TRUE)</f>
        <v>275.08999999999997</v>
      </c>
      <c r="H224" s="3" cm="1">
        <f t="array" ref="H224">_FV(A224,"Market cap",TRUE)/100000000</f>
        <v>377.93744814000001</v>
      </c>
      <c r="I224" s="26" cm="1">
        <f t="array" ref="I224">_FV(A224,"Volume")/1000000</f>
        <v>0.81381199999999998</v>
      </c>
      <c r="J224" s="26" cm="1">
        <f t="array" ref="J224">_FV(A224,"Volume average",TRUE)/1000000</f>
        <v>0.485427</v>
      </c>
      <c r="K224" s="23">
        <f>J224*D224*1000000/100000000</f>
        <v>1.8129242169000004</v>
      </c>
      <c r="L224" s="26" cm="1">
        <f t="array" ref="L224">_FV(A224,"Shares outstanding",TRUE)/100000000</f>
        <v>1.011962</v>
      </c>
      <c r="M224" s="7">
        <f>I224/J224</f>
        <v>1.6764868868027529</v>
      </c>
      <c r="N224" s="7">
        <f>F224/D224-1</f>
        <v>3.4433823332529867E-2</v>
      </c>
      <c r="O224" s="7">
        <f>D224/G224-1</f>
        <v>0.35762841251953925</v>
      </c>
      <c r="P224" s="16">
        <f>$P$1</f>
        <v>45289</v>
      </c>
      <c r="Q224" cm="1" vm="2">
        <f t="array" aca="1" ref="Q224:R224" ca="1">_xlfn.STOCKHISTORY(A224,P224,P224,0,0 )</f>
        <v>45289</v>
      </c>
      <c r="R224" s="17" vm="614">
        <f ca="1"/>
        <v>379.83</v>
      </c>
      <c r="S224" s="7">
        <f ca="1">D224/R224-1</f>
        <v>-1.6744332991074806E-2</v>
      </c>
    </row>
    <row r="225" spans="1:19" x14ac:dyDescent="0.25">
      <c r="A225" t="e" vm="615">
        <v>#VALUE!</v>
      </c>
      <c r="B225" t="str" cm="1">
        <f t="array" ref="B225">_FV(A225,"Name")</f>
        <v>SYSCO CORPORATION.</v>
      </c>
      <c r="C225" t="str" cm="1">
        <f t="array" ref="C225">_FV(A225,"Ticker symbol",TRUE)</f>
        <v>SYY</v>
      </c>
      <c r="D225" cm="1">
        <f t="array" ref="D225">_FV(A225,"Price")</f>
        <v>74.900000000000006</v>
      </c>
      <c r="E225" s="1" cm="1">
        <f t="array" ref="E225">_FV(A225,"Change (%)",TRUE)</f>
        <v>-1.1221000000000002E-2</v>
      </c>
      <c r="F225" s="2" cm="1">
        <f t="array" ref="F225">_FV(A225,"52 week high",TRUE)</f>
        <v>82.38</v>
      </c>
      <c r="G225" s="2" cm="1">
        <f t="array" ref="G225">_FV(A225,"52 week low",TRUE)</f>
        <v>62.234999999999999</v>
      </c>
      <c r="H225" s="3" cm="1">
        <f t="array" ref="H225">_FV(A225,"Market cap",TRUE)/100000000</f>
        <v>377.77462800000001</v>
      </c>
      <c r="I225" s="26" cm="1">
        <f t="array" ref="I225">_FV(A225,"Volume")/1000000</f>
        <v>2.4286799999999999</v>
      </c>
      <c r="J225" s="26" cm="1">
        <f t="array" ref="J225">_FV(A225,"Volume average",TRUE)/1000000</f>
        <v>3.125734</v>
      </c>
      <c r="K225" s="23">
        <f>J225*D225*1000000/100000000</f>
        <v>2.3411747660000004</v>
      </c>
      <c r="L225" s="26" cm="1">
        <f t="array" ref="L225">_FV(A225,"Shares outstanding",TRUE)/100000000</f>
        <v>5.0437200000000004</v>
      </c>
      <c r="M225" s="7">
        <f>I225/J225</f>
        <v>0.77699509939105504</v>
      </c>
      <c r="N225" s="7">
        <f>F225/D225-1</f>
        <v>9.9866488651535246E-2</v>
      </c>
      <c r="O225" s="7">
        <f>D225/G225-1</f>
        <v>0.20350285209287389</v>
      </c>
      <c r="P225" s="16">
        <f>$P$1</f>
        <v>45289</v>
      </c>
      <c r="Q225" cm="1" vm="2">
        <f t="array" aca="1" ref="Q225:R225" ca="1">_xlfn.STOCKHISTORY(A225,P225,P225,0,0 )</f>
        <v>45289</v>
      </c>
      <c r="R225" s="17" vm="616">
        <f ca="1"/>
        <v>73.13</v>
      </c>
      <c r="S225" s="7">
        <f ca="1">D225/R225-1</f>
        <v>2.4203473266785291E-2</v>
      </c>
    </row>
    <row r="226" spans="1:19" x14ac:dyDescent="0.25">
      <c r="A226" t="e" vm="617">
        <v>#VALUE!</v>
      </c>
      <c r="B226" t="str" cm="1">
        <f t="array" ref="B226">_FV(A226,"Name")</f>
        <v>AMETEK, INC.</v>
      </c>
      <c r="C226" t="str" cm="1">
        <f t="array" ref="C226">_FV(A226,"Ticker symbol",TRUE)</f>
        <v>AME</v>
      </c>
      <c r="D226" cm="1">
        <f t="array" ref="D226">_FV(A226,"Price")</f>
        <v>163.61000000000001</v>
      </c>
      <c r="E226" s="1" cm="1">
        <f t="array" ref="E226">_FV(A226,"Change (%)",TRUE)</f>
        <v>1.0399999999999999E-3</v>
      </c>
      <c r="F226" s="2" cm="1">
        <f t="array" ref="F226">_FV(A226,"52 week high",TRUE)</f>
        <v>165.52</v>
      </c>
      <c r="G226" s="2" cm="1">
        <f t="array" ref="G226">_FV(A226,"52 week low",TRUE)</f>
        <v>131.52000000000001</v>
      </c>
      <c r="H226" s="3" cm="1">
        <f t="array" ref="H226">_FV(A226,"Market cap",TRUE)/100000000</f>
        <v>377.60975307000001</v>
      </c>
      <c r="I226" s="26" cm="1">
        <f t="array" ref="I226">_FV(A226,"Volume")/1000000</f>
        <v>1.040683</v>
      </c>
      <c r="J226" s="26" cm="1">
        <f t="array" ref="J226">_FV(A226,"Volume average",TRUE)/1000000</f>
        <v>0.85140300000000002</v>
      </c>
      <c r="K226" s="23">
        <f>J226*D226*1000000/100000000</f>
        <v>1.3929804483000001</v>
      </c>
      <c r="L226" s="26" cm="1">
        <f t="array" ref="L226">_FV(A226,"Shares outstanding",TRUE)/100000000</f>
        <v>2.3079869999999998</v>
      </c>
      <c r="M226" s="7">
        <f>I226/J226</f>
        <v>1.2223154017545157</v>
      </c>
      <c r="N226" s="7">
        <f>F226/D226-1</f>
        <v>1.167410304993588E-2</v>
      </c>
      <c r="O226" s="7">
        <f>D226/G226-1</f>
        <v>0.2439933090024331</v>
      </c>
      <c r="P226" s="16">
        <f>$P$1</f>
        <v>45289</v>
      </c>
      <c r="Q226" cm="1" vm="2">
        <f t="array" aca="1" ref="Q226:R226" ca="1">_xlfn.STOCKHISTORY(A226,P226,P226,0,0 )</f>
        <v>45289</v>
      </c>
      <c r="R226" s="17" vm="618">
        <f ca="1"/>
        <v>164.89</v>
      </c>
      <c r="S226" s="7">
        <f ca="1">D226/R226-1</f>
        <v>-7.7627509248587856E-3</v>
      </c>
    </row>
    <row r="227" spans="1:19" x14ac:dyDescent="0.25">
      <c r="A227" t="e" vm="619">
        <v>#VALUE!</v>
      </c>
      <c r="B227" t="str" cm="1">
        <f t="array" ref="B227">_FV(A227,"Name")</f>
        <v>Dow Inc.</v>
      </c>
      <c r="C227" t="str" cm="1">
        <f t="array" ref="C227">_FV(A227,"Ticker symbol",TRUE)</f>
        <v>DOW</v>
      </c>
      <c r="D227" cm="1">
        <f t="array" ref="D227">_FV(A227,"Price")</f>
        <v>53.1</v>
      </c>
      <c r="E227" s="1" cm="1">
        <f t="array" ref="E227">_FV(A227,"Change (%)",TRUE)</f>
        <v>-5.0590000000000001E-3</v>
      </c>
      <c r="F227" s="2" cm="1">
        <f t="array" ref="F227">_FV(A227,"52 week high",TRUE)</f>
        <v>60.875</v>
      </c>
      <c r="G227" s="2" cm="1">
        <f t="array" ref="G227">_FV(A227,"52 week low",TRUE)</f>
        <v>47.26</v>
      </c>
      <c r="H227" s="3" cm="1">
        <f t="array" ref="H227">_FV(A227,"Market cap",TRUE)/100000000</f>
        <v>372.44180699999998</v>
      </c>
      <c r="I227" s="26" cm="1">
        <f t="array" ref="I227">_FV(A227,"Volume")/1000000</f>
        <v>5.962224</v>
      </c>
      <c r="J227" s="26" cm="1">
        <f t="array" ref="J227">_FV(A227,"Volume average",TRUE)/1000000</f>
        <v>3.988972</v>
      </c>
      <c r="K227" s="23">
        <f>J227*D227*1000000/100000000</f>
        <v>2.1181441319999998</v>
      </c>
      <c r="L227" s="26" cm="1">
        <f t="array" ref="L227">_FV(A227,"Shares outstanding",TRUE)/100000000</f>
        <v>7.0139699999999996</v>
      </c>
      <c r="M227" s="7">
        <f>I227/J227</f>
        <v>1.4946768240037784</v>
      </c>
      <c r="N227" s="7">
        <f>F227/D227-1</f>
        <v>0.14642184557438798</v>
      </c>
      <c r="O227" s="7">
        <f>D227/G227-1</f>
        <v>0.12357173085061368</v>
      </c>
      <c r="P227" s="16">
        <f>$P$1</f>
        <v>45289</v>
      </c>
      <c r="Q227" cm="1" vm="2">
        <f t="array" aca="1" ref="Q227:R227" ca="1">_xlfn.STOCKHISTORY(A227,P227,P227,0,0 )</f>
        <v>45289</v>
      </c>
      <c r="R227" s="17" vm="620">
        <f ca="1"/>
        <v>54.84</v>
      </c>
      <c r="S227" s="7">
        <f ca="1">D227/R227-1</f>
        <v>-3.1728665207877538E-2</v>
      </c>
    </row>
    <row r="228" spans="1:19" x14ac:dyDescent="0.25">
      <c r="A228" t="e" vm="621">
        <v>#VALUE!</v>
      </c>
      <c r="B228" t="str" cm="1">
        <f t="array" ref="B228">_FV(A228,"Name")</f>
        <v>PRUDENTIAL FINANCIAL, INC.</v>
      </c>
      <c r="C228" t="str" cm="1">
        <f t="array" ref="C228">_FV(A228,"Ticker symbol",TRUE)</f>
        <v>PRU</v>
      </c>
      <c r="D228" cm="1">
        <f t="array" ref="D228">_FV(A228,"Price")</f>
        <v>102.53</v>
      </c>
      <c r="E228" s="1" cm="1">
        <f t="array" ref="E228">_FV(A228,"Change (%)",TRUE)</f>
        <v>-6.7810000000000006E-3</v>
      </c>
      <c r="F228" s="2" cm="1">
        <f t="array" ref="F228">_FV(A228,"52 week high",TRUE)</f>
        <v>107.31</v>
      </c>
      <c r="G228" s="2" cm="1">
        <f t="array" ref="G228">_FV(A228,"52 week low",TRUE)</f>
        <v>75.37</v>
      </c>
      <c r="H228" s="3" cm="1">
        <f t="array" ref="H228">_FV(A228,"Market cap",TRUE)/100000000</f>
        <v>370.13330000000002</v>
      </c>
      <c r="I228" s="26" cm="1">
        <f t="array" ref="I228">_FV(A228,"Volume")/1000000</f>
        <v>1.244259</v>
      </c>
      <c r="J228" s="26" cm="1">
        <f t="array" ref="J228">_FV(A228,"Volume average",TRUE)/1000000</f>
        <v>1.7943309999999999</v>
      </c>
      <c r="K228" s="23">
        <f>J228*D228*1000000/100000000</f>
        <v>1.8397275743000001</v>
      </c>
      <c r="L228" s="26" cm="1">
        <f t="array" ref="L228">_FV(A228,"Shares outstanding",TRUE)/100000000</f>
        <v>3.61</v>
      </c>
      <c r="M228" s="7">
        <f>I228/J228</f>
        <v>0.69343894744057821</v>
      </c>
      <c r="N228" s="7">
        <f>F228/D228-1</f>
        <v>4.6620501316687823E-2</v>
      </c>
      <c r="O228" s="7">
        <f>D228/G228-1</f>
        <v>0.36035557914289496</v>
      </c>
      <c r="P228" s="16">
        <f>$P$1</f>
        <v>45289</v>
      </c>
      <c r="Q228" cm="1" vm="2">
        <f t="array" aca="1" ref="Q228:R228" ca="1">_xlfn.STOCKHISTORY(A228,P228,P228,0,0 )</f>
        <v>45289</v>
      </c>
      <c r="R228" s="17" vm="622">
        <f ca="1"/>
        <v>103.71</v>
      </c>
      <c r="S228" s="7">
        <f ca="1">D228/R228-1</f>
        <v>-1.1377880628676063E-2</v>
      </c>
    </row>
    <row r="229" spans="1:19" x14ac:dyDescent="0.25">
      <c r="A229" t="e" vm="623">
        <v>#VALUE!</v>
      </c>
      <c r="B229" t="str" cm="1">
        <f t="array" ref="B229">_FV(A229,"Name")</f>
        <v>LAS VEGAS SANDS CORP.</v>
      </c>
      <c r="C229" t="str" cm="1">
        <f t="array" ref="C229">_FV(A229,"Ticker symbol",TRUE)</f>
        <v>LVS</v>
      </c>
      <c r="D229" cm="1">
        <f t="array" ref="D229">_FV(A229,"Price")</f>
        <v>49.04</v>
      </c>
      <c r="E229" s="1" cm="1">
        <f t="array" ref="E229">_FV(A229,"Change (%)",TRUE)</f>
        <v>-1.149E-2</v>
      </c>
      <c r="F229" s="2" cm="1">
        <f t="array" ref="F229">_FV(A229,"52 week high",TRUE)</f>
        <v>65.58</v>
      </c>
      <c r="G229" s="2" cm="1">
        <f t="array" ref="G229">_FV(A229,"52 week low",TRUE)</f>
        <v>43.77</v>
      </c>
      <c r="H229" s="3" cm="1">
        <f t="array" ref="H229">_FV(A229,"Market cap",TRUE)/100000000</f>
        <v>369.45235375999999</v>
      </c>
      <c r="I229" s="26" cm="1">
        <f t="array" ref="I229">_FV(A229,"Volume")/1000000</f>
        <v>3.7082169999999999</v>
      </c>
      <c r="J229" s="26" cm="1">
        <f t="array" ref="J229">_FV(A229,"Volume average",TRUE)/1000000</f>
        <v>4.71699</v>
      </c>
      <c r="K229" s="23">
        <f>J229*D229*1000000/100000000</f>
        <v>2.3132118959999999</v>
      </c>
      <c r="L229" s="26" cm="1">
        <f t="array" ref="L229">_FV(A229,"Shares outstanding",TRUE)/100000000</f>
        <v>7.5336939999999997</v>
      </c>
      <c r="M229" s="7">
        <f>I229/J229</f>
        <v>0.78614052605581097</v>
      </c>
      <c r="N229" s="7">
        <f>F229/D229-1</f>
        <v>0.33727569331158236</v>
      </c>
      <c r="O229" s="7">
        <f>D229/G229-1</f>
        <v>0.12040210189627598</v>
      </c>
      <c r="P229" s="16">
        <f>$P$1</f>
        <v>45289</v>
      </c>
      <c r="Q229" cm="1" vm="2">
        <f t="array" aca="1" ref="Q229:R229" ca="1">_xlfn.STOCKHISTORY(A229,P229,P229,0,0 )</f>
        <v>45289</v>
      </c>
      <c r="R229" s="17" vm="624">
        <f ca="1"/>
        <v>49.21</v>
      </c>
      <c r="S229" s="7">
        <f ca="1">D229/R229-1</f>
        <v>-3.4545824019508453E-3</v>
      </c>
    </row>
    <row r="230" spans="1:19" x14ac:dyDescent="0.25">
      <c r="A230" t="e" vm="625">
        <v>#VALUE!</v>
      </c>
      <c r="B230" t="str" cm="1">
        <f t="array" ref="B230">_FV(A230,"Name")</f>
        <v>ELECTRONIC ARTS INC.</v>
      </c>
      <c r="C230" t="str" cm="1">
        <f t="array" ref="C230">_FV(A230,"Ticker symbol",TRUE)</f>
        <v>EA</v>
      </c>
      <c r="D230" cm="1">
        <f t="array" ref="D230">_FV(A230,"Price")</f>
        <v>137.15</v>
      </c>
      <c r="E230" s="1" cm="1">
        <f t="array" ref="E230">_FV(A230,"Change (%)",TRUE)</f>
        <v>-5.5830000000000003E-3</v>
      </c>
      <c r="F230" s="2" cm="1">
        <f t="array" ref="F230">_FV(A230,"52 week high",TRUE)</f>
        <v>143.47</v>
      </c>
      <c r="G230" s="2" cm="1">
        <f t="array" ref="G230">_FV(A230,"52 week low",TRUE)</f>
        <v>108.53</v>
      </c>
      <c r="H230" s="3" cm="1">
        <f t="array" ref="H230">_FV(A230,"Market cap",TRUE)/100000000</f>
        <v>368.88755474999999</v>
      </c>
      <c r="I230" s="26" cm="1">
        <f t="array" ref="I230">_FV(A230,"Volume")/1000000</f>
        <v>1.1668449999999999</v>
      </c>
      <c r="J230" s="26" cm="1">
        <f t="array" ref="J230">_FV(A230,"Volume average",TRUE)/1000000</f>
        <v>1.650919</v>
      </c>
      <c r="K230" s="23">
        <f>J230*D230*1000000/100000000</f>
        <v>2.2642354085000003</v>
      </c>
      <c r="L230" s="26" cm="1">
        <f t="array" ref="L230">_FV(A230,"Shares outstanding",TRUE)/100000000</f>
        <v>2.6896650000000002</v>
      </c>
      <c r="M230" s="7">
        <f>I230/J230</f>
        <v>0.70678512997912069</v>
      </c>
      <c r="N230" s="7">
        <f>F230/D230-1</f>
        <v>4.6080933284724734E-2</v>
      </c>
      <c r="O230" s="7">
        <f>D230/G230-1</f>
        <v>0.26370588777296611</v>
      </c>
      <c r="P230" s="16">
        <f>$P$1</f>
        <v>45289</v>
      </c>
      <c r="Q230" cm="1" vm="2">
        <f t="array" aca="1" ref="Q230:R230" ca="1">_xlfn.STOCKHISTORY(A230,P230,P230,0,0 )</f>
        <v>45289</v>
      </c>
      <c r="R230" s="17" vm="626">
        <f ca="1"/>
        <v>136.81</v>
      </c>
      <c r="S230" s="7">
        <f ca="1">D230/R230-1</f>
        <v>2.4851984504057345E-3</v>
      </c>
    </row>
    <row r="231" spans="1:19" x14ac:dyDescent="0.25">
      <c r="A231" t="e" vm="627">
        <v>#VALUE!</v>
      </c>
      <c r="B231" t="str" cm="1">
        <f t="array" ref="B231">_FV(A231,"Name")</f>
        <v>ARCHER-DANIELS-MIDLAND COMPANY.</v>
      </c>
      <c r="C231" t="str" cm="1">
        <f t="array" ref="C231">_FV(A231,"Ticker symbol",TRUE)</f>
        <v>ADM</v>
      </c>
      <c r="D231" cm="1">
        <f t="array" ref="D231">_FV(A231,"Price")</f>
        <v>69.11</v>
      </c>
      <c r="E231" s="1" cm="1">
        <f t="array" ref="E231">_FV(A231,"Change (%)",TRUE)</f>
        <v>-6.4689999999999999E-3</v>
      </c>
      <c r="F231" s="2" cm="1">
        <f t="array" ref="F231">_FV(A231,"52 week high",TRUE)</f>
        <v>89.314999999999998</v>
      </c>
      <c r="G231" s="2" cm="1">
        <f t="array" ref="G231">_FV(A231,"52 week low",TRUE)</f>
        <v>68.849999999999994</v>
      </c>
      <c r="H231" s="3" cm="1">
        <f t="array" ref="H231">_FV(A231,"Market cap",TRUE)/100000000</f>
        <v>368.61981643000001</v>
      </c>
      <c r="I231" s="26" cm="1">
        <f t="array" ref="I231">_FV(A231,"Volume")/1000000</f>
        <v>2.941281</v>
      </c>
      <c r="J231" s="26" cm="1">
        <f t="array" ref="J231">_FV(A231,"Volume average",TRUE)/1000000</f>
        <v>3.6083560000000001</v>
      </c>
      <c r="K231" s="23">
        <f>J231*D231*1000000/100000000</f>
        <v>2.4937348315999999</v>
      </c>
      <c r="L231" s="26" cm="1">
        <f t="array" ref="L231">_FV(A231,"Shares outstanding",TRUE)/100000000</f>
        <v>5.3338130000000001</v>
      </c>
      <c r="M231" s="7">
        <f>I231/J231</f>
        <v>0.81513049155903683</v>
      </c>
      <c r="N231" s="7">
        <f>F231/D231-1</f>
        <v>0.29236000578787436</v>
      </c>
      <c r="O231" s="7">
        <f>D231/G231-1</f>
        <v>3.7763253449529799E-3</v>
      </c>
      <c r="P231" s="16">
        <f>$P$1</f>
        <v>45289</v>
      </c>
      <c r="Q231" cm="1" vm="2">
        <f t="array" aca="1" ref="Q231:R231" ca="1">_xlfn.STOCKHISTORY(A231,P231,P231,0,0 )</f>
        <v>45289</v>
      </c>
      <c r="R231" s="17" vm="628">
        <f ca="1"/>
        <v>72.22</v>
      </c>
      <c r="S231" s="7">
        <f ca="1">D231/R231-1</f>
        <v>-4.3062863472722257E-2</v>
      </c>
    </row>
    <row r="232" spans="1:19" x14ac:dyDescent="0.25">
      <c r="A232" t="e" vm="629">
        <v>#VALUE!</v>
      </c>
      <c r="B232" t="str" cm="1">
        <f t="array" ref="B232">_FV(A232,"Name")</f>
        <v>PG&amp;E CORPORATION</v>
      </c>
      <c r="C232" t="str" cm="1">
        <f t="array" ref="C232">_FV(A232,"Ticker symbol",TRUE)</f>
        <v>PCG</v>
      </c>
      <c r="D232" cm="1">
        <f t="array" ref="D232">_FV(A232,"Price")</f>
        <v>17.11</v>
      </c>
      <c r="E232" s="1" cm="1">
        <f t="array" ref="E232">_FV(A232,"Change (%)",TRUE)</f>
        <v>-2.2844000000000003E-2</v>
      </c>
      <c r="F232" s="2" cm="1">
        <f t="array" ref="F232">_FV(A232,"52 week high",TRUE)</f>
        <v>18.32</v>
      </c>
      <c r="G232" s="2" cm="1">
        <f t="array" ref="G232">_FV(A232,"52 week low",TRUE)</f>
        <v>14.71</v>
      </c>
      <c r="H232" s="3" cm="1">
        <f t="array" ref="H232">_FV(A232,"Market cap",TRUE)/100000000</f>
        <v>365.04321879999998</v>
      </c>
      <c r="I232" s="26" cm="1">
        <f t="array" ref="I232">_FV(A232,"Volume")/1000000</f>
        <v>15.636616</v>
      </c>
      <c r="J232" s="26" cm="1">
        <f t="array" ref="J232">_FV(A232,"Volume average",TRUE)/1000000</f>
        <v>18.969269000000001</v>
      </c>
      <c r="K232" s="23">
        <f>J232*D232*1000000/100000000</f>
        <v>3.2456419259000002</v>
      </c>
      <c r="L232" s="26" cm="1">
        <f t="array" ref="L232">_FV(A232,"Shares outstanding",TRUE)/100000000</f>
        <v>21.335080000000001</v>
      </c>
      <c r="M232" s="7">
        <f>I232/J232</f>
        <v>0.82431305075593575</v>
      </c>
      <c r="N232" s="7">
        <f>F232/D232-1</f>
        <v>7.0718877849210937E-2</v>
      </c>
      <c r="O232" s="7">
        <f>D232/G232-1</f>
        <v>0.16315431679129833</v>
      </c>
      <c r="P232" s="16">
        <f>$P$1</f>
        <v>45289</v>
      </c>
      <c r="Q232" cm="1" vm="2">
        <f t="array" aca="1" ref="Q232:R232" ca="1">_xlfn.STOCKHISTORY(A232,P232,P232,0,0 )</f>
        <v>45289</v>
      </c>
      <c r="R232" s="17" vm="630">
        <f ca="1"/>
        <v>18.03</v>
      </c>
      <c r="S232" s="7">
        <f ca="1">D232/R232-1</f>
        <v>-5.1026067665002839E-2</v>
      </c>
    </row>
    <row r="233" spans="1:19" x14ac:dyDescent="0.25">
      <c r="A233" t="e" vm="631">
        <v>#VALUE!</v>
      </c>
      <c r="B233" t="str" cm="1">
        <f t="array" ref="B233">_FV(A233,"Name")</f>
        <v>Fastenal Company</v>
      </c>
      <c r="C233" t="str" cm="1">
        <f t="array" ref="C233">_FV(A233,"Ticker symbol",TRUE)</f>
        <v>FAST</v>
      </c>
      <c r="D233" cm="1">
        <f t="array" ref="D233">_FV(A233,"Price")</f>
        <v>63.77</v>
      </c>
      <c r="E233" s="1" cm="1">
        <f t="array" ref="E233">_FV(A233,"Change (%)",TRUE)</f>
        <v>3.9360000000000003E-3</v>
      </c>
      <c r="F233" s="2" cm="1">
        <f t="array" ref="F233">_FV(A233,"52 week high",TRUE)</f>
        <v>65.66</v>
      </c>
      <c r="G233" s="2" cm="1">
        <f t="array" ref="G233">_FV(A233,"52 week low",TRUE)</f>
        <v>45.415199999999999</v>
      </c>
      <c r="H233" s="3" cm="1">
        <f t="array" ref="H233">_FV(A233,"Market cap",TRUE)/100000000</f>
        <v>364.50932</v>
      </c>
      <c r="I233" s="26" cm="1">
        <f t="array" ref="I233">_FV(A233,"Volume")/1000000</f>
        <v>4.5590479999999998</v>
      </c>
      <c r="J233" s="26" cm="1">
        <f t="array" ref="J233">_FV(A233,"Volume average",TRUE)/1000000</f>
        <v>3.4010859999999998</v>
      </c>
      <c r="K233" s="23">
        <f>J233*D233*1000000/100000000</f>
        <v>2.1688725421999999</v>
      </c>
      <c r="L233" s="26" cm="1">
        <f t="array" ref="L233">_FV(A233,"Shares outstanding",TRUE)/100000000</f>
        <v>5.7160000000000002</v>
      </c>
      <c r="M233" s="7">
        <f>I233/J233</f>
        <v>1.3404683092400487</v>
      </c>
      <c r="N233" s="7">
        <f>F233/D233-1</f>
        <v>2.9637760702524663E-2</v>
      </c>
      <c r="O233" s="7">
        <f>D233/G233-1</f>
        <v>0.4041554369462208</v>
      </c>
      <c r="P233" s="16">
        <f>$P$1</f>
        <v>45289</v>
      </c>
      <c r="Q233" cm="1" vm="2">
        <f t="array" aca="1" ref="Q233:R233" ca="1">_xlfn.STOCKHISTORY(A233,P233,P233,0,0 )</f>
        <v>45289</v>
      </c>
      <c r="R233" s="17" vm="632">
        <f ca="1"/>
        <v>64.77</v>
      </c>
      <c r="S233" s="7">
        <f ca="1">D233/R233-1</f>
        <v>-1.5439246564767584E-2</v>
      </c>
    </row>
    <row r="234" spans="1:19" x14ac:dyDescent="0.25">
      <c r="A234" t="e" vm="633">
        <v>#VALUE!</v>
      </c>
      <c r="B234" t="str" cm="1">
        <f t="array" ref="B234">_FV(A234,"Name")</f>
        <v>YUM! BRANDS, INC.</v>
      </c>
      <c r="C234" t="str" cm="1">
        <f t="array" ref="C234">_FV(A234,"Ticker symbol",TRUE)</f>
        <v>YUM</v>
      </c>
      <c r="D234" cm="1">
        <f t="array" ref="D234">_FV(A234,"Price")</f>
        <v>129.81</v>
      </c>
      <c r="E234" s="1" cm="1">
        <f t="array" ref="E234">_FV(A234,"Change (%)",TRUE)</f>
        <v>5.2659999999999998E-3</v>
      </c>
      <c r="F234" s="2" cm="1">
        <f t="array" ref="F234">_FV(A234,"52 week high",TRUE)</f>
        <v>143.245</v>
      </c>
      <c r="G234" s="2" cm="1">
        <f t="array" ref="G234">_FV(A234,"52 week low",TRUE)</f>
        <v>115.52500000000001</v>
      </c>
      <c r="H234" s="3" cm="1">
        <f t="array" ref="H234">_FV(A234,"Market cap",TRUE)/100000000</f>
        <v>363.86807442000003</v>
      </c>
      <c r="I234" s="26" cm="1">
        <f t="array" ref="I234">_FV(A234,"Volume")/1000000</f>
        <v>1.6358900000000001</v>
      </c>
      <c r="J234" s="26" cm="1">
        <f t="array" ref="J234">_FV(A234,"Volume average",TRUE)/1000000</f>
        <v>1.5126109999999999</v>
      </c>
      <c r="K234" s="23">
        <f>J234*D234*1000000/100000000</f>
        <v>1.9635203391</v>
      </c>
      <c r="L234" s="26" cm="1">
        <f t="array" ref="L234">_FV(A234,"Shares outstanding",TRUE)/100000000</f>
        <v>2.8030819999999999</v>
      </c>
      <c r="M234" s="7">
        <f>I234/J234</f>
        <v>1.0815007956440883</v>
      </c>
      <c r="N234" s="7">
        <f>F234/D234-1</f>
        <v>0.10349741930513834</v>
      </c>
      <c r="O234" s="7">
        <f>D234/G234-1</f>
        <v>0.1236528889850681</v>
      </c>
      <c r="P234" s="16">
        <f>$P$1</f>
        <v>45289</v>
      </c>
      <c r="Q234" cm="1" vm="2">
        <f t="array" aca="1" ref="Q234:R234" ca="1">_xlfn.STOCKHISTORY(A234,P234,P234,0,0 )</f>
        <v>45289</v>
      </c>
      <c r="R234" s="17" vm="634">
        <f ca="1"/>
        <v>130.66</v>
      </c>
      <c r="S234" s="7">
        <f ca="1">D234/R234-1</f>
        <v>-6.505433950711681E-3</v>
      </c>
    </row>
    <row r="235" spans="1:19" x14ac:dyDescent="0.25">
      <c r="A235" t="e" vm="635">
        <v>#VALUE!</v>
      </c>
      <c r="B235" t="str" cm="1">
        <f t="array" ref="B235">_FV(A235,"Name")</f>
        <v>FIDELITY NATIONAL INFORMATION SERVICES, INC.</v>
      </c>
      <c r="C235" t="str" cm="1">
        <f t="array" ref="C235">_FV(A235,"Ticker symbol",TRUE)</f>
        <v>FIS</v>
      </c>
      <c r="D235" cm="1">
        <f t="array" ref="D235">_FV(A235,"Price")</f>
        <v>61.16</v>
      </c>
      <c r="E235" s="1" cm="1">
        <f t="array" ref="E235">_FV(A235,"Change (%)",TRUE)</f>
        <v>-1.0196E-2</v>
      </c>
      <c r="F235" s="2" cm="1">
        <f t="array" ref="F235">_FV(A235,"52 week high",TRUE)</f>
        <v>79.319999999999993</v>
      </c>
      <c r="G235" s="2" cm="1">
        <f t="array" ref="G235">_FV(A235,"52 week low",TRUE)</f>
        <v>46.911000000000001</v>
      </c>
      <c r="H235" s="3" cm="1">
        <f t="array" ref="H235">_FV(A235,"Market cap",TRUE)/100000000</f>
        <v>362.36296976</v>
      </c>
      <c r="I235" s="26" cm="1">
        <f t="array" ref="I235">_FV(A235,"Volume")/1000000</f>
        <v>4.523936</v>
      </c>
      <c r="J235" s="26" cm="1">
        <f t="array" ref="J235">_FV(A235,"Volume average",TRUE)/1000000</f>
        <v>5.3625049999999996</v>
      </c>
      <c r="K235" s="23">
        <f>J235*D235*1000000/100000000</f>
        <v>3.2797080579999993</v>
      </c>
      <c r="L235" s="26" cm="1">
        <f t="array" ref="L235">_FV(A235,"Shares outstanding",TRUE)/100000000</f>
        <v>5.924836</v>
      </c>
      <c r="M235" s="7">
        <f>I235/J235</f>
        <v>0.84362364230895825</v>
      </c>
      <c r="N235" s="7">
        <f>F235/D235-1</f>
        <v>0.29692609548724658</v>
      </c>
      <c r="O235" s="7">
        <f>D235/G235-1</f>
        <v>0.30374539020698754</v>
      </c>
      <c r="P235" s="16">
        <f>$P$1</f>
        <v>45289</v>
      </c>
      <c r="Q235" cm="1" vm="2">
        <f t="array" aca="1" ref="Q235:R235" ca="1">_xlfn.STOCKHISTORY(A235,P235,P235,0,0 )</f>
        <v>45289</v>
      </c>
      <c r="R235" s="17" vm="636">
        <f ca="1"/>
        <v>60.07</v>
      </c>
      <c r="S235" s="7">
        <f ca="1">D235/R235-1</f>
        <v>1.8145496920259685E-2</v>
      </c>
    </row>
    <row r="236" spans="1:19" x14ac:dyDescent="0.25">
      <c r="A236" t="e" vm="637">
        <v>#VALUE!</v>
      </c>
      <c r="B236" t="str" cm="1">
        <f t="array" ref="B236">_FV(A236,"Name")</f>
        <v>CONSTELLATION ENERGY CORPORATION.</v>
      </c>
      <c r="C236" t="str" cm="1">
        <f t="array" ref="C236">_FV(A236,"Ticker symbol",TRUE)</f>
        <v>CEG</v>
      </c>
      <c r="D236" cm="1">
        <f t="array" ref="D236">_FV(A236,"Price")</f>
        <v>111.81</v>
      </c>
      <c r="E236" s="1" cm="1">
        <f t="array" ref="E236">_FV(A236,"Change (%)",TRUE)</f>
        <v>-9.7419999999999989E-3</v>
      </c>
      <c r="F236" s="2" cm="1">
        <f t="array" ref="F236">_FV(A236,"52 week high",TRUE)</f>
        <v>127.24</v>
      </c>
      <c r="G236" s="2" cm="1">
        <f t="array" ref="G236">_FV(A236,"52 week low",TRUE)</f>
        <v>71.16</v>
      </c>
      <c r="H236" s="3" cm="1">
        <f t="array" ref="H236">_FV(A236,"Market cap",TRUE)/100000000</f>
        <v>357.10067877</v>
      </c>
      <c r="I236" s="26" cm="1">
        <f t="array" ref="I236">_FV(A236,"Volume")/1000000</f>
        <v>1.416998</v>
      </c>
      <c r="J236" s="26" cm="1">
        <f t="array" ref="J236">_FV(A236,"Volume average",TRUE)/1000000</f>
        <v>1.7146319999999999</v>
      </c>
      <c r="K236" s="23">
        <f>J236*D236*1000000/100000000</f>
        <v>1.9171300392000001</v>
      </c>
      <c r="L236" s="26" cm="1">
        <f t="array" ref="L236">_FV(A236,"Shares outstanding",TRUE)/100000000</f>
        <v>3.1938170000000001</v>
      </c>
      <c r="M236" s="7">
        <f>I236/J236</f>
        <v>0.82641523079004708</v>
      </c>
      <c r="N236" s="7">
        <f>F236/D236-1</f>
        <v>0.13800196762364725</v>
      </c>
      <c r="O236" s="7">
        <f>D236/G236-1</f>
        <v>0.57124789207419902</v>
      </c>
      <c r="P236" s="16">
        <f>$P$1</f>
        <v>45289</v>
      </c>
      <c r="Q236" cm="1" vm="2">
        <f t="array" aca="1" ref="Q236:R236" ca="1">_xlfn.STOCKHISTORY(A236,P236,P236,0,0 )</f>
        <v>45289</v>
      </c>
      <c r="R236" s="17" vm="638">
        <f ca="1"/>
        <v>116.89</v>
      </c>
      <c r="S236" s="7">
        <f ca="1">D236/R236-1</f>
        <v>-4.3459662930960707E-2</v>
      </c>
    </row>
    <row r="237" spans="1:19" x14ac:dyDescent="0.25">
      <c r="A237" t="e" vm="639">
        <v>#VALUE!</v>
      </c>
      <c r="B237" t="str" cm="1">
        <f t="array" ref="B237">_FV(A237,"Name")</f>
        <v>GENERAL MILLS, INC.</v>
      </c>
      <c r="C237" t="str" cm="1">
        <f t="array" ref="C237">_FV(A237,"Ticker symbol",TRUE)</f>
        <v>GIS</v>
      </c>
      <c r="D237" cm="1">
        <f t="array" ref="D237">_FV(A237,"Price")</f>
        <v>62.84</v>
      </c>
      <c r="E237" s="1" cm="1">
        <f t="array" ref="E237">_FV(A237,"Change (%)",TRUE)</f>
        <v>-8.6759999999999997E-3</v>
      </c>
      <c r="F237" s="2" cm="1">
        <f t="array" ref="F237">_FV(A237,"52 week high",TRUE)</f>
        <v>90.89</v>
      </c>
      <c r="G237" s="2" cm="1">
        <f t="array" ref="G237">_FV(A237,"52 week low",TRUE)</f>
        <v>60.33</v>
      </c>
      <c r="H237" s="3" cm="1">
        <f t="array" ref="H237">_FV(A237,"Market cap",TRUE)/100000000</f>
        <v>356.86213884</v>
      </c>
      <c r="I237" s="26" cm="1">
        <f t="array" ref="I237">_FV(A237,"Volume")/1000000</f>
        <v>4.1017440000000001</v>
      </c>
      <c r="J237" s="26" cm="1">
        <f t="array" ref="J237">_FV(A237,"Volume average",TRUE)/1000000</f>
        <v>4.6299169999999998</v>
      </c>
      <c r="K237" s="23">
        <f>J237*D237*1000000/100000000</f>
        <v>2.9094398427999999</v>
      </c>
      <c r="L237" s="26" cm="1">
        <f t="array" ref="L237">_FV(A237,"Shares outstanding",TRUE)/100000000</f>
        <v>5.6789009999999998</v>
      </c>
      <c r="M237" s="7">
        <f>I237/J237</f>
        <v>0.88592171306742651</v>
      </c>
      <c r="N237" s="7">
        <f>F237/D237-1</f>
        <v>0.44637173774665806</v>
      </c>
      <c r="O237" s="7">
        <f>D237/G237-1</f>
        <v>4.1604508536383422E-2</v>
      </c>
      <c r="P237" s="16">
        <f>$P$1</f>
        <v>45289</v>
      </c>
      <c r="Q237" cm="1" vm="2">
        <f t="array" aca="1" ref="Q237:R237" ca="1">_xlfn.STOCKHISTORY(A237,P237,P237,0,0 )</f>
        <v>45289</v>
      </c>
      <c r="R237" s="17" vm="640">
        <f ca="1"/>
        <v>65.14</v>
      </c>
      <c r="S237" s="7">
        <f ca="1">D237/R237-1</f>
        <v>-3.5308566165182631E-2</v>
      </c>
    </row>
    <row r="238" spans="1:19" x14ac:dyDescent="0.25">
      <c r="A238" t="e" vm="641">
        <v>#VALUE!</v>
      </c>
      <c r="B238" t="str" cm="1">
        <f t="array" ref="B238">_FV(A238,"Name")</f>
        <v>BIOGEN INC.</v>
      </c>
      <c r="C238" t="str" cm="1">
        <f t="array" ref="C238">_FV(A238,"Ticker symbol",TRUE)</f>
        <v>BIIB</v>
      </c>
      <c r="D238" cm="1">
        <f t="array" ref="D238">_FV(A238,"Price")</f>
        <v>246.19</v>
      </c>
      <c r="E238" s="1" cm="1">
        <f t="array" ref="E238">_FV(A238,"Change (%)",TRUE)</f>
        <v>-7.7780000000000002E-3</v>
      </c>
      <c r="F238" s="2" cm="1">
        <f t="array" ref="F238">_FV(A238,"52 week high",TRUE)</f>
        <v>319.76</v>
      </c>
      <c r="G238" s="2" cm="1">
        <f t="array" ref="G238">_FV(A238,"52 week low",TRUE)</f>
        <v>220.86</v>
      </c>
      <c r="H238" s="3" cm="1">
        <f t="array" ref="H238">_FV(A238,"Market cap",TRUE)/100000000</f>
        <v>356.72463239000001</v>
      </c>
      <c r="I238" s="26" cm="1">
        <f t="array" ref="I238">_FV(A238,"Volume")/1000000</f>
        <v>1.055836</v>
      </c>
      <c r="J238" s="26" cm="1">
        <f t="array" ref="J238">_FV(A238,"Volume average",TRUE)/1000000</f>
        <v>1.158596</v>
      </c>
      <c r="K238" s="23">
        <f>J238*D238*1000000/100000000</f>
        <v>2.8523474924000003</v>
      </c>
      <c r="L238" s="26" cm="1">
        <f t="array" ref="L238">_FV(A238,"Shares outstanding",TRUE)/100000000</f>
        <v>1.4489810000000001</v>
      </c>
      <c r="M238" s="7">
        <f>I238/J238</f>
        <v>0.9113064433158754</v>
      </c>
      <c r="N238" s="7">
        <f>F238/D238-1</f>
        <v>0.29883423372192208</v>
      </c>
      <c r="O238" s="7">
        <f>D238/G238-1</f>
        <v>0.11468803767092273</v>
      </c>
      <c r="P238" s="16">
        <f>$P$1</f>
        <v>45289</v>
      </c>
      <c r="Q238" cm="1" vm="2">
        <f t="array" aca="1" ref="Q238:R238" ca="1">_xlfn.STOCKHISTORY(A238,P238,P238,0,0 )</f>
        <v>45289</v>
      </c>
      <c r="R238" s="17" vm="642">
        <f ca="1"/>
        <v>258.77</v>
      </c>
      <c r="S238" s="7">
        <f ca="1">D238/R238-1</f>
        <v>-4.8614599837693673E-2</v>
      </c>
    </row>
    <row r="239" spans="1:19" x14ac:dyDescent="0.25">
      <c r="A239" t="e" vm="643">
        <v>#VALUE!</v>
      </c>
      <c r="B239" t="str" cm="1">
        <f t="array" ref="B239">_FV(A239,"Name")</f>
        <v>JOHNSON CONTROLS INTERNATIONAL PLC</v>
      </c>
      <c r="C239" t="str" cm="1">
        <f t="array" ref="C239">_FV(A239,"Ticker symbol",TRUE)</f>
        <v>JCI</v>
      </c>
      <c r="D239" cm="1">
        <f t="array" ref="D239">_FV(A239,"Price")</f>
        <v>52.4</v>
      </c>
      <c r="E239" s="1" cm="1">
        <f t="array" ref="E239">_FV(A239,"Change (%)",TRUE)</f>
        <v>-6.9932999999999995E-2</v>
      </c>
      <c r="F239" s="2" cm="1">
        <f t="array" ref="F239">_FV(A239,"52 week high",TRUE)</f>
        <v>70.430000000000007</v>
      </c>
      <c r="G239" s="2" cm="1">
        <f t="array" ref="G239">_FV(A239,"52 week low",TRUE)</f>
        <v>47.9</v>
      </c>
      <c r="H239" s="3" cm="1">
        <f t="array" ref="H239">_FV(A239,"Market cap",TRUE)/100000000</f>
        <v>356.67307119999998</v>
      </c>
      <c r="I239" s="26" cm="1">
        <f t="array" ref="I239">_FV(A239,"Volume")/1000000</f>
        <v>12.190871</v>
      </c>
      <c r="J239" s="26" cm="1">
        <f t="array" ref="J239">_FV(A239,"Volume average",TRUE)/1000000</f>
        <v>7.1500599999999999</v>
      </c>
      <c r="K239" s="23">
        <f>J239*D239*1000000/100000000</f>
        <v>3.7466314399999998</v>
      </c>
      <c r="L239" s="26" cm="1">
        <f t="array" ref="L239">_FV(A239,"Shares outstanding",TRUE)/100000000</f>
        <v>6.8067380000000002</v>
      </c>
      <c r="M239" s="7">
        <f>I239/J239</f>
        <v>1.7050026153626683</v>
      </c>
      <c r="N239" s="7">
        <f>F239/D239-1</f>
        <v>0.34408396946564901</v>
      </c>
      <c r="O239" s="7">
        <f>D239/G239-1</f>
        <v>9.3945720250521836E-2</v>
      </c>
      <c r="P239" s="16">
        <f>$P$1</f>
        <v>45289</v>
      </c>
      <c r="Q239" cm="1" vm="2">
        <f t="array" aca="1" ref="Q239:R239" ca="1">_xlfn.STOCKHISTORY(A239,P239,P239,0,0 )</f>
        <v>45289</v>
      </c>
      <c r="R239" s="17" vm="644">
        <f ca="1"/>
        <v>57.64</v>
      </c>
      <c r="S239" s="7">
        <f ca="1">D239/R239-1</f>
        <v>-9.0909090909090939E-2</v>
      </c>
    </row>
    <row r="240" spans="1:19" x14ac:dyDescent="0.25">
      <c r="A240" t="e" vm="645">
        <v>#VALUE!</v>
      </c>
      <c r="B240" t="str" cm="1">
        <f t="array" ref="B240">_FV(A240,"Name")</f>
        <v>EXELON CORPORATION</v>
      </c>
      <c r="C240" t="str" cm="1">
        <f t="array" ref="C240">_FV(A240,"Ticker symbol",TRUE)</f>
        <v>EXC</v>
      </c>
      <c r="D240" cm="1">
        <f t="array" ref="D240">_FV(A240,"Price")</f>
        <v>35.700000000000003</v>
      </c>
      <c r="E240" s="1" cm="1">
        <f t="array" ref="E240">_FV(A240,"Change (%)",TRUE)</f>
        <v>-1.0258E-2</v>
      </c>
      <c r="F240" s="2" cm="1">
        <f t="array" ref="F240">_FV(A240,"52 week high",TRUE)</f>
        <v>43.71</v>
      </c>
      <c r="G240" s="2" cm="1">
        <f t="array" ref="G240">_FV(A240,"52 week low",TRUE)</f>
        <v>34.049999999999997</v>
      </c>
      <c r="H240" s="3" cm="1">
        <f t="array" ref="H240">_FV(A240,"Market cap",TRUE)/100000000</f>
        <v>355.37115180000001</v>
      </c>
      <c r="I240" s="26" cm="1">
        <f t="array" ref="I240">_FV(A240,"Volume")/1000000</f>
        <v>7.4651019999999999</v>
      </c>
      <c r="J240" s="26" cm="1">
        <f t="array" ref="J240">_FV(A240,"Volume average",TRUE)/1000000</f>
        <v>9.6326549999999997</v>
      </c>
      <c r="K240" s="23">
        <f>J240*D240*1000000/100000000</f>
        <v>3.4388578349999999</v>
      </c>
      <c r="L240" s="26" cm="1">
        <f t="array" ref="L240">_FV(A240,"Shares outstanding",TRUE)/100000000</f>
        <v>9.9543739999999996</v>
      </c>
      <c r="M240" s="7">
        <f>I240/J240</f>
        <v>0.77497865334116089</v>
      </c>
      <c r="N240" s="7">
        <f>F240/D240-1</f>
        <v>0.22436974789915953</v>
      </c>
      <c r="O240" s="7">
        <f>D240/G240-1</f>
        <v>4.8458149779735837E-2</v>
      </c>
      <c r="P240" s="16">
        <f>$P$1</f>
        <v>45289</v>
      </c>
      <c r="Q240" cm="1" vm="2">
        <f t="array" aca="1" ref="Q240:R240" ca="1">_xlfn.STOCKHISTORY(A240,P240,P240,0,0 )</f>
        <v>45289</v>
      </c>
      <c r="R240" s="17" vm="646">
        <f ca="1"/>
        <v>35.9</v>
      </c>
      <c r="S240" s="7">
        <f ca="1">D240/R240-1</f>
        <v>-5.5710306406684396E-3</v>
      </c>
    </row>
    <row r="241" spans="1:19" x14ac:dyDescent="0.25">
      <c r="A241" t="e" vm="647">
        <v>#VALUE!</v>
      </c>
      <c r="B241" t="str" cm="1">
        <f t="array" ref="B241">_FV(A241,"Name")</f>
        <v>OTIS WORLDWIDE CORPORATION</v>
      </c>
      <c r="C241" t="str" cm="1">
        <f t="array" ref="C241">_FV(A241,"Ticker symbol",TRUE)</f>
        <v>OTIS</v>
      </c>
      <c r="D241" cm="1">
        <f t="array" ref="D241">_FV(A241,"Price")</f>
        <v>86.66</v>
      </c>
      <c r="E241" s="1" cm="1">
        <f t="array" ref="E241">_FV(A241,"Change (%)",TRUE)</f>
        <v>5.2199999999999998E-3</v>
      </c>
      <c r="F241" s="2" cm="1">
        <f t="array" ref="F241">_FV(A241,"52 week high",TRUE)</f>
        <v>91.33</v>
      </c>
      <c r="G241" s="2" cm="1">
        <f t="array" ref="G241">_FV(A241,"52 week low",TRUE)</f>
        <v>73.319999999999993</v>
      </c>
      <c r="H241" s="3" cm="1">
        <f t="array" ref="H241">_FV(A241,"Market cap",TRUE)/100000000</f>
        <v>354.66367608000002</v>
      </c>
      <c r="I241" s="26" cm="1">
        <f t="array" ref="I241">_FV(A241,"Volume")/1000000</f>
        <v>1.929092</v>
      </c>
      <c r="J241" s="26" cm="1">
        <f t="array" ref="J241">_FV(A241,"Volume average",TRUE)/1000000</f>
        <v>2.455438</v>
      </c>
      <c r="K241" s="23">
        <f>J241*D241*1000000/100000000</f>
        <v>2.1278825707999998</v>
      </c>
      <c r="L241" s="26" cm="1">
        <f t="array" ref="L241">_FV(A241,"Shares outstanding",TRUE)/100000000</f>
        <v>4.0925880000000001</v>
      </c>
      <c r="M241" s="7">
        <f>I241/J241</f>
        <v>0.78564068813792087</v>
      </c>
      <c r="N241" s="7">
        <f>F241/D241-1</f>
        <v>5.3888760673898028E-2</v>
      </c>
      <c r="O241" s="7">
        <f>D241/G241-1</f>
        <v>0.18194217130387358</v>
      </c>
      <c r="P241" s="16">
        <f>$P$1</f>
        <v>45289</v>
      </c>
      <c r="Q241" cm="1" vm="2">
        <f t="array" aca="1" ref="Q241:R241" ca="1">_xlfn.STOCKHISTORY(A241,P241,P241,0,0 )</f>
        <v>45289</v>
      </c>
      <c r="R241" s="17" vm="648">
        <f ca="1"/>
        <v>89.47</v>
      </c>
      <c r="S241" s="7">
        <f ca="1">D241/R241-1</f>
        <v>-3.1407175589583169E-2</v>
      </c>
    </row>
    <row r="242" spans="1:19" x14ac:dyDescent="0.25">
      <c r="A242" t="e" vm="649">
        <v>#VALUE!</v>
      </c>
      <c r="B242" t="str" cm="1">
        <f t="array" ref="B242">_FV(A242,"Name")</f>
        <v>GARTNER, INC.</v>
      </c>
      <c r="C242" t="str" cm="1">
        <f t="array" ref="C242">_FV(A242,"Ticker symbol",TRUE)</f>
        <v>IT</v>
      </c>
      <c r="D242" cm="1">
        <f t="array" ref="D242">_FV(A242,"Price")</f>
        <v>453.1</v>
      </c>
      <c r="E242" s="1" cm="1">
        <f t="array" ref="E242">_FV(A242,"Change (%)",TRUE)</f>
        <v>-2.444E-3</v>
      </c>
      <c r="F242" s="2" cm="1">
        <f t="array" ref="F242">_FV(A242,"52 week high",TRUE)</f>
        <v>469.58</v>
      </c>
      <c r="G242" s="2" cm="1">
        <f t="array" ref="G242">_FV(A242,"52 week low",TRUE)</f>
        <v>292.60000000000002</v>
      </c>
      <c r="H242" s="3" cm="1">
        <f t="array" ref="H242">_FV(A242,"Market cap",TRUE)/100000000</f>
        <v>353.18515191</v>
      </c>
      <c r="I242" s="26" cm="1">
        <f t="array" ref="I242">_FV(A242,"Volume")/1000000</f>
        <v>0.558701</v>
      </c>
      <c r="J242" s="26" cm="1">
        <f t="array" ref="J242">_FV(A242,"Volume average",TRUE)/1000000</f>
        <v>0.45840599999999998</v>
      </c>
      <c r="K242" s="23">
        <f>J242*D242*1000000/100000000</f>
        <v>2.0770375860000003</v>
      </c>
      <c r="L242" s="26" cm="1">
        <f t="array" ref="L242">_FV(A242,"Shares outstanding",TRUE)/100000000</f>
        <v>0.77948609999999996</v>
      </c>
      <c r="M242" s="7">
        <f>I242/J242</f>
        <v>1.218790766263967</v>
      </c>
      <c r="N242" s="7">
        <f>F242/D242-1</f>
        <v>3.6371661884793571E-2</v>
      </c>
      <c r="O242" s="7">
        <f>D242/G242-1</f>
        <v>0.54853041695146953</v>
      </c>
      <c r="P242" s="16">
        <f>$P$1</f>
        <v>45289</v>
      </c>
      <c r="Q242" cm="1" vm="2">
        <f t="array" aca="1" ref="Q242:R242" ca="1">_xlfn.STOCKHISTORY(A242,P242,P242,0,0 )</f>
        <v>45289</v>
      </c>
      <c r="R242" s="17" vm="650">
        <f ca="1"/>
        <v>451.11</v>
      </c>
      <c r="S242" s="7">
        <f ca="1">D242/R242-1</f>
        <v>4.4113409146329108E-3</v>
      </c>
    </row>
    <row r="243" spans="1:19" x14ac:dyDescent="0.25">
      <c r="A243" t="e" vm="651">
        <v>#VALUE!</v>
      </c>
      <c r="B243" t="str" cm="1">
        <f t="array" ref="B243">_FV(A243,"Name")</f>
        <v>VERISK ANALYTICS, INC.</v>
      </c>
      <c r="C243" t="str" cm="1">
        <f t="array" ref="C243">_FV(A243,"Ticker symbol",TRUE)</f>
        <v>VRSK</v>
      </c>
      <c r="D243" cm="1">
        <f t="array" ref="D243">_FV(A243,"Price")</f>
        <v>237.03</v>
      </c>
      <c r="E243" s="1" cm="1">
        <f t="array" ref="E243">_FV(A243,"Change (%)",TRUE)</f>
        <v>1.098E-3</v>
      </c>
      <c r="F243" s="2" cm="1">
        <f t="array" ref="F243">_FV(A243,"52 week high",TRUE)</f>
        <v>249.26</v>
      </c>
      <c r="G243" s="2" cm="1">
        <f t="array" ref="G243">_FV(A243,"52 week low",TRUE)</f>
        <v>169.74</v>
      </c>
      <c r="H243" s="3" cm="1">
        <f t="array" ref="H243">_FV(A243,"Market cap",TRUE)/100000000</f>
        <v>343.66173798</v>
      </c>
      <c r="I243" s="26" cm="1">
        <f t="array" ref="I243">_FV(A243,"Volume")/1000000</f>
        <v>1.3681970000000001</v>
      </c>
      <c r="J243" s="26" cm="1">
        <f t="array" ref="J243">_FV(A243,"Volume average",TRUE)/1000000</f>
        <v>0.89548099999999997</v>
      </c>
      <c r="K243" s="23">
        <f>J243*D243*1000000/100000000</f>
        <v>2.1225586142999999</v>
      </c>
      <c r="L243" s="26" cm="1">
        <f t="array" ref="L243">_FV(A243,"Shares outstanding",TRUE)/100000000</f>
        <v>1.4498660000000001</v>
      </c>
      <c r="M243" s="7">
        <f>I243/J243</f>
        <v>1.527890597343774</v>
      </c>
      <c r="N243" s="7">
        <f>F243/D243-1</f>
        <v>5.1596844281314613E-2</v>
      </c>
      <c r="O243" s="7">
        <f>D243/G243-1</f>
        <v>0.3964298338635559</v>
      </c>
      <c r="P243" s="16">
        <f>$P$1</f>
        <v>45289</v>
      </c>
      <c r="Q243" cm="1" vm="2">
        <f t="array" aca="1" ref="Q243:R243" ca="1">_xlfn.STOCKHISTORY(A243,P243,P243,0,0 )</f>
        <v>45289</v>
      </c>
      <c r="R243" s="17" vm="652">
        <f ca="1"/>
        <v>238.86</v>
      </c>
      <c r="S243" s="7">
        <f ca="1">D243/R243-1</f>
        <v>-7.6613916101482271E-3</v>
      </c>
    </row>
    <row r="244" spans="1:19" x14ac:dyDescent="0.25">
      <c r="A244" t="e" vm="653">
        <v>#VALUE!</v>
      </c>
      <c r="B244" t="str" cm="1">
        <f t="array" ref="B244">_FV(A244,"Name")</f>
        <v>ROCKWELL AUTOMATION, INC.</v>
      </c>
      <c r="C244" t="str" cm="1">
        <f t="array" ref="C244">_FV(A244,"Ticker symbol",TRUE)</f>
        <v>ROK</v>
      </c>
      <c r="D244" cm="1">
        <f t="array" ref="D244">_FV(A244,"Price")</f>
        <v>298.38</v>
      </c>
      <c r="E244" s="1" cm="1">
        <f t="array" ref="E244">_FV(A244,"Change (%)",TRUE)</f>
        <v>-2.0388000000000003E-2</v>
      </c>
      <c r="F244" s="2" cm="1">
        <f t="array" ref="F244">_FV(A244,"52 week high",TRUE)</f>
        <v>348.52</v>
      </c>
      <c r="G244" s="2" cm="1">
        <f t="array" ref="G244">_FV(A244,"52 week low",TRUE)</f>
        <v>252.19</v>
      </c>
      <c r="H244" s="3" cm="1">
        <f t="array" ref="H244">_FV(A244,"Market cap",TRUE)/100000000</f>
        <v>341.88887646000001</v>
      </c>
      <c r="I244" s="26" cm="1">
        <f t="array" ref="I244">_FV(A244,"Volume")/1000000</f>
        <v>0.56335000000000002</v>
      </c>
      <c r="J244" s="26" cm="1">
        <f t="array" ref="J244">_FV(A244,"Volume average",TRUE)/1000000</f>
        <v>0.66254299999999999</v>
      </c>
      <c r="K244" s="23">
        <f>J244*D244*1000000/100000000</f>
        <v>1.9768958033999999</v>
      </c>
      <c r="L244" s="26" cm="1">
        <f t="array" ref="L244">_FV(A244,"Shares outstanding",TRUE)/100000000</f>
        <v>1.1458170000000001</v>
      </c>
      <c r="M244" s="7">
        <f>I244/J244</f>
        <v>0.8502844343687882</v>
      </c>
      <c r="N244" s="7">
        <f>F244/D244-1</f>
        <v>0.16804075340170255</v>
      </c>
      <c r="O244" s="7">
        <f>D244/G244-1</f>
        <v>0.18315555731789512</v>
      </c>
      <c r="P244" s="16">
        <f>$P$1</f>
        <v>45289</v>
      </c>
      <c r="Q244" cm="1" vm="2">
        <f t="array" aca="1" ref="Q244:R244" ca="1">_xlfn.STOCKHISTORY(A244,P244,P244,0,0 )</f>
        <v>45289</v>
      </c>
      <c r="R244" s="17" vm="654">
        <f ca="1"/>
        <v>310.48</v>
      </c>
      <c r="S244" s="7">
        <f ca="1">D244/R244-1</f>
        <v>-3.8971914455037449E-2</v>
      </c>
    </row>
    <row r="245" spans="1:19" x14ac:dyDescent="0.25">
      <c r="A245" t="e" vm="655">
        <v>#VALUE!</v>
      </c>
      <c r="B245" t="str" cm="1">
        <f t="array" ref="B245">_FV(A245,"Name")</f>
        <v>GE HealthCare Technologies Inc.</v>
      </c>
      <c r="C245" t="str" cm="1">
        <f t="array" ref="C245">_FV(A245,"Ticker symbol",TRUE)</f>
        <v>GEHC</v>
      </c>
      <c r="D245" cm="1">
        <f t="array" ref="D245">_FV(A245,"Price")</f>
        <v>74.97</v>
      </c>
      <c r="E245" s="1" cm="1">
        <f t="array" ref="E245">_FV(A245,"Change (%)",TRUE)</f>
        <v>-1.5754000000000001E-2</v>
      </c>
      <c r="F245" s="2" cm="1">
        <f t="array" ref="F245">_FV(A245,"52 week high",TRUE)</f>
        <v>87.83</v>
      </c>
      <c r="G245" s="2" cm="1">
        <f t="array" ref="G245">_FV(A245,"52 week low",TRUE)</f>
        <v>61.3</v>
      </c>
      <c r="H245" s="3" cm="1">
        <f t="array" ref="H245">_FV(A245,"Market cap",TRUE)/100000000</f>
        <v>341.29567709999998</v>
      </c>
      <c r="I245" s="26" cm="1">
        <f t="array" ref="I245">_FV(A245,"Volume")/1000000</f>
        <v>2.8309859999999998</v>
      </c>
      <c r="J245" s="26" cm="1">
        <f t="array" ref="J245">_FV(A245,"Volume average",TRUE)/1000000</f>
        <v>2.4795210000000001</v>
      </c>
      <c r="K245" s="23">
        <f>J245*D245*1000000/100000000</f>
        <v>1.8588968937000001</v>
      </c>
      <c r="L245" s="26" cm="1">
        <f t="array" ref="L245">_FV(A245,"Shares outstanding",TRUE)/100000000</f>
        <v>4.5524300000000002</v>
      </c>
      <c r="M245" s="7">
        <f>I245/J245</f>
        <v>1.1417471358379299</v>
      </c>
      <c r="N245" s="7">
        <f>F245/D245-1</f>
        <v>0.17153528077897828</v>
      </c>
      <c r="O245" s="7">
        <f>D245/G245-1</f>
        <v>0.2230016313213703</v>
      </c>
      <c r="P245" s="16">
        <f>$P$1</f>
        <v>45289</v>
      </c>
      <c r="Q245" cm="1" vm="2">
        <f t="array" aca="1" ref="Q245:R245" ca="1">_xlfn.STOCKHISTORY(A245,P245,P245,0,0 )</f>
        <v>45289</v>
      </c>
      <c r="R245" s="17" vm="656">
        <f ca="1"/>
        <v>77.319999999999993</v>
      </c>
      <c r="S245" s="7">
        <f ca="1">D245/R245-1</f>
        <v>-3.0393171236420047E-2</v>
      </c>
    </row>
    <row r="246" spans="1:19" x14ac:dyDescent="0.25">
      <c r="A246" t="e" vm="657">
        <v>#VALUE!</v>
      </c>
      <c r="B246" t="str" cm="1">
        <f t="array" ref="B246">_FV(A246,"Name")</f>
        <v>PPG INDUSTRIES, INC.</v>
      </c>
      <c r="C246" t="str" cm="1">
        <f t="array" ref="C246">_FV(A246,"Ticker symbol",TRUE)</f>
        <v>PPG</v>
      </c>
      <c r="D246" cm="1">
        <f t="array" ref="D246">_FV(A246,"Price")</f>
        <v>143.76</v>
      </c>
      <c r="E246" s="1" cm="1">
        <f t="array" ref="E246">_FV(A246,"Change (%)",TRUE)</f>
        <v>-1.2298E-2</v>
      </c>
      <c r="F246" s="2" cm="1">
        <f t="array" ref="F246">_FV(A246,"52 week high",TRUE)</f>
        <v>152.88999999999999</v>
      </c>
      <c r="G246" s="2" cm="1">
        <f t="array" ref="G246">_FV(A246,"52 week low",TRUE)</f>
        <v>120.325</v>
      </c>
      <c r="H246" s="3" cm="1">
        <f t="array" ref="H246">_FV(A246,"Market cap",TRUE)/100000000</f>
        <v>338.98607999000001</v>
      </c>
      <c r="I246" s="26" cm="1">
        <f t="array" ref="I246">_FV(A246,"Volume")/1000000</f>
        <v>2.0589750000000002</v>
      </c>
      <c r="J246" s="26" cm="1">
        <f t="array" ref="J246">_FV(A246,"Volume average",TRUE)/1000000</f>
        <v>1.5597160000000001</v>
      </c>
      <c r="K246" s="23">
        <f>J246*D246*1000000/100000000</f>
        <v>2.2422477216000001</v>
      </c>
      <c r="L246" s="26" cm="1">
        <f t="array" ref="L246">_FV(A246,"Shares outstanding",TRUE)/100000000</f>
        <v>2.3580000000000001</v>
      </c>
      <c r="M246" s="7">
        <f>I246/J246</f>
        <v>1.3200960944171889</v>
      </c>
      <c r="N246" s="7">
        <f>F246/D246-1</f>
        <v>6.3508625486922599E-2</v>
      </c>
      <c r="O246" s="7">
        <f>D246/G246-1</f>
        <v>0.19476418034489917</v>
      </c>
      <c r="P246" s="16">
        <f>$P$1</f>
        <v>45289</v>
      </c>
      <c r="Q246" cm="1" vm="2">
        <f t="array" aca="1" ref="Q246:R246" ca="1">_xlfn.STOCKHISTORY(A246,P246,P246,0,0 )</f>
        <v>45289</v>
      </c>
      <c r="R246" s="17" vm="658">
        <f ca="1"/>
        <v>149.55000000000001</v>
      </c>
      <c r="S246" s="7">
        <f ca="1">D246/R246-1</f>
        <v>-3.8716148445336107E-2</v>
      </c>
    </row>
    <row r="247" spans="1:19" x14ac:dyDescent="0.25">
      <c r="A247" t="e" vm="659">
        <v>#VALUE!</v>
      </c>
      <c r="B247" t="str" cm="1">
        <f t="array" ref="B247">_FV(A247,"Name")</f>
        <v>CUMMINS INC.</v>
      </c>
      <c r="C247" t="str" cm="1">
        <f t="array" ref="C247">_FV(A247,"Ticker symbol",TRUE)</f>
        <v>CMI</v>
      </c>
      <c r="D247" cm="1">
        <f t="array" ref="D247">_FV(A247,"Price")</f>
        <v>234.77</v>
      </c>
      <c r="E247" s="1" cm="1">
        <f t="array" ref="E247">_FV(A247,"Change (%)",TRUE)</f>
        <v>-1.0036E-2</v>
      </c>
      <c r="F247" s="2" cm="1">
        <f t="array" ref="F247">_FV(A247,"52 week high",TRUE)</f>
        <v>265.27999999999997</v>
      </c>
      <c r="G247" s="2" cm="1">
        <f t="array" ref="G247">_FV(A247,"52 week low",TRUE)</f>
        <v>203.18</v>
      </c>
      <c r="H247" s="3" cm="1">
        <f t="array" ref="H247">_FV(A247,"Market cap",TRUE)/100000000</f>
        <v>336.14789999999999</v>
      </c>
      <c r="I247" s="26" cm="1">
        <f t="array" ref="I247">_FV(A247,"Volume")/1000000</f>
        <v>0.70643</v>
      </c>
      <c r="J247" s="26" cm="1">
        <f t="array" ref="J247">_FV(A247,"Volume average",TRUE)/1000000</f>
        <v>0.70035499999999995</v>
      </c>
      <c r="K247" s="23">
        <f>J247*D247*1000000/100000000</f>
        <v>1.6442234334999999</v>
      </c>
      <c r="L247" s="26" cm="1">
        <f t="array" ref="L247">_FV(A247,"Shares outstanding",TRUE)/100000000</f>
        <v>1.417449</v>
      </c>
      <c r="M247" s="7">
        <f>I247/J247</f>
        <v>1.0086741723840054</v>
      </c>
      <c r="N247" s="7">
        <f>F247/D247-1</f>
        <v>0.12995697917110349</v>
      </c>
      <c r="O247" s="7">
        <f>D247/G247-1</f>
        <v>0.15547790136824502</v>
      </c>
      <c r="P247" s="16">
        <f>$P$1</f>
        <v>45289</v>
      </c>
      <c r="Q247" cm="1" vm="2">
        <f t="array" aca="1" ref="Q247:R247" ca="1">_xlfn.STOCKHISTORY(A247,P247,P247,0,0 )</f>
        <v>45289</v>
      </c>
      <c r="R247" s="17" vm="660">
        <f ca="1"/>
        <v>239.57</v>
      </c>
      <c r="S247" s="7">
        <f ca="1">D247/R247-1</f>
        <v>-2.0035897649956058E-2</v>
      </c>
    </row>
    <row r="248" spans="1:19" x14ac:dyDescent="0.25">
      <c r="A248" t="e" vm="661">
        <v>#VALUE!</v>
      </c>
      <c r="B248" t="str" cm="1">
        <f t="array" ref="B248">_FV(A248,"Name")</f>
        <v>Xcel Energy Inc.</v>
      </c>
      <c r="C248" t="str" cm="1">
        <f t="array" ref="C248">_FV(A248,"Ticker symbol",TRUE)</f>
        <v>XEL</v>
      </c>
      <c r="D248" cm="1">
        <f t="array" ref="D248">_FV(A248,"Price")</f>
        <v>60.91</v>
      </c>
      <c r="E248" s="1" cm="1">
        <f t="array" ref="E248">_FV(A248,"Change (%)",TRUE)</f>
        <v>-6.5239999999999994E-3</v>
      </c>
      <c r="F248" s="2" cm="1">
        <f t="array" ref="F248">_FV(A248,"52 week high",TRUE)</f>
        <v>71.959999999999994</v>
      </c>
      <c r="G248" s="2" cm="1">
        <f t="array" ref="G248">_FV(A248,"52 week low",TRUE)</f>
        <v>53.73</v>
      </c>
      <c r="H248" s="3" cm="1">
        <f t="array" ref="H248">_FV(A248,"Market cap",TRUE)/100000000</f>
        <v>336.11130832999999</v>
      </c>
      <c r="I248" s="26" cm="1">
        <f t="array" ref="I248">_FV(A248,"Volume")/1000000</f>
        <v>4.3544150000000004</v>
      </c>
      <c r="J248" s="26" cm="1">
        <f t="array" ref="J248">_FV(A248,"Volume average",TRUE)/1000000</f>
        <v>4.2817319999999999</v>
      </c>
      <c r="K248" s="23">
        <f>J248*D248*1000000/100000000</f>
        <v>2.6080029612</v>
      </c>
      <c r="L248" s="26" cm="1">
        <f t="array" ref="L248">_FV(A248,"Shares outstanding",TRUE)/100000000</f>
        <v>5.5181630000000004</v>
      </c>
      <c r="M248" s="7">
        <f>I248/J248</f>
        <v>1.016975139966724</v>
      </c>
      <c r="N248" s="7">
        <f>F248/D248-1</f>
        <v>0.18141520275816769</v>
      </c>
      <c r="O248" s="7">
        <f>D248/G248-1</f>
        <v>0.13363111855574172</v>
      </c>
      <c r="P248" s="16">
        <f>$P$1</f>
        <v>45289</v>
      </c>
      <c r="Q248" cm="1" vm="2">
        <f t="array" aca="1" ref="Q248:R248" ca="1">_xlfn.STOCKHISTORY(A248,P248,P248,0,0 )</f>
        <v>45289</v>
      </c>
      <c r="R248" s="17" vm="662">
        <f ca="1"/>
        <v>61.91</v>
      </c>
      <c r="S248" s="7">
        <f ca="1">D248/R248-1</f>
        <v>-1.6152479405588727E-2</v>
      </c>
    </row>
    <row r="249" spans="1:19" x14ac:dyDescent="0.25">
      <c r="A249" t="e" vm="663">
        <v>#VALUE!</v>
      </c>
      <c r="B249" t="str" cm="1">
        <f t="array" ref="B249">_FV(A249,"Name")</f>
        <v>GLOBAL PAYMENTS INC.</v>
      </c>
      <c r="C249" t="str" cm="1">
        <f t="array" ref="C249">_FV(A249,"Ticker symbol",TRUE)</f>
        <v>GPN</v>
      </c>
      <c r="D249" cm="1">
        <f t="array" ref="D249">_FV(A249,"Price")</f>
        <v>128.9</v>
      </c>
      <c r="E249" s="1" cm="1">
        <f t="array" ref="E249">_FV(A249,"Change (%)",TRUE)</f>
        <v>-1.0517E-2</v>
      </c>
      <c r="F249" s="2" cm="1">
        <f t="array" ref="F249">_FV(A249,"52 week high",TRUE)</f>
        <v>138.07</v>
      </c>
      <c r="G249" s="2" cm="1">
        <f t="array" ref="G249">_FV(A249,"52 week low",TRUE)</f>
        <v>94.05</v>
      </c>
      <c r="H249" s="3" cm="1">
        <f t="array" ref="H249">_FV(A249,"Market cap",TRUE)/100000000</f>
        <v>335.64077650000002</v>
      </c>
      <c r="I249" s="26" cm="1">
        <f t="array" ref="I249">_FV(A249,"Volume")/1000000</f>
        <v>1.6579330000000001</v>
      </c>
      <c r="J249" s="26" cm="1">
        <f t="array" ref="J249">_FV(A249,"Volume average",TRUE)/1000000</f>
        <v>2.265253</v>
      </c>
      <c r="K249" s="23">
        <f>J249*D249*1000000/100000000</f>
        <v>2.9199111170000003</v>
      </c>
      <c r="L249" s="26" cm="1">
        <f t="array" ref="L249">_FV(A249,"Shares outstanding",TRUE)/100000000</f>
        <v>2.603885</v>
      </c>
      <c r="M249" s="7">
        <f>I249/J249</f>
        <v>0.73189749665931358</v>
      </c>
      <c r="N249" s="7">
        <f>F249/D249-1</f>
        <v>7.1140418929402482E-2</v>
      </c>
      <c r="O249" s="7">
        <f>D249/G249-1</f>
        <v>0.37054758107389696</v>
      </c>
      <c r="P249" s="16">
        <f>$P$1</f>
        <v>45289</v>
      </c>
      <c r="Q249" cm="1" vm="2">
        <f t="array" aca="1" ref="Q249:R249" ca="1">_xlfn.STOCKHISTORY(A249,P249,P249,0,0 )</f>
        <v>45289</v>
      </c>
      <c r="R249" s="17" vm="664">
        <f ca="1"/>
        <v>127</v>
      </c>
      <c r="S249" s="7">
        <f ca="1">D249/R249-1</f>
        <v>1.4960629921259905E-2</v>
      </c>
    </row>
    <row r="250" spans="1:19" x14ac:dyDescent="0.25">
      <c r="A250" t="e" vm="665">
        <v>#VALUE!</v>
      </c>
      <c r="B250" t="str" cm="1">
        <f t="array" ref="B250">_FV(A250,"Name")</f>
        <v>COSTAR GROUP, INC.</v>
      </c>
      <c r="C250" t="str" cm="1">
        <f t="array" ref="C250">_FV(A250,"Ticker symbol",TRUE)</f>
        <v>CSGP</v>
      </c>
      <c r="D250" cm="1">
        <f t="array" ref="D250">_FV(A250,"Price")</f>
        <v>81.760000000000005</v>
      </c>
      <c r="E250" s="1" cm="1">
        <f t="array" ref="E250">_FV(A250,"Change (%)",TRUE)</f>
        <v>-1.9664000000000001E-2</v>
      </c>
      <c r="F250" s="2" cm="1">
        <f t="array" ref="F250">_FV(A250,"52 week high",TRUE)</f>
        <v>92.36</v>
      </c>
      <c r="G250" s="2" cm="1">
        <f t="array" ref="G250">_FV(A250,"52 week low",TRUE)</f>
        <v>65.12</v>
      </c>
      <c r="H250" s="3" cm="1">
        <f t="array" ref="H250">_FV(A250,"Market cap",TRUE)/100000000</f>
        <v>333.87791584000001</v>
      </c>
      <c r="I250" s="26" cm="1">
        <f t="array" ref="I250">_FV(A250,"Volume")/1000000</f>
        <v>1.655284</v>
      </c>
      <c r="J250" s="26" cm="1">
        <f t="array" ref="J250">_FV(A250,"Volume average",TRUE)/1000000</f>
        <v>1.911149</v>
      </c>
      <c r="K250" s="23">
        <f>J250*D250*1000000/100000000</f>
        <v>1.5625554224</v>
      </c>
      <c r="L250" s="26" cm="1">
        <f t="array" ref="L250">_FV(A250,"Shares outstanding",TRUE)/100000000</f>
        <v>4.083634</v>
      </c>
      <c r="M250" s="7">
        <f>I250/J250</f>
        <v>0.86611980541548561</v>
      </c>
      <c r="N250" s="7">
        <f>F250/D250-1</f>
        <v>0.12964774951076308</v>
      </c>
      <c r="O250" s="7">
        <f>D250/G250-1</f>
        <v>0.25552825552825542</v>
      </c>
      <c r="P250" s="16">
        <f>$P$1</f>
        <v>45289</v>
      </c>
      <c r="Q250" cm="1" vm="2">
        <f t="array" aca="1" ref="Q250:R250" ca="1">_xlfn.STOCKHISTORY(A250,P250,P250,0,0 )</f>
        <v>45289</v>
      </c>
      <c r="R250" s="17" vm="666">
        <f ca="1"/>
        <v>87.39</v>
      </c>
      <c r="S250" s="7">
        <f ca="1">D250/R250-1</f>
        <v>-6.4423847122096256E-2</v>
      </c>
    </row>
    <row r="251" spans="1:19" x14ac:dyDescent="0.25">
      <c r="A251" t="e" vm="667">
        <v>#VALUE!</v>
      </c>
      <c r="B251" t="str" cm="1">
        <f t="array" ref="B251">_FV(A251,"Name")</f>
        <v>THE KROGER CO.</v>
      </c>
      <c r="C251" t="str" cm="1">
        <f t="array" ref="C251">_FV(A251,"Ticker symbol",TRUE)</f>
        <v>KR</v>
      </c>
      <c r="D251" cm="1">
        <f t="array" ref="D251">_FV(A251,"Price")</f>
        <v>46.4</v>
      </c>
      <c r="E251" s="1" cm="1">
        <f t="array" ref="E251">_FV(A251,"Change (%)",TRUE)</f>
        <v>8.038E-3</v>
      </c>
      <c r="F251" s="2" cm="1">
        <f t="array" ref="F251">_FV(A251,"52 week high",TRUE)</f>
        <v>50.36</v>
      </c>
      <c r="G251" s="2" cm="1">
        <f t="array" ref="G251">_FV(A251,"52 week low",TRUE)</f>
        <v>42.094999999999999</v>
      </c>
      <c r="H251" s="3" cm="1">
        <f t="array" ref="H251">_FV(A251,"Market cap",TRUE)/100000000</f>
        <v>333.81250399999999</v>
      </c>
      <c r="I251" s="26" cm="1">
        <f t="array" ref="I251">_FV(A251,"Volume")/1000000</f>
        <v>4.5706150000000001</v>
      </c>
      <c r="J251" s="26" cm="1">
        <f t="array" ref="J251">_FV(A251,"Volume average",TRUE)/1000000</f>
        <v>4.5912689999999996</v>
      </c>
      <c r="K251" s="23">
        <f>J251*D251*1000000/100000000</f>
        <v>2.1303488159999997</v>
      </c>
      <c r="L251" s="26" cm="1">
        <f t="array" ref="L251">_FV(A251,"Shares outstanding",TRUE)/100000000</f>
        <v>7.1942349999999999</v>
      </c>
      <c r="M251" s="7">
        <f>I251/J251</f>
        <v>0.9955014615784874</v>
      </c>
      <c r="N251" s="7">
        <f>F251/D251-1</f>
        <v>8.5344827586206984E-2</v>
      </c>
      <c r="O251" s="7">
        <f>D251/G251-1</f>
        <v>0.10226867799026018</v>
      </c>
      <c r="P251" s="16">
        <f>$P$1</f>
        <v>45289</v>
      </c>
      <c r="Q251" cm="1" vm="2">
        <f t="array" aca="1" ref="Q251:R251" ca="1">_xlfn.STOCKHISTORY(A251,P251,P251,0,0 )</f>
        <v>45289</v>
      </c>
      <c r="R251" s="17" vm="668">
        <f ca="1"/>
        <v>45.71</v>
      </c>
      <c r="S251" s="7">
        <f ca="1">D251/R251-1</f>
        <v>1.5095165171734815E-2</v>
      </c>
    </row>
    <row r="252" spans="1:19" x14ac:dyDescent="0.25">
      <c r="A252" t="e" vm="669">
        <v>#VALUE!</v>
      </c>
      <c r="B252" t="str" cm="1">
        <f t="array" ref="B252">_FV(A252,"Name")</f>
        <v>Nasdaq, Inc.</v>
      </c>
      <c r="C252" t="str" cm="1">
        <f t="array" ref="C252">_FV(A252,"Ticker symbol",TRUE)</f>
        <v>NDAQ</v>
      </c>
      <c r="D252" cm="1">
        <f t="array" ref="D252">_FV(A252,"Price")</f>
        <v>56.46</v>
      </c>
      <c r="E252" s="1" cm="1">
        <f t="array" ref="E252">_FV(A252,"Change (%)",TRUE)</f>
        <v>-8.2559999999999995E-3</v>
      </c>
      <c r="F252" s="2" cm="1">
        <f t="array" ref="F252">_FV(A252,"52 week high",TRUE)</f>
        <v>63.9</v>
      </c>
      <c r="G252" s="2" cm="1">
        <f t="array" ref="G252">_FV(A252,"52 week low",TRUE)</f>
        <v>46.88</v>
      </c>
      <c r="H252" s="3" cm="1">
        <f t="array" ref="H252">_FV(A252,"Market cap",TRUE)/100000000</f>
        <v>325.75421316000001</v>
      </c>
      <c r="I252" s="26" cm="1">
        <f t="array" ref="I252">_FV(A252,"Volume")/1000000</f>
        <v>3.533976</v>
      </c>
      <c r="J252" s="26" cm="1">
        <f t="array" ref="J252">_FV(A252,"Volume average",TRUE)/1000000</f>
        <v>2.4751979999999998</v>
      </c>
      <c r="K252" s="23">
        <f>J252*D252*1000000/100000000</f>
        <v>1.3974967907999998</v>
      </c>
      <c r="L252" s="26" cm="1">
        <f t="array" ref="L252">_FV(A252,"Shares outstanding",TRUE)/100000000</f>
        <v>5.7696459999999998</v>
      </c>
      <c r="M252" s="7">
        <f>I252/J252</f>
        <v>1.4277548705194494</v>
      </c>
      <c r="N252" s="7">
        <f>F252/D252-1</f>
        <v>0.1317747077577045</v>
      </c>
      <c r="O252" s="7">
        <f>D252/G252-1</f>
        <v>0.20435153583617738</v>
      </c>
      <c r="P252" s="16">
        <f>$P$1</f>
        <v>45289</v>
      </c>
      <c r="Q252" cm="1" vm="2">
        <f t="array" aca="1" ref="Q252:R252" ca="1">_xlfn.STOCKHISTORY(A252,P252,P252,0,0 )</f>
        <v>45289</v>
      </c>
      <c r="R252" s="17" vm="670">
        <f ca="1"/>
        <v>58.14</v>
      </c>
      <c r="S252" s="7">
        <f ca="1">D252/R252-1</f>
        <v>-2.8895768833849367E-2</v>
      </c>
    </row>
    <row r="253" spans="1:19" x14ac:dyDescent="0.25">
      <c r="A253" t="e" vm="671">
        <v>#VALUE!</v>
      </c>
      <c r="B253" t="str" cm="1">
        <f t="array" ref="B253">_FV(A253,"Name")</f>
        <v>VICI PROPERTIES INC.</v>
      </c>
      <c r="C253" t="str" cm="1">
        <f t="array" ref="C253">_FV(A253,"Ticker symbol",TRUE)</f>
        <v>VICI</v>
      </c>
      <c r="D253" cm="1">
        <f t="array" ref="D253">_FV(A253,"Price")</f>
        <v>31.1</v>
      </c>
      <c r="E253" s="1" cm="1">
        <f t="array" ref="E253">_FV(A253,"Change (%)",TRUE)</f>
        <v>0</v>
      </c>
      <c r="F253" s="2" cm="1">
        <f t="array" ref="F253">_FV(A253,"52 week high",TRUE)</f>
        <v>35.07</v>
      </c>
      <c r="G253" s="2" cm="1">
        <f t="array" ref="G253">_FV(A253,"52 week low",TRUE)</f>
        <v>26.625</v>
      </c>
      <c r="H253" s="3" cm="1">
        <f t="array" ref="H253">_FV(A253,"Market cap",TRUE)/100000000</f>
        <v>321.73945200000003</v>
      </c>
      <c r="I253" s="26" cm="1">
        <f t="array" ref="I253">_FV(A253,"Volume")/1000000</f>
        <v>5.1965190000000003</v>
      </c>
      <c r="J253" s="26" cm="1">
        <f t="array" ref="J253">_FV(A253,"Volume average",TRUE)/1000000</f>
        <v>6.6855130000000003</v>
      </c>
      <c r="K253" s="23">
        <f>J253*D253*1000000/100000000</f>
        <v>2.0791945430000003</v>
      </c>
      <c r="L253" s="26" cm="1">
        <f t="array" ref="L253">_FV(A253,"Shares outstanding",TRUE)/100000000</f>
        <v>10.345319999999999</v>
      </c>
      <c r="M253" s="7">
        <f>I253/J253</f>
        <v>0.777280516842911</v>
      </c>
      <c r="N253" s="7">
        <f>F253/D253-1</f>
        <v>0.12765273311897096</v>
      </c>
      <c r="O253" s="7">
        <f>D253/G253-1</f>
        <v>0.16807511737089209</v>
      </c>
      <c r="P253" s="16">
        <f>$P$1</f>
        <v>45289</v>
      </c>
      <c r="Q253" cm="1" vm="2">
        <f t="array" aca="1" ref="Q253:R253" ca="1">_xlfn.STOCKHISTORY(A253,P253,P253,0,0 )</f>
        <v>45289</v>
      </c>
      <c r="R253" s="17" vm="672">
        <f ca="1"/>
        <v>31.88</v>
      </c>
      <c r="S253" s="7">
        <f ca="1">D253/R253-1</f>
        <v>-2.4466750313676178E-2</v>
      </c>
    </row>
    <row r="254" spans="1:19" x14ac:dyDescent="0.25">
      <c r="A254" t="e" vm="673">
        <v>#VALUE!</v>
      </c>
      <c r="B254" t="str" cm="1">
        <f t="array" ref="B254">_FV(A254,"Name")</f>
        <v>CORTEVA, INC.</v>
      </c>
      <c r="C254" t="str" cm="1">
        <f t="array" ref="C254">_FV(A254,"Ticker symbol",TRUE)</f>
        <v>CTVA</v>
      </c>
      <c r="D254" cm="1">
        <f t="array" ref="D254">_FV(A254,"Price")</f>
        <v>45.5</v>
      </c>
      <c r="E254" s="1" cm="1">
        <f t="array" ref="E254">_FV(A254,"Change (%)",TRUE)</f>
        <v>-1.3228999999999999E-2</v>
      </c>
      <c r="F254" s="2" cm="1">
        <f t="array" ref="F254">_FV(A254,"52 week high",TRUE)</f>
        <v>65.209999999999994</v>
      </c>
      <c r="G254" s="2" cm="1">
        <f t="array" ref="G254">_FV(A254,"52 week low",TRUE)</f>
        <v>43.22</v>
      </c>
      <c r="H254" s="3" cm="1">
        <f t="array" ref="H254">_FV(A254,"Market cap",TRUE)/100000000</f>
        <v>320.65169500000002</v>
      </c>
      <c r="I254" s="26" cm="1">
        <f t="array" ref="I254">_FV(A254,"Volume")/1000000</f>
        <v>5.7028809999999996</v>
      </c>
      <c r="J254" s="26" cm="1">
        <f t="array" ref="J254">_FV(A254,"Volume average",TRUE)/1000000</f>
        <v>4.4093470000000003</v>
      </c>
      <c r="K254" s="23">
        <f>J254*D254*1000000/100000000</f>
        <v>2.0062528849999999</v>
      </c>
      <c r="L254" s="26" cm="1">
        <f t="array" ref="L254">_FV(A254,"Shares outstanding",TRUE)/100000000</f>
        <v>7.0472900000000003</v>
      </c>
      <c r="M254" s="7">
        <f>I254/J254</f>
        <v>1.2933618061812779</v>
      </c>
      <c r="N254" s="7">
        <f>F254/D254-1</f>
        <v>0.43318681318681307</v>
      </c>
      <c r="O254" s="7">
        <f>D254/G254-1</f>
        <v>5.2753354928273932E-2</v>
      </c>
      <c r="P254" s="16">
        <f>$P$1</f>
        <v>45289</v>
      </c>
      <c r="Q254" cm="1" vm="2">
        <f t="array" aca="1" ref="Q254:R254" ca="1">_xlfn.STOCKHISTORY(A254,P254,P254,0,0 )</f>
        <v>45289</v>
      </c>
      <c r="R254" s="17" vm="674">
        <f ca="1"/>
        <v>47.92</v>
      </c>
      <c r="S254" s="7">
        <f ca="1">D254/R254-1</f>
        <v>-5.0500834724540922E-2</v>
      </c>
    </row>
    <row r="255" spans="1:19" x14ac:dyDescent="0.25">
      <c r="A255" t="e" vm="675">
        <v>#VALUE!</v>
      </c>
      <c r="B255" t="str" cm="1">
        <f t="array" ref="B255">_FV(A255,"Name")</f>
        <v>ON SEMICONDUCTOR CORPORATION</v>
      </c>
      <c r="C255" t="str" cm="1">
        <f t="array" ref="C255">_FV(A255,"Ticker symbol",TRUE)</f>
        <v>ON</v>
      </c>
      <c r="D255" cm="1">
        <f t="array" ref="D255">_FV(A255,"Price")</f>
        <v>73.8</v>
      </c>
      <c r="E255" s="1" cm="1">
        <f t="array" ref="E255">_FV(A255,"Change (%)",TRUE)</f>
        <v>4.4919999999999995E-3</v>
      </c>
      <c r="F255" s="2" cm="1">
        <f t="array" ref="F255">_FV(A255,"52 week high",TRUE)</f>
        <v>111.35</v>
      </c>
      <c r="G255" s="2" cm="1">
        <f t="array" ref="G255">_FV(A255,"52 week low",TRUE)</f>
        <v>61.47</v>
      </c>
      <c r="H255" s="3" cm="1">
        <f t="array" ref="H255">_FV(A255,"Market cap",TRUE)/100000000</f>
        <v>317.85482880000001</v>
      </c>
      <c r="I255" s="26" cm="1">
        <f t="array" ref="I255">_FV(A255,"Volume")/1000000</f>
        <v>6.9011389999999997</v>
      </c>
      <c r="J255" s="26" cm="1">
        <f t="array" ref="J255">_FV(A255,"Volume average",TRUE)/1000000</f>
        <v>6.7778479999999997</v>
      </c>
      <c r="K255" s="23">
        <f>J255*D255*1000000/100000000</f>
        <v>5.0020518239999996</v>
      </c>
      <c r="L255" s="26" cm="1">
        <f t="array" ref="L255">_FV(A255,"Shares outstanding",TRUE)/100000000</f>
        <v>4.3069759999999997</v>
      </c>
      <c r="M255" s="7">
        <f>I255/J255</f>
        <v>1.0181902869465354</v>
      </c>
      <c r="N255" s="7">
        <f>F255/D255-1</f>
        <v>0.50880758807588067</v>
      </c>
      <c r="O255" s="7">
        <f>D255/G255-1</f>
        <v>0.20058565153733521</v>
      </c>
      <c r="P255" s="16">
        <f>$P$1</f>
        <v>45289</v>
      </c>
      <c r="Q255" cm="1" vm="2">
        <f t="array" aca="1" ref="Q255:R255" ca="1">_xlfn.STOCKHISTORY(A255,P255,P255,0,0 )</f>
        <v>45289</v>
      </c>
      <c r="R255" s="17" vm="676">
        <f ca="1"/>
        <v>83.53</v>
      </c>
      <c r="S255" s="7">
        <f ca="1">D255/R255-1</f>
        <v>-0.11648509517538619</v>
      </c>
    </row>
    <row r="256" spans="1:19" x14ac:dyDescent="0.25">
      <c r="A256" t="e" vm="677">
        <v>#VALUE!</v>
      </c>
      <c r="B256" t="str" cm="1">
        <f t="array" ref="B256">_FV(A256,"Name")</f>
        <v>EXTRA SPACE STORAGE INC.</v>
      </c>
      <c r="C256" t="str" cm="1">
        <f t="array" ref="C256">_FV(A256,"Ticker symbol",TRUE)</f>
        <v>EXR</v>
      </c>
      <c r="D256" cm="1">
        <f t="array" ref="D256">_FV(A256,"Price")</f>
        <v>150.44999999999999</v>
      </c>
      <c r="E256" s="1" cm="1">
        <f t="array" ref="E256">_FV(A256,"Change (%)",TRUE)</f>
        <v>-1.2277E-2</v>
      </c>
      <c r="F256" s="2" cm="1">
        <f t="array" ref="F256">_FV(A256,"52 week high",TRUE)</f>
        <v>170.3</v>
      </c>
      <c r="G256" s="2" cm="1">
        <f t="array" ref="G256">_FV(A256,"52 week low",TRUE)</f>
        <v>101.19</v>
      </c>
      <c r="H256" s="3" cm="1">
        <f t="array" ref="H256">_FV(A256,"Market cap",TRUE)/100000000</f>
        <v>317.86745008999998</v>
      </c>
      <c r="I256" s="26" cm="1">
        <f t="array" ref="I256">_FV(A256,"Volume")/1000000</f>
        <v>1.383821</v>
      </c>
      <c r="J256" s="26" cm="1">
        <f t="array" ref="J256">_FV(A256,"Volume average",TRUE)/1000000</f>
        <v>1.3302940000000001</v>
      </c>
      <c r="K256" s="23">
        <f>J256*D256*1000000/100000000</f>
        <v>2.0014273230000001</v>
      </c>
      <c r="L256" s="26" cm="1">
        <f t="array" ref="L256">_FV(A256,"Shares outstanding",TRUE)/100000000</f>
        <v>2.112778</v>
      </c>
      <c r="M256" s="7">
        <f>I256/J256</f>
        <v>1.0402369701735104</v>
      </c>
      <c r="N256" s="7">
        <f>F256/D256-1</f>
        <v>0.1319375207710205</v>
      </c>
      <c r="O256" s="7">
        <f>D256/G256-1</f>
        <v>0.48680699673880801</v>
      </c>
      <c r="P256" s="16">
        <f>$P$1</f>
        <v>45289</v>
      </c>
      <c r="Q256" cm="1" vm="2">
        <f t="array" aca="1" ref="Q256:R256" ca="1">_xlfn.STOCKHISTORY(A256,P256,P256,0,0 )</f>
        <v>45289</v>
      </c>
      <c r="R256" s="17" vm="249">
        <f ca="1"/>
        <v>160.33000000000001</v>
      </c>
      <c r="S256" s="7">
        <f ca="1">D256/R256-1</f>
        <v>-6.1622902763051379E-2</v>
      </c>
    </row>
    <row r="257" spans="1:19" x14ac:dyDescent="0.25">
      <c r="A257" t="e" vm="678">
        <v>#VALUE!</v>
      </c>
      <c r="B257" t="str" cm="1">
        <f t="array" ref="B257">_FV(A257,"Name")</f>
        <v>DuPont de Nemours, Inc.</v>
      </c>
      <c r="C257" t="str" cm="1">
        <f t="array" ref="C257">_FV(A257,"Ticker symbol",TRUE)</f>
        <v>DD</v>
      </c>
      <c r="D257" cm="1">
        <f t="array" ref="D257">_FV(A257,"Price")</f>
        <v>73.72</v>
      </c>
      <c r="E257" s="1" cm="1">
        <f t="array" ref="E257">_FV(A257,"Change (%)",TRUE)</f>
        <v>-2.3963999999999999E-2</v>
      </c>
      <c r="F257" s="2" cm="1">
        <f t="array" ref="F257">_FV(A257,"52 week high",TRUE)</f>
        <v>78.739999999999995</v>
      </c>
      <c r="G257" s="2" cm="1">
        <f t="array" ref="G257">_FV(A257,"52 week low",TRUE)</f>
        <v>62.8</v>
      </c>
      <c r="H257" s="3" cm="1">
        <f t="array" ref="H257">_FV(A257,"Market cap",TRUE)/100000000</f>
        <v>317.027331</v>
      </c>
      <c r="I257" s="26" cm="1">
        <f t="array" ref="I257">_FV(A257,"Volume")/1000000</f>
        <v>4.3678739999999996</v>
      </c>
      <c r="J257" s="26" cm="1">
        <f t="array" ref="J257">_FV(A257,"Volume average",TRUE)/1000000</f>
        <v>2.932814</v>
      </c>
      <c r="K257" s="23">
        <f>J257*D257*1000000/100000000</f>
        <v>2.1620704807999997</v>
      </c>
      <c r="L257" s="26" cm="1">
        <f t="array" ref="L257">_FV(A257,"Shares outstanding",TRUE)/100000000</f>
        <v>4.3004249999999997</v>
      </c>
      <c r="M257" s="7">
        <f>I257/J257</f>
        <v>1.4893116304000185</v>
      </c>
      <c r="N257" s="7">
        <f>F257/D257-1</f>
        <v>6.8095496473141504E-2</v>
      </c>
      <c r="O257" s="7">
        <f>D257/G257-1</f>
        <v>0.17388535031847141</v>
      </c>
      <c r="P257" s="16">
        <f>$P$1</f>
        <v>45289</v>
      </c>
      <c r="Q257" cm="1" vm="2">
        <f t="array" aca="1" ref="Q257:R257" ca="1">_xlfn.STOCKHISTORY(A257,P257,P257,0,0 )</f>
        <v>45289</v>
      </c>
      <c r="R257" s="17" vm="679">
        <f ca="1"/>
        <v>76.930000000000007</v>
      </c>
      <c r="S257" s="7">
        <f ca="1">D257/R257-1</f>
        <v>-4.172624463798269E-2</v>
      </c>
    </row>
    <row r="258" spans="1:19" x14ac:dyDescent="0.25">
      <c r="A258" t="e" vm="680">
        <v>#VALUE!</v>
      </c>
      <c r="B258" t="str" cm="1">
        <f t="array" ref="B258">_FV(A258,"Name")</f>
        <v>CONSOLIDATED EDISON, INC.</v>
      </c>
      <c r="C258" t="str" cm="1">
        <f t="array" ref="C258">_FV(A258,"Ticker symbol",TRUE)</f>
        <v>ED</v>
      </c>
      <c r="D258" cm="1">
        <f t="array" ref="D258">_FV(A258,"Price")</f>
        <v>91.56</v>
      </c>
      <c r="E258" s="1" cm="1">
        <f t="array" ref="E258">_FV(A258,"Change (%)",TRUE)</f>
        <v>-6.5490000000000004E-4</v>
      </c>
      <c r="F258" s="2" cm="1">
        <f t="array" ref="F258">_FV(A258,"52 week high",TRUE)</f>
        <v>100.92</v>
      </c>
      <c r="G258" s="2" cm="1">
        <f t="array" ref="G258">_FV(A258,"52 week low",TRUE)</f>
        <v>80.459999999999994</v>
      </c>
      <c r="H258" s="3" cm="1">
        <f t="array" ref="H258">_FV(A258,"Market cap",TRUE)/100000000</f>
        <v>316.08324887999999</v>
      </c>
      <c r="I258" s="26" cm="1">
        <f t="array" ref="I258">_FV(A258,"Volume")/1000000</f>
        <v>2.0382020000000001</v>
      </c>
      <c r="J258" s="26" cm="1">
        <f t="array" ref="J258">_FV(A258,"Volume average",TRUE)/1000000</f>
        <v>1.9055899999999999</v>
      </c>
      <c r="K258" s="23">
        <f>J258*D258*1000000/100000000</f>
        <v>1.744758204</v>
      </c>
      <c r="L258" s="26" cm="1">
        <f t="array" ref="L258">_FV(A258,"Shares outstanding",TRUE)/100000000</f>
        <v>3.4521980000000001</v>
      </c>
      <c r="M258" s="7">
        <f>I258/J258</f>
        <v>1.069591045293059</v>
      </c>
      <c r="N258" s="7">
        <f>F258/D258-1</f>
        <v>0.10222804718217571</v>
      </c>
      <c r="O258" s="7">
        <f>D258/G258-1</f>
        <v>0.13795674869500374</v>
      </c>
      <c r="P258" s="16">
        <f>$P$1</f>
        <v>45289</v>
      </c>
      <c r="Q258" cm="1" vm="2">
        <f t="array" aca="1" ref="Q258:R258" ca="1">_xlfn.STOCKHISTORY(A258,P258,P258,0,0 )</f>
        <v>45289</v>
      </c>
      <c r="R258" s="17" vm="681">
        <f ca="1"/>
        <v>90.97</v>
      </c>
      <c r="S258" s="7">
        <f ca="1">D258/R258-1</f>
        <v>6.4856546114104852E-3</v>
      </c>
    </row>
    <row r="259" spans="1:19" x14ac:dyDescent="0.25">
      <c r="A259" t="e" vm="682">
        <v>#VALUE!</v>
      </c>
      <c r="B259" t="str" cm="1">
        <f t="array" ref="B259">_FV(A259,"Name")</f>
        <v>INGERSOLL RAND INC.</v>
      </c>
      <c r="C259" t="str" cm="1">
        <f t="array" ref="C259">_FV(A259,"Ticker symbol",TRUE)</f>
        <v>IR</v>
      </c>
      <c r="D259" cm="1">
        <f t="array" ref="D259">_FV(A259,"Price")</f>
        <v>77.95</v>
      </c>
      <c r="E259" s="1" cm="1">
        <f t="array" ref="E259">_FV(A259,"Change (%)",TRUE)</f>
        <v>6.8459999999999997E-3</v>
      </c>
      <c r="F259" s="2" cm="1">
        <f t="array" ref="F259">_FV(A259,"52 week high",TRUE)</f>
        <v>78.17</v>
      </c>
      <c r="G259" s="2" cm="1">
        <f t="array" ref="G259">_FV(A259,"52 week low",TRUE)</f>
        <v>51.84</v>
      </c>
      <c r="H259" s="3" cm="1">
        <f t="array" ref="H259">_FV(A259,"Market cap",TRUE)/100000000</f>
        <v>315.53926150000001</v>
      </c>
      <c r="I259" s="26" cm="1">
        <f t="array" ref="I259">_FV(A259,"Volume")/1000000</f>
        <v>2.610722</v>
      </c>
      <c r="J259" s="26" cm="1">
        <f t="array" ref="J259">_FV(A259,"Volume average",TRUE)/1000000</f>
        <v>2.1159539999999999</v>
      </c>
      <c r="K259" s="23">
        <f>J259*D259*1000000/100000000</f>
        <v>1.6493861429999999</v>
      </c>
      <c r="L259" s="26" cm="1">
        <f t="array" ref="L259">_FV(A259,"Shares outstanding",TRUE)/100000000</f>
        <v>4.0479700000000003</v>
      </c>
      <c r="M259" s="7">
        <f>I259/J259</f>
        <v>1.2338273894423035</v>
      </c>
      <c r="N259" s="7">
        <f>F259/D259-1</f>
        <v>2.8223220012828509E-3</v>
      </c>
      <c r="O259" s="7">
        <f>D259/G259-1</f>
        <v>0.50366512345679015</v>
      </c>
      <c r="P259" s="16">
        <f>$P$1</f>
        <v>45289</v>
      </c>
      <c r="Q259" cm="1" vm="2">
        <f t="array" aca="1" ref="Q259:R259" ca="1">_xlfn.STOCKHISTORY(A259,P259,P259,0,0 )</f>
        <v>45289</v>
      </c>
      <c r="R259" s="17" vm="683">
        <f ca="1"/>
        <v>77.34</v>
      </c>
      <c r="S259" s="7">
        <f ca="1">D259/R259-1</f>
        <v>7.8872510990430911E-3</v>
      </c>
    </row>
    <row r="260" spans="1:19" x14ac:dyDescent="0.25">
      <c r="A260" t="e" vm="684">
        <v>#VALUE!</v>
      </c>
      <c r="B260" t="str" cm="1">
        <f t="array" ref="B260">_FV(A260,"Name")</f>
        <v>ROYAL CARIBBEAN CRUISES LTD.</v>
      </c>
      <c r="C260" t="str" cm="1">
        <f t="array" ref="C260">_FV(A260,"Ticker symbol",TRUE)</f>
        <v>RCL</v>
      </c>
      <c r="D260" cm="1">
        <f t="array" ref="D260">_FV(A260,"Price")</f>
        <v>122.76</v>
      </c>
      <c r="E260" s="1" cm="1">
        <f t="array" ref="E260">_FV(A260,"Change (%)",TRUE)</f>
        <v>1.2787999999999999E-2</v>
      </c>
      <c r="F260" s="2" cm="1">
        <f t="array" ref="F260">_FV(A260,"52 week high",TRUE)</f>
        <v>130.97</v>
      </c>
      <c r="G260" s="2" cm="1">
        <f t="array" ref="G260">_FV(A260,"52 week low",TRUE)</f>
        <v>59.37</v>
      </c>
      <c r="H260" s="3" cm="1">
        <f t="array" ref="H260">_FV(A260,"Market cap",TRUE)/100000000</f>
        <v>314.55420875999999</v>
      </c>
      <c r="I260" s="26" cm="1">
        <f t="array" ref="I260">_FV(A260,"Volume")/1000000</f>
        <v>1.8885749999999999</v>
      </c>
      <c r="J260" s="26" cm="1">
        <f t="array" ref="J260">_FV(A260,"Volume average",TRUE)/1000000</f>
        <v>2.4528249999999998</v>
      </c>
      <c r="K260" s="23">
        <f>J260*D260*1000000/100000000</f>
        <v>3.0110879700000002</v>
      </c>
      <c r="L260" s="26" cm="1">
        <f t="array" ref="L260">_FV(A260,"Shares outstanding",TRUE)/100000000</f>
        <v>2.562351</v>
      </c>
      <c r="M260" s="7">
        <f>I260/J260</f>
        <v>0.76995912875969552</v>
      </c>
      <c r="N260" s="7">
        <f>F260/D260-1</f>
        <v>6.6878462039752229E-2</v>
      </c>
      <c r="O260" s="7">
        <f>D260/G260-1</f>
        <v>1.0677109651339061</v>
      </c>
      <c r="P260" s="16">
        <f>$P$1</f>
        <v>45289</v>
      </c>
      <c r="Q260" cm="1" vm="2">
        <f t="array" aca="1" ref="Q260:R260" ca="1">_xlfn.STOCKHISTORY(A260,P260,P260,0,0 )</f>
        <v>45289</v>
      </c>
      <c r="R260" s="17" vm="685">
        <f ca="1"/>
        <v>129.49</v>
      </c>
      <c r="S260" s="7">
        <f ca="1">D260/R260-1</f>
        <v>-5.1973125337863912E-2</v>
      </c>
    </row>
    <row r="261" spans="1:19" x14ac:dyDescent="0.25">
      <c r="A261" t="e" vm="686">
        <v>#VALUE!</v>
      </c>
      <c r="B261" t="str" cm="1">
        <f t="array" ref="B261">_FV(A261,"Name")</f>
        <v>BAKER HUGHES COMPANY</v>
      </c>
      <c r="C261" t="str" cm="1">
        <f t="array" ref="C261">_FV(A261,"Ticker symbol",TRUE)</f>
        <v>BKR</v>
      </c>
      <c r="D261" cm="1">
        <f t="array" ref="D261">_FV(A261,"Price")</f>
        <v>30.67</v>
      </c>
      <c r="E261" s="1" cm="1">
        <f t="array" ref="E261">_FV(A261,"Change (%)",TRUE)</f>
        <v>-2.6966999999999998E-2</v>
      </c>
      <c r="F261" s="2" cm="1">
        <f t="array" ref="F261">_FV(A261,"52 week high",TRUE)</f>
        <v>37.575000000000003</v>
      </c>
      <c r="G261" s="2" cm="1">
        <f t="array" ref="G261">_FV(A261,"52 week low",TRUE)</f>
        <v>26.12</v>
      </c>
      <c r="H261" s="3" cm="1">
        <f t="array" ref="H261">_FV(A261,"Market cap",TRUE)/100000000</f>
        <v>308.6119678</v>
      </c>
      <c r="I261" s="26" cm="1">
        <f t="array" ref="I261">_FV(A261,"Volume")/1000000</f>
        <v>7.5411419999999998</v>
      </c>
      <c r="J261" s="26" cm="1">
        <f t="array" ref="J261">_FV(A261,"Volume average",TRUE)/1000000</f>
        <v>7.087396</v>
      </c>
      <c r="K261" s="23">
        <f>J261*D261*1000000/100000000</f>
        <v>2.1737043532000002</v>
      </c>
      <c r="L261" s="26" cm="1">
        <f t="array" ref="L261">_FV(A261,"Shares outstanding",TRUE)/100000000</f>
        <v>10.062340000000001</v>
      </c>
      <c r="M261" s="7">
        <f>I261/J261</f>
        <v>1.0640215390814904</v>
      </c>
      <c r="N261" s="7">
        <f>F261/D261-1</f>
        <v>0.22513857189435926</v>
      </c>
      <c r="O261" s="7">
        <f>D261/G261-1</f>
        <v>0.17419601837672283</v>
      </c>
      <c r="P261" s="16">
        <f>$P$1</f>
        <v>45289</v>
      </c>
      <c r="Q261" cm="1" vm="2">
        <f t="array" aca="1" ref="Q261:R261" ca="1">_xlfn.STOCKHISTORY(A261,P261,P261,0,0 )</f>
        <v>45289</v>
      </c>
      <c r="R261" s="17" vm="687">
        <f ca="1"/>
        <v>34.18</v>
      </c>
      <c r="S261" s="7">
        <f ca="1">D261/R261-1</f>
        <v>-0.10269163253364533</v>
      </c>
    </row>
    <row r="262" spans="1:19" x14ac:dyDescent="0.25">
      <c r="A262" t="e" vm="688">
        <v>#VALUE!</v>
      </c>
      <c r="B262" t="str" cm="1">
        <f t="array" ref="B262">_FV(A262,"Name")</f>
        <v>MARTIN MARIETTA MATERIALS, INC.</v>
      </c>
      <c r="C262" t="str" cm="1">
        <f t="array" ref="C262">_FV(A262,"Ticker symbol",TRUE)</f>
        <v>MLM</v>
      </c>
      <c r="D262" cm="1">
        <f t="array" ref="D262">_FV(A262,"Price")</f>
        <v>495.83</v>
      </c>
      <c r="E262" s="1" cm="1">
        <f t="array" ref="E262">_FV(A262,"Change (%)",TRUE)</f>
        <v>-1.0080000000000001E-4</v>
      </c>
      <c r="F262" s="2" cm="1">
        <f t="array" ref="F262">_FV(A262,"52 week high",TRUE)</f>
        <v>500.935</v>
      </c>
      <c r="G262" s="2" cm="1">
        <f t="array" ref="G262">_FV(A262,"52 week low",TRUE)</f>
        <v>317.94</v>
      </c>
      <c r="H262" s="3" cm="1">
        <f t="array" ref="H262">_FV(A262,"Market cap",TRUE)/100000000</f>
        <v>306.45844141999999</v>
      </c>
      <c r="I262" s="26" cm="1">
        <f t="array" ref="I262">_FV(A262,"Volume")/1000000</f>
        <v>0.27902100000000002</v>
      </c>
      <c r="J262" s="26" cm="1">
        <f t="array" ref="J262">_FV(A262,"Volume average",TRUE)/1000000</f>
        <v>0.28956399999999999</v>
      </c>
      <c r="K262" s="23">
        <f>J262*D262*1000000/100000000</f>
        <v>1.4357451811999999</v>
      </c>
      <c r="L262" s="26" cm="1">
        <f t="array" ref="L262">_FV(A262,"Shares outstanding",TRUE)/100000000</f>
        <v>0.61807160000000005</v>
      </c>
      <c r="M262" s="7">
        <f>I262/J262</f>
        <v>0.96359008716553174</v>
      </c>
      <c r="N262" s="7">
        <f>F262/D262-1</f>
        <v>1.029586753524403E-2</v>
      </c>
      <c r="O262" s="7">
        <f>D262/G262-1</f>
        <v>0.55950808328615453</v>
      </c>
      <c r="P262" s="16">
        <f>$P$1</f>
        <v>45289</v>
      </c>
      <c r="Q262" cm="1" vm="2">
        <f t="array" aca="1" ref="Q262:R262" ca="1">_xlfn.STOCKHISTORY(A262,P262,P262,0,0 )</f>
        <v>45289</v>
      </c>
      <c r="R262" s="17" vm="689">
        <f ca="1"/>
        <v>498.91</v>
      </c>
      <c r="S262" s="7">
        <f ca="1">D262/R262-1</f>
        <v>-6.1734581387425935E-3</v>
      </c>
    </row>
    <row r="263" spans="1:19" x14ac:dyDescent="0.25">
      <c r="A263" t="e" vm="690">
        <v>#VALUE!</v>
      </c>
      <c r="B263" t="str" cm="1">
        <f t="array" ref="B263">_FV(A263,"Name")</f>
        <v>LyondellBasell Industries NV</v>
      </c>
      <c r="C263" t="str" cm="1">
        <f t="array" ref="C263">_FV(A263,"Ticker symbol",TRUE)</f>
        <v>LYB</v>
      </c>
      <c r="D263" cm="1">
        <f t="array" ref="D263">_FV(A263,"Price")</f>
        <v>93.97</v>
      </c>
      <c r="E263" s="1" cm="1">
        <f t="array" ref="E263">_FV(A263,"Change (%)",TRUE)</f>
        <v>-4.8709999999999995E-3</v>
      </c>
      <c r="F263" s="2" cm="1">
        <f t="array" ref="F263">_FV(A263,"52 week high",TRUE)</f>
        <v>102.045</v>
      </c>
      <c r="G263" s="2" cm="1">
        <f t="array" ref="G263">_FV(A263,"52 week low",TRUE)</f>
        <v>81.239999999999995</v>
      </c>
      <c r="H263" s="3" cm="1">
        <f t="array" ref="H263">_FV(A263,"Market cap",TRUE)/100000000</f>
        <v>304.80278346</v>
      </c>
      <c r="I263" s="26" cm="1">
        <f t="array" ref="I263">_FV(A263,"Volume")/1000000</f>
        <v>1.795553</v>
      </c>
      <c r="J263" s="26" cm="1">
        <f t="array" ref="J263">_FV(A263,"Volume average",TRUE)/1000000</f>
        <v>1.6679999999999999</v>
      </c>
      <c r="K263" s="23">
        <f>J263*D263*1000000/100000000</f>
        <v>1.5674195999999998</v>
      </c>
      <c r="L263" s="26" cm="1">
        <f t="array" ref="L263">_FV(A263,"Shares outstanding",TRUE)/100000000</f>
        <v>3.2436180000000001</v>
      </c>
      <c r="M263" s="7">
        <f>I263/J263</f>
        <v>1.0764706235011992</v>
      </c>
      <c r="N263" s="7">
        <f>F263/D263-1</f>
        <v>8.5931680323507509E-2</v>
      </c>
      <c r="O263" s="7">
        <f>D263/G263-1</f>
        <v>0.15669620876415569</v>
      </c>
      <c r="P263" s="16">
        <f>$P$1</f>
        <v>45289</v>
      </c>
      <c r="Q263" cm="1" vm="2">
        <f t="array" aca="1" ref="Q263:R263" ca="1">_xlfn.STOCKHISTORY(A263,P263,P263,0,0 )</f>
        <v>45289</v>
      </c>
      <c r="R263" s="17" vm="691">
        <f ca="1"/>
        <v>95.08</v>
      </c>
      <c r="S263" s="7">
        <f ca="1">D263/R263-1</f>
        <v>-1.1674379469920115E-2</v>
      </c>
    </row>
    <row r="264" spans="1:19" x14ac:dyDescent="0.25">
      <c r="A264" t="e" vm="692">
        <v>#VALUE!</v>
      </c>
      <c r="B264" t="str" cm="1">
        <f t="array" ref="B264">_FV(A264,"Name")</f>
        <v>FAIR ISAAC CORPORATION</v>
      </c>
      <c r="C264" t="str" cm="1">
        <f t="array" ref="C264">_FV(A264,"Ticker symbol",TRUE)</f>
        <v>FICO</v>
      </c>
      <c r="D264" cm="1">
        <f t="array" ref="D264">_FV(A264,"Price")</f>
        <v>1224.3900000000001</v>
      </c>
      <c r="E264" s="1" cm="1">
        <f t="array" ref="E264">_FV(A264,"Change (%)",TRUE)</f>
        <v>-5.3620000000000004E-3</v>
      </c>
      <c r="F264" s="2" cm="1">
        <f t="array" ref="F264">_FV(A264,"52 week high",TRUE)</f>
        <v>1254.42</v>
      </c>
      <c r="G264" s="2" cm="1">
        <f t="array" ref="G264">_FV(A264,"52 week low",TRUE)</f>
        <v>610.18529999999998</v>
      </c>
      <c r="H264" s="3" cm="1">
        <f t="array" ref="H264">_FV(A264,"Market cap",TRUE)/100000000</f>
        <v>304.08790869000001</v>
      </c>
      <c r="I264" s="26" cm="1">
        <f t="array" ref="I264">_FV(A264,"Volume")/1000000</f>
        <v>0.21467900000000001</v>
      </c>
      <c r="J264" s="26" cm="1">
        <f t="array" ref="J264">_FV(A264,"Volume average",TRUE)/1000000</f>
        <v>0.17358499999999999</v>
      </c>
      <c r="K264" s="23">
        <f>J264*D264*1000000/100000000</f>
        <v>2.1253573815000002</v>
      </c>
      <c r="L264" s="26" cm="1">
        <f t="array" ref="L264">_FV(A264,"Shares outstanding",TRUE)/100000000</f>
        <v>0.24835869999999999</v>
      </c>
      <c r="M264" s="7">
        <f>I264/J264</f>
        <v>1.236737045251606</v>
      </c>
      <c r="N264" s="7">
        <f>F264/D264-1</f>
        <v>2.4526498909661187E-2</v>
      </c>
      <c r="O264" s="7">
        <f>D264/G264-1</f>
        <v>1.0065871793371621</v>
      </c>
      <c r="P264" s="16">
        <f>$P$1</f>
        <v>45289</v>
      </c>
      <c r="Q264" cm="1" vm="2">
        <f t="array" aca="1" ref="Q264:R264" ca="1">_xlfn.STOCKHISTORY(A264,P264,P264,0,0 )</f>
        <v>45289</v>
      </c>
      <c r="R264" s="17" vm="693">
        <f ca="1"/>
        <v>1164.01</v>
      </c>
      <c r="S264" s="7">
        <f ca="1">D264/R264-1</f>
        <v>5.1872406594445142E-2</v>
      </c>
    </row>
    <row r="265" spans="1:19" x14ac:dyDescent="0.25">
      <c r="A265" t="e" vm="694">
        <v>#VALUE!</v>
      </c>
      <c r="B265" t="str" cm="1">
        <f t="array" ref="B265">_FV(A265,"Name")</f>
        <v>EQUIFAX INC.</v>
      </c>
      <c r="C265" t="str" cm="1">
        <f t="array" ref="C265">_FV(A265,"Ticker symbol",TRUE)</f>
        <v>EFX</v>
      </c>
      <c r="D265" cm="1">
        <f t="array" ref="D265">_FV(A265,"Price")</f>
        <v>246.45</v>
      </c>
      <c r="E265" s="1" cm="1">
        <f t="array" ref="E265">_FV(A265,"Change (%)",TRUE)</f>
        <v>1.1035E-2</v>
      </c>
      <c r="F265" s="2" cm="1">
        <f t="array" ref="F265">_FV(A265,"52 week high",TRUE)</f>
        <v>252.6</v>
      </c>
      <c r="G265" s="2" cm="1">
        <f t="array" ref="G265">_FV(A265,"52 week low",TRUE)</f>
        <v>159.94999999999999</v>
      </c>
      <c r="H265" s="3" cm="1">
        <f t="array" ref="H265">_FV(A265,"Market cap",TRUE)/100000000</f>
        <v>303.66780360000001</v>
      </c>
      <c r="I265" s="26" cm="1">
        <f t="array" ref="I265">_FV(A265,"Volume")/1000000</f>
        <v>0.76914400000000005</v>
      </c>
      <c r="J265" s="26" cm="1">
        <f t="array" ref="J265">_FV(A265,"Volume average",TRUE)/1000000</f>
        <v>0.96061799999999997</v>
      </c>
      <c r="K265" s="23">
        <f>J265*D265*1000000/100000000</f>
        <v>2.3674430609999999</v>
      </c>
      <c r="L265" s="26" cm="1">
        <f t="array" ref="L265">_FV(A265,"Shares outstanding",TRUE)/100000000</f>
        <v>1.2321679999999999</v>
      </c>
      <c r="M265" s="7">
        <f>I265/J265</f>
        <v>0.80067623134273991</v>
      </c>
      <c r="N265" s="7">
        <f>F265/D265-1</f>
        <v>2.4954351795495988E-2</v>
      </c>
      <c r="O265" s="7">
        <f>D265/G265-1</f>
        <v>0.54079399812441387</v>
      </c>
      <c r="P265" s="16">
        <f>$P$1</f>
        <v>45289</v>
      </c>
      <c r="Q265" cm="1" vm="2">
        <f t="array" aca="1" ref="Q265:R265" ca="1">_xlfn.STOCKHISTORY(A265,P265,P265,0,0 )</f>
        <v>45289</v>
      </c>
      <c r="R265" s="17" vm="695">
        <f ca="1"/>
        <v>247.29</v>
      </c>
      <c r="S265" s="7">
        <f ca="1">D265/R265-1</f>
        <v>-3.3968215455537631E-3</v>
      </c>
    </row>
    <row r="266" spans="1:19" x14ac:dyDescent="0.25">
      <c r="A266" t="e" vm="696">
        <v>#VALUE!</v>
      </c>
      <c r="B266" t="str" cm="1">
        <f t="array" ref="B266">_FV(A266,"Name")</f>
        <v>DOLLAR GENERAL CORPORATION</v>
      </c>
      <c r="C266" t="str" cm="1">
        <f t="array" ref="C266">_FV(A266,"Ticker symbol",TRUE)</f>
        <v>DG</v>
      </c>
      <c r="D266" cm="1">
        <f t="array" ref="D266">_FV(A266,"Price")</f>
        <v>137.82</v>
      </c>
      <c r="E266" s="1" cm="1">
        <f t="array" ref="E266">_FV(A266,"Change (%)",TRUE)</f>
        <v>2.3618999999999998E-2</v>
      </c>
      <c r="F266" s="2" cm="1">
        <f t="array" ref="F266">_FV(A266,"52 week high",TRUE)</f>
        <v>239.71</v>
      </c>
      <c r="G266" s="2" cm="1">
        <f t="array" ref="G266">_FV(A266,"52 week low",TRUE)</f>
        <v>101.09</v>
      </c>
      <c r="H266" s="3" cm="1">
        <f t="array" ref="H266">_FV(A266,"Market cap",TRUE)/100000000</f>
        <v>302.51117885999997</v>
      </c>
      <c r="I266" s="26" cm="1">
        <f t="array" ref="I266">_FV(A266,"Volume")/1000000</f>
        <v>2.8083450000000001</v>
      </c>
      <c r="J266" s="26" cm="1">
        <f t="array" ref="J266">_FV(A266,"Volume average",TRUE)/1000000</f>
        <v>3.1560570000000001</v>
      </c>
      <c r="K266" s="23">
        <f>J266*D266*1000000/100000000</f>
        <v>4.3496777573999994</v>
      </c>
      <c r="L266" s="26" cm="1">
        <f t="array" ref="L266">_FV(A266,"Shares outstanding",TRUE)/100000000</f>
        <v>2.1949730000000001</v>
      </c>
      <c r="M266" s="7">
        <f>I266/J266</f>
        <v>0.88982708487204132</v>
      </c>
      <c r="N266" s="7">
        <f>F266/D266-1</f>
        <v>0.73929763459584974</v>
      </c>
      <c r="O266" s="7">
        <f>D266/G266-1</f>
        <v>0.36333959837768304</v>
      </c>
      <c r="P266" s="16">
        <f>$P$1</f>
        <v>45289</v>
      </c>
      <c r="Q266" cm="1" vm="2">
        <f t="array" aca="1" ref="Q266:R266" ca="1">_xlfn.STOCKHISTORY(A266,P266,P266,0,0 )</f>
        <v>45289</v>
      </c>
      <c r="R266" s="17" vm="697">
        <f ca="1"/>
        <v>135.94999999999999</v>
      </c>
      <c r="S266" s="7">
        <f ca="1">D266/R266-1</f>
        <v>1.3755057006252347E-2</v>
      </c>
    </row>
    <row r="267" spans="1:19" x14ac:dyDescent="0.25">
      <c r="A267" t="e" vm="698">
        <v>#VALUE!</v>
      </c>
      <c r="B267" t="str" cm="1">
        <f t="array" ref="B267">_FV(A267,"Name")</f>
        <v>HALLIBURTON COMPANY</v>
      </c>
      <c r="C267" t="str" cm="1">
        <f t="array" ref="C267">_FV(A267,"Ticker symbol",TRUE)</f>
        <v>HAL</v>
      </c>
      <c r="D267" cm="1">
        <f t="array" ref="D267">_FV(A267,"Price")</f>
        <v>33.51</v>
      </c>
      <c r="E267" s="1" cm="1">
        <f t="array" ref="E267">_FV(A267,"Change (%)",TRUE)</f>
        <v>-2.8132000000000001E-2</v>
      </c>
      <c r="F267" s="2" cm="1">
        <f t="array" ref="F267">_FV(A267,"52 week high",TRUE)</f>
        <v>43.85</v>
      </c>
      <c r="G267" s="2" cm="1">
        <f t="array" ref="G267">_FV(A267,"52 week low",TRUE)</f>
        <v>27.84</v>
      </c>
      <c r="H267" s="3" cm="1">
        <f t="array" ref="H267">_FV(A267,"Market cap",TRUE)/100000000</f>
        <v>299.93185818000001</v>
      </c>
      <c r="I267" s="26" cm="1">
        <f t="array" ref="I267">_FV(A267,"Volume")/1000000</f>
        <v>6.6553529999999999</v>
      </c>
      <c r="J267" s="26" cm="1">
        <f t="array" ref="J267">_FV(A267,"Volume average",TRUE)/1000000</f>
        <v>6.6498499999999998</v>
      </c>
      <c r="K267" s="23">
        <f>J267*D267*1000000/100000000</f>
        <v>2.2283647349999995</v>
      </c>
      <c r="L267" s="26" cm="1">
        <f t="array" ref="L267">_FV(A267,"Shares outstanding",TRUE)/100000000</f>
        <v>8.9505180000000006</v>
      </c>
      <c r="M267" s="7">
        <f>I267/J267</f>
        <v>1.0008275374632511</v>
      </c>
      <c r="N267" s="7">
        <f>F267/D267-1</f>
        <v>0.30856460757982695</v>
      </c>
      <c r="O267" s="7">
        <f>D267/G267-1</f>
        <v>0.20366379310344818</v>
      </c>
      <c r="P267" s="16">
        <f>$P$1</f>
        <v>45289</v>
      </c>
      <c r="Q267" cm="1" vm="2">
        <f t="array" aca="1" ref="Q267:R267" ca="1">_xlfn.STOCKHISTORY(A267,P267,P267,0,0 )</f>
        <v>45289</v>
      </c>
      <c r="R267" s="17" vm="699">
        <f ca="1"/>
        <v>36.15</v>
      </c>
      <c r="S267" s="7">
        <f ca="1">D267/R267-1</f>
        <v>-7.3029045643153601E-2</v>
      </c>
    </row>
    <row r="268" spans="1:19" x14ac:dyDescent="0.25">
      <c r="A268" t="e" vm="700">
        <v>#VALUE!</v>
      </c>
      <c r="B268" t="str" cm="1">
        <f t="array" ref="B268">_FV(A268,"Name")</f>
        <v>DOLLAR TREE, INC.</v>
      </c>
      <c r="C268" t="str" cm="1">
        <f t="array" ref="C268">_FV(A268,"Ticker symbol",TRUE)</f>
        <v>DLTR</v>
      </c>
      <c r="D268" cm="1">
        <f t="array" ref="D268">_FV(A268,"Price")</f>
        <v>135.96</v>
      </c>
      <c r="E268" s="1" cm="1">
        <f t="array" ref="E268">_FV(A268,"Change (%)",TRUE)</f>
        <v>1.4729999999999999E-3</v>
      </c>
      <c r="F268" s="2" cm="1">
        <f t="array" ref="F268">_FV(A268,"52 week high",TRUE)</f>
        <v>161.1</v>
      </c>
      <c r="G268" s="2" cm="1">
        <f t="array" ref="G268">_FV(A268,"52 week low",TRUE)</f>
        <v>102.77</v>
      </c>
      <c r="H268" s="3" cm="1">
        <f t="array" ref="H268">_FV(A268,"Market cap",TRUE)/100000000</f>
        <v>296.21863524000003</v>
      </c>
      <c r="I268" s="26" cm="1">
        <f t="array" ref="I268">_FV(A268,"Volume")/1000000</f>
        <v>2.3418380000000001</v>
      </c>
      <c r="J268" s="26" cm="1">
        <f t="array" ref="J268">_FV(A268,"Volume average",TRUE)/1000000</f>
        <v>2.1590660000000002</v>
      </c>
      <c r="K268" s="23">
        <f>J268*D268*1000000/100000000</f>
        <v>2.9354661336000003</v>
      </c>
      <c r="L268" s="26" cm="1">
        <f t="array" ref="L268">_FV(A268,"Shares outstanding",TRUE)/100000000</f>
        <v>2.1787190000000001</v>
      </c>
      <c r="M268" s="7">
        <f>I268/J268</f>
        <v>1.0846532713682675</v>
      </c>
      <c r="N268" s="7">
        <f>F268/D268-1</f>
        <v>0.18490732568402457</v>
      </c>
      <c r="O268" s="7">
        <f>D268/G268-1</f>
        <v>0.32295416950471934</v>
      </c>
      <c r="P268" s="16">
        <f>$P$1</f>
        <v>45289</v>
      </c>
      <c r="Q268" cm="1" vm="2">
        <f t="array" aca="1" ref="Q268:R268" ca="1">_xlfn.STOCKHISTORY(A268,P268,P268,0,0 )</f>
        <v>45289</v>
      </c>
      <c r="R268" s="17" vm="701">
        <f ca="1"/>
        <v>142.05000000000001</v>
      </c>
      <c r="S268" s="7">
        <f ca="1">D268/R268-1</f>
        <v>-4.287222808870117E-2</v>
      </c>
    </row>
    <row r="269" spans="1:19" x14ac:dyDescent="0.25">
      <c r="A269" t="e" vm="702">
        <v>#VALUE!</v>
      </c>
      <c r="B269" t="str" cm="1">
        <f t="array" ref="B269">_FV(A269,"Name")</f>
        <v>PUBLIC SERVICE ENTERPRISE GROUP INCORPORATED</v>
      </c>
      <c r="C269" t="str" cm="1">
        <f t="array" ref="C269">_FV(A269,"Ticker symbol",TRUE)</f>
        <v>PEG</v>
      </c>
      <c r="D269" cm="1">
        <f t="array" ref="D269">_FV(A269,"Price")</f>
        <v>59.37</v>
      </c>
      <c r="E269" s="1" cm="1">
        <f t="array" ref="E269">_FV(A269,"Change (%)",TRUE)</f>
        <v>-1.5748999999999999E-2</v>
      </c>
      <c r="F269" s="2" cm="1">
        <f t="array" ref="F269">_FV(A269,"52 week high",TRUE)</f>
        <v>65.459100000000007</v>
      </c>
      <c r="G269" s="2" cm="1">
        <f t="array" ref="G269">_FV(A269,"52 week low",TRUE)</f>
        <v>53.71</v>
      </c>
      <c r="H269" s="3" cm="1">
        <f t="array" ref="H269">_FV(A269,"Market cap",TRUE)/100000000</f>
        <v>295.84919990999998</v>
      </c>
      <c r="I269" s="26" cm="1">
        <f t="array" ref="I269">_FV(A269,"Volume")/1000000</f>
        <v>2.8421210000000001</v>
      </c>
      <c r="J269" s="26" cm="1">
        <f t="array" ref="J269">_FV(A269,"Volume average",TRUE)/1000000</f>
        <v>2.6674479999999998</v>
      </c>
      <c r="K269" s="23">
        <f>J269*D269*1000000/100000000</f>
        <v>1.5836638775999998</v>
      </c>
      <c r="L269" s="26" cm="1">
        <f t="array" ref="L269">_FV(A269,"Shares outstanding",TRUE)/100000000</f>
        <v>4.9831430000000001</v>
      </c>
      <c r="M269" s="7">
        <f>I269/J269</f>
        <v>1.0654831884257914</v>
      </c>
      <c r="N269" s="7">
        <f>F269/D269-1</f>
        <v>0.10256189994946951</v>
      </c>
      <c r="O269" s="7">
        <f>D269/G269-1</f>
        <v>0.10538074846397305</v>
      </c>
      <c r="P269" s="16">
        <f>$P$1</f>
        <v>45289</v>
      </c>
      <c r="Q269" cm="1" vm="2">
        <f t="array" aca="1" ref="Q269:R269" ca="1">_xlfn.STOCKHISTORY(A269,P269,P269,0,0 )</f>
        <v>45289</v>
      </c>
      <c r="R269" s="17" vm="703">
        <f ca="1"/>
        <v>61.15</v>
      </c>
      <c r="S269" s="7">
        <f ca="1">D269/R269-1</f>
        <v>-2.9108748977923149E-2</v>
      </c>
    </row>
    <row r="270" spans="1:19" x14ac:dyDescent="0.25">
      <c r="A270" t="e" vm="704">
        <v>#VALUE!</v>
      </c>
      <c r="B270" t="str" cm="1">
        <f t="array" ref="B270">_FV(A270,"Name")</f>
        <v>CDW CORPORATION</v>
      </c>
      <c r="C270" t="str" cm="1">
        <f t="array" ref="C270">_FV(A270,"Ticker symbol",TRUE)</f>
        <v>CDW</v>
      </c>
      <c r="D270" cm="1">
        <f t="array" ref="D270">_FV(A270,"Price")</f>
        <v>220.72</v>
      </c>
      <c r="E270" s="1" cm="1">
        <f t="array" ref="E270">_FV(A270,"Change (%)",TRUE)</f>
        <v>7.2099999999999994E-3</v>
      </c>
      <c r="F270" s="2" cm="1">
        <f t="array" ref="F270">_FV(A270,"52 week high",TRUE)</f>
        <v>229.42</v>
      </c>
      <c r="G270" s="2" cm="1">
        <f t="array" ref="G270">_FV(A270,"52 week low",TRUE)</f>
        <v>160.6601</v>
      </c>
      <c r="H270" s="3" cm="1">
        <f t="array" ref="H270">_FV(A270,"Market cap",TRUE)/100000000</f>
        <v>295.67739488000001</v>
      </c>
      <c r="I270" s="26" cm="1">
        <f t="array" ref="I270">_FV(A270,"Volume")/1000000</f>
        <v>0.56763200000000003</v>
      </c>
      <c r="J270" s="26" cm="1">
        <f t="array" ref="J270">_FV(A270,"Volume average",TRUE)/1000000</f>
        <v>1.157052</v>
      </c>
      <c r="K270" s="23">
        <f>J270*D270*1000000/100000000</f>
        <v>2.5538451744000001</v>
      </c>
      <c r="L270" s="26" cm="1">
        <f t="array" ref="L270">_FV(A270,"Shares outstanding",TRUE)/100000000</f>
        <v>1.339604</v>
      </c>
      <c r="M270" s="7">
        <f>I270/J270</f>
        <v>0.49058469282279454</v>
      </c>
      <c r="N270" s="7">
        <f>F270/D270-1</f>
        <v>3.9416455237404779E-2</v>
      </c>
      <c r="O270" s="7">
        <f>D270/G270-1</f>
        <v>0.37383208400841283</v>
      </c>
      <c r="P270" s="16">
        <f>$P$1</f>
        <v>45289</v>
      </c>
      <c r="Q270" cm="1" vm="2">
        <f t="array" aca="1" ref="Q270:R270" ca="1">_xlfn.STOCKHISTORY(A270,P270,P270,0,0 )</f>
        <v>45289</v>
      </c>
      <c r="R270" s="17" vm="705">
        <f ca="1"/>
        <v>227.32</v>
      </c>
      <c r="S270" s="7">
        <f ca="1">D270/R270-1</f>
        <v>-2.9033960936125314E-2</v>
      </c>
    </row>
    <row r="271" spans="1:19" x14ac:dyDescent="0.25">
      <c r="A271" t="e" vm="706">
        <v>#VALUE!</v>
      </c>
      <c r="B271" t="str" cm="1">
        <f t="array" ref="B271">_FV(A271,"Name")</f>
        <v>VULCAN MATERIALS COMPANY</v>
      </c>
      <c r="C271" t="str" cm="1">
        <f t="array" ref="C271">_FV(A271,"Ticker symbol",TRUE)</f>
        <v>VMC</v>
      </c>
      <c r="D271" cm="1">
        <f t="array" ref="D271">_FV(A271,"Price")</f>
        <v>222.38</v>
      </c>
      <c r="E271" s="1" cm="1">
        <f t="array" ref="E271">_FV(A271,"Change (%)",TRUE)</f>
        <v>-7.0550000000000005E-3</v>
      </c>
      <c r="F271" s="2" cm="1">
        <f t="array" ref="F271">_FV(A271,"52 week high",TRUE)</f>
        <v>229.75</v>
      </c>
      <c r="G271" s="2" cm="1">
        <f t="array" ref="G271">_FV(A271,"52 week low",TRUE)</f>
        <v>159.76</v>
      </c>
      <c r="H271" s="3" cm="1">
        <f t="array" ref="H271">_FV(A271,"Market cap",TRUE)/100000000</f>
        <v>295.48386692000003</v>
      </c>
      <c r="I271" s="26" cm="1">
        <f t="array" ref="I271">_FV(A271,"Volume")/1000000</f>
        <v>0.63766</v>
      </c>
      <c r="J271" s="26" cm="1">
        <f t="array" ref="J271">_FV(A271,"Volume average",TRUE)/1000000</f>
        <v>0.62676100000000001</v>
      </c>
      <c r="K271" s="23">
        <f>J271*D271*1000000/100000000</f>
        <v>1.3937911118000001</v>
      </c>
      <c r="L271" s="26" cm="1">
        <f t="array" ref="L271">_FV(A271,"Shares outstanding",TRUE)/100000000</f>
        <v>1.3287340000000001</v>
      </c>
      <c r="M271" s="7">
        <f>I271/J271</f>
        <v>1.0173894036163704</v>
      </c>
      <c r="N271" s="7">
        <f>F271/D271-1</f>
        <v>3.3141469556614789E-2</v>
      </c>
      <c r="O271" s="7">
        <f>D271/G271-1</f>
        <v>0.39196294441662505</v>
      </c>
      <c r="P271" s="16">
        <f>$P$1</f>
        <v>45289</v>
      </c>
      <c r="Q271" cm="1" vm="2">
        <f t="array" aca="1" ref="Q271:R271" ca="1">_xlfn.STOCKHISTORY(A271,P271,P271,0,0 )</f>
        <v>45289</v>
      </c>
      <c r="R271" s="17" vm="707">
        <f ca="1"/>
        <v>227.01</v>
      </c>
      <c r="S271" s="7">
        <f ca="1">D271/R271-1</f>
        <v>-2.0395577287344202E-2</v>
      </c>
    </row>
    <row r="272" spans="1:19" x14ac:dyDescent="0.25">
      <c r="A272" t="e" vm="708">
        <v>#VALUE!</v>
      </c>
      <c r="B272" t="str" cm="1">
        <f t="array" ref="B272">_FV(A272,"Name")</f>
        <v>QUANTA SERVICES, INC.</v>
      </c>
      <c r="C272" t="str" cm="1">
        <f t="array" ref="C272">_FV(A272,"Ticker symbol",TRUE)</f>
        <v>PWR</v>
      </c>
      <c r="D272" cm="1">
        <f t="array" ref="D272">_FV(A272,"Price")</f>
        <v>201.37</v>
      </c>
      <c r="E272" s="1" cm="1">
        <f t="array" ref="E272">_FV(A272,"Change (%)",TRUE)</f>
        <v>-5.3839999999999999E-3</v>
      </c>
      <c r="F272" s="2" cm="1">
        <f t="array" ref="F272">_FV(A272,"52 week high",TRUE)</f>
        <v>219.17</v>
      </c>
      <c r="G272" s="2" cm="1">
        <f t="array" ref="G272">_FV(A272,"52 week low",TRUE)</f>
        <v>142.18</v>
      </c>
      <c r="H272" s="3" cm="1">
        <f t="array" ref="H272">_FV(A272,"Market cap",TRUE)/100000000</f>
        <v>292.56020312999999</v>
      </c>
      <c r="I272" s="26" cm="1">
        <f t="array" ref="I272">_FV(A272,"Volume")/1000000</f>
        <v>0.58990600000000004</v>
      </c>
      <c r="J272" s="26" cm="1">
        <f t="array" ref="J272">_FV(A272,"Volume average",TRUE)/1000000</f>
        <v>1.0005500000000001</v>
      </c>
      <c r="K272" s="23">
        <f>J272*D272*1000000/100000000</f>
        <v>2.0148075350000001</v>
      </c>
      <c r="L272" s="26" cm="1">
        <f t="array" ref="L272">_FV(A272,"Shares outstanding",TRUE)/100000000</f>
        <v>1.4528490000000001</v>
      </c>
      <c r="M272" s="7">
        <f>I272/J272</f>
        <v>0.58958173004847336</v>
      </c>
      <c r="N272" s="7">
        <f>F272/D272-1</f>
        <v>8.8394497690817753E-2</v>
      </c>
      <c r="O272" s="7">
        <f>D272/G272-1</f>
        <v>0.41630327753551821</v>
      </c>
      <c r="P272" s="16">
        <f>$P$1</f>
        <v>45289</v>
      </c>
      <c r="Q272" cm="1" vm="2">
        <f t="array" aca="1" ref="Q272:R272" ca="1">_xlfn.STOCKHISTORY(A272,P272,P272,0,0 )</f>
        <v>45289</v>
      </c>
      <c r="R272" s="17" vm="709">
        <f ca="1"/>
        <v>215.8</v>
      </c>
      <c r="S272" s="7">
        <f ca="1">D272/R272-1</f>
        <v>-6.6867469879518082E-2</v>
      </c>
    </row>
    <row r="273" spans="1:19" x14ac:dyDescent="0.25">
      <c r="A273" t="e" vm="710">
        <v>#VALUE!</v>
      </c>
      <c r="B273" t="str" cm="1">
        <f t="array" ref="B273">_FV(A273,"Name")</f>
        <v>ARCH CAPITAL GROUP LTD.</v>
      </c>
      <c r="C273" t="str" cm="1">
        <f t="array" ref="C273">_FV(A273,"Ticker symbol",TRUE)</f>
        <v>ACGL</v>
      </c>
      <c r="D273" cm="1">
        <f t="array" ref="D273">_FV(A273,"Price")</f>
        <v>78.17</v>
      </c>
      <c r="E273" s="1" cm="1">
        <f t="array" ref="E273">_FV(A273,"Change (%)",TRUE)</f>
        <v>6.1780000000000003E-3</v>
      </c>
      <c r="F273" s="2" cm="1">
        <f t="array" ref="F273">_FV(A273,"52 week high",TRUE)</f>
        <v>90.65</v>
      </c>
      <c r="G273" s="2" cm="1">
        <f t="array" ref="G273">_FV(A273,"52 week low",TRUE)</f>
        <v>60.701000000000001</v>
      </c>
      <c r="H273" s="3" cm="1">
        <f t="array" ref="H273">_FV(A273,"Market cap",TRUE)/100000000</f>
        <v>291.70847422999998</v>
      </c>
      <c r="I273" s="26" cm="1">
        <f t="array" ref="I273">_FV(A273,"Volume")/1000000</f>
        <v>1.4682999999999999</v>
      </c>
      <c r="J273" s="26" cm="1">
        <f t="array" ref="J273">_FV(A273,"Volume average",TRUE)/1000000</f>
        <v>1.8276140000000001</v>
      </c>
      <c r="K273" s="23">
        <f>J273*D273*1000000/100000000</f>
        <v>1.4286458638000004</v>
      </c>
      <c r="L273" s="26" cm="1">
        <f t="array" ref="L273">_FV(A273,"Shares outstanding",TRUE)/100000000</f>
        <v>3.731719</v>
      </c>
      <c r="M273" s="7">
        <f>I273/J273</f>
        <v>0.80339721626120175</v>
      </c>
      <c r="N273" s="7">
        <f>F273/D273-1</f>
        <v>0.15965204042471548</v>
      </c>
      <c r="O273" s="7">
        <f>D273/G273-1</f>
        <v>0.28778768059834281</v>
      </c>
      <c r="P273" s="16">
        <f>$P$1</f>
        <v>45289</v>
      </c>
      <c r="Q273" cm="1" vm="2">
        <f t="array" aca="1" ref="Q273:R273" ca="1">_xlfn.STOCKHISTORY(A273,P273,P273,0,0 )</f>
        <v>45289</v>
      </c>
      <c r="R273" s="17" vm="711">
        <f ca="1"/>
        <v>74.27</v>
      </c>
      <c r="S273" s="7">
        <f ca="1">D273/R273-1</f>
        <v>5.2511108119025263E-2</v>
      </c>
    </row>
    <row r="274" spans="1:19" x14ac:dyDescent="0.25">
      <c r="A274" t="e" vm="712">
        <v>#VALUE!</v>
      </c>
      <c r="B274" t="str" cm="1">
        <f t="array" ref="B274">_FV(A274,"Name")</f>
        <v>HP INC.</v>
      </c>
      <c r="C274" t="str" cm="1">
        <f t="array" ref="C274">_FV(A274,"Ticker symbol",TRUE)</f>
        <v>HPQ</v>
      </c>
      <c r="D274" cm="1">
        <f t="array" ref="D274">_FV(A274,"Price")</f>
        <v>29.08</v>
      </c>
      <c r="E274" s="1" cm="1">
        <f t="array" ref="E274">_FV(A274,"Change (%)",TRUE)</f>
        <v>-2.4487999999999999E-2</v>
      </c>
      <c r="F274" s="2" cm="1">
        <f t="array" ref="F274">_FV(A274,"52 week high",TRUE)</f>
        <v>33.9</v>
      </c>
      <c r="G274" s="2" cm="1">
        <f t="array" ref="G274">_FV(A274,"52 week low",TRUE)</f>
        <v>25.22</v>
      </c>
      <c r="H274" s="3" cm="1">
        <f t="array" ref="H274">_FV(A274,"Market cap",TRUE)/100000000</f>
        <v>288.154447</v>
      </c>
      <c r="I274" s="26" cm="1">
        <f t="array" ref="I274">_FV(A274,"Volume")/1000000</f>
        <v>6.6921400000000002</v>
      </c>
      <c r="J274" s="26" cm="1">
        <f t="array" ref="J274">_FV(A274,"Volume average",TRUE)/1000000</f>
        <v>9.4180449999999993</v>
      </c>
      <c r="K274" s="23">
        <f>J274*D274*1000000/100000000</f>
        <v>2.7387674859999995</v>
      </c>
      <c r="L274" s="26" cm="1">
        <f t="array" ref="L274">_FV(A274,"Shares outstanding",TRUE)/100000000</f>
        <v>9.9090249999999997</v>
      </c>
      <c r="M274" s="7">
        <f>I274/J274</f>
        <v>0.71056572781293792</v>
      </c>
      <c r="N274" s="7">
        <f>F274/D274-1</f>
        <v>0.16574965612104542</v>
      </c>
      <c r="O274" s="7">
        <f>D274/G274-1</f>
        <v>0.15305313243457563</v>
      </c>
      <c r="P274" s="16">
        <f>$P$1</f>
        <v>45289</v>
      </c>
      <c r="Q274" cm="1" vm="2">
        <f t="array" aca="1" ref="Q274:R274" ca="1">_xlfn.STOCKHISTORY(A274,P274,P274,0,0 )</f>
        <v>45289</v>
      </c>
      <c r="R274" s="17" vm="713">
        <f ca="1"/>
        <v>30.09</v>
      </c>
      <c r="S274" s="7">
        <f ca="1">D274/R274-1</f>
        <v>-3.3565968760385534E-2</v>
      </c>
    </row>
    <row r="275" spans="1:19" x14ac:dyDescent="0.25">
      <c r="A275" t="e" vm="714">
        <v>#VALUE!</v>
      </c>
      <c r="B275" t="str" cm="1">
        <f t="array" ref="B275">_FV(A275,"Name")</f>
        <v>MONOLITHIC POWER SYSTEMS, INC.</v>
      </c>
      <c r="C275" t="str" cm="1">
        <f t="array" ref="C275">_FV(A275,"Ticker symbol",TRUE)</f>
        <v>MPWR</v>
      </c>
      <c r="D275" cm="1">
        <f t="array" ref="D275">_FV(A275,"Price")</f>
        <v>596.41</v>
      </c>
      <c r="E275" s="1" cm="1">
        <f t="array" ref="E275">_FV(A275,"Change (%)",TRUE)</f>
        <v>3.0495999999999999E-2</v>
      </c>
      <c r="F275" s="2" cm="1">
        <f t="array" ref="F275">_FV(A275,"52 week high",TRUE)</f>
        <v>647.11500000000001</v>
      </c>
      <c r="G275" s="2" cm="1">
        <f t="array" ref="G275">_FV(A275,"52 week low",TRUE)</f>
        <v>379.09500000000003</v>
      </c>
      <c r="H275" s="3" cm="1">
        <f t="array" ref="H275">_FV(A275,"Market cap",TRUE)/100000000</f>
        <v>285.75195919999999</v>
      </c>
      <c r="I275" s="26" cm="1">
        <f t="array" ref="I275">_FV(A275,"Volume")/1000000</f>
        <v>0.57728000000000002</v>
      </c>
      <c r="J275" s="26" cm="1">
        <f t="array" ref="J275">_FV(A275,"Volume average",TRUE)/1000000</f>
        <v>0.47500799999999999</v>
      </c>
      <c r="K275" s="23">
        <f>J275*D275*1000000/100000000</f>
        <v>2.8329952127999998</v>
      </c>
      <c r="L275" s="26" cm="1">
        <f t="array" ref="L275">_FV(A275,"Shares outstanding",TRUE)/100000000</f>
        <v>0.47911999999999999</v>
      </c>
      <c r="M275" s="7">
        <f>I275/J275</f>
        <v>1.2153058474804637</v>
      </c>
      <c r="N275" s="7">
        <f>F275/D275-1</f>
        <v>8.5017018493989127E-2</v>
      </c>
      <c r="O275" s="7">
        <f>D275/G275-1</f>
        <v>0.57324681148524759</v>
      </c>
      <c r="P275" s="16">
        <f>$P$1</f>
        <v>45289</v>
      </c>
      <c r="Q275" cm="1" vm="2">
        <f t="array" aca="1" ref="Q275:R275" ca="1">_xlfn.STOCKHISTORY(A275,P275,P275,0,0 )</f>
        <v>45289</v>
      </c>
      <c r="R275" s="17" vm="715">
        <f ca="1"/>
        <v>630.78</v>
      </c>
      <c r="S275" s="7">
        <f ca="1">D275/R275-1</f>
        <v>-5.4488094105710427E-2</v>
      </c>
    </row>
    <row r="276" spans="1:19" x14ac:dyDescent="0.25">
      <c r="A276" t="e" vm="716">
        <v>#VALUE!</v>
      </c>
      <c r="B276" t="str" cm="1">
        <f t="array" ref="B276">_FV(A276,"Name")</f>
        <v>ANSYS, INC.</v>
      </c>
      <c r="C276" t="str" cm="1">
        <f t="array" ref="C276">_FV(A276,"Ticker symbol",TRUE)</f>
        <v>ANSS</v>
      </c>
      <c r="D276" cm="1">
        <f t="array" ref="D276">_FV(A276,"Price")</f>
        <v>327.42</v>
      </c>
      <c r="E276" s="1" cm="1">
        <f t="array" ref="E276">_FV(A276,"Change (%)",TRUE)</f>
        <v>-5.5010000000000003E-2</v>
      </c>
      <c r="F276" s="2" cm="1">
        <f t="array" ref="F276">_FV(A276,"52 week high",TRUE)</f>
        <v>364.31</v>
      </c>
      <c r="G276" s="2" cm="1">
        <f t="array" ref="G276">_FV(A276,"52 week low",TRUE)</f>
        <v>248</v>
      </c>
      <c r="H276" s="3" cm="1">
        <f t="array" ref="H276">_FV(A276,"Market cap",TRUE)/100000000</f>
        <v>284.43892176000003</v>
      </c>
      <c r="I276" s="26" cm="1">
        <f t="array" ref="I276">_FV(A276,"Volume")/1000000</f>
        <v>4.5318779999999999</v>
      </c>
      <c r="J276" s="26" cm="1">
        <f t="array" ref="J276">_FV(A276,"Volume average",TRUE)/1000000</f>
        <v>1.10327</v>
      </c>
      <c r="K276" s="23">
        <f>J276*D276*1000000/100000000</f>
        <v>3.6123266340000004</v>
      </c>
      <c r="L276" s="26" cm="1">
        <f t="array" ref="L276">_FV(A276,"Shares outstanding",TRUE)/100000000</f>
        <v>0.86872799999999994</v>
      </c>
      <c r="M276" s="7">
        <f>I276/J276</f>
        <v>4.1076780842404848</v>
      </c>
      <c r="N276" s="7">
        <f>F276/D276-1</f>
        <v>0.112668743509865</v>
      </c>
      <c r="O276" s="7">
        <f>D276/G276-1</f>
        <v>0.32024193548387103</v>
      </c>
      <c r="P276" s="16">
        <f>$P$1</f>
        <v>45289</v>
      </c>
      <c r="Q276" cm="1" vm="2">
        <f t="array" aca="1" ref="Q276:R276" ca="1">_xlfn.STOCKHISTORY(A276,P276,P276,0,0 )</f>
        <v>45289</v>
      </c>
      <c r="R276" s="17" vm="717">
        <f ca="1"/>
        <v>362.88</v>
      </c>
      <c r="S276" s="7">
        <f ca="1">D276/R276-1</f>
        <v>-9.7718253968253954E-2</v>
      </c>
    </row>
    <row r="277" spans="1:19" x14ac:dyDescent="0.25">
      <c r="A277" t="e" vm="718">
        <v>#VALUE!</v>
      </c>
      <c r="B277" t="str" cm="1">
        <f t="array" ref="B277">_FV(A277,"Name")</f>
        <v>TAKE-TWO INTERACTIVE SOFTWARE, INC.</v>
      </c>
      <c r="C277" t="str" cm="1">
        <f t="array" ref="C277">_FV(A277,"Ticker symbol",TRUE)</f>
        <v>TTWO</v>
      </c>
      <c r="D277" cm="1">
        <f t="array" ref="D277">_FV(A277,"Price")</f>
        <v>161.88</v>
      </c>
      <c r="E277" s="1" cm="1">
        <f t="array" ref="E277">_FV(A277,"Change (%)",TRUE)</f>
        <v>1.237E-3</v>
      </c>
      <c r="F277" s="2" cm="1">
        <f t="array" ref="F277">_FV(A277,"52 week high",TRUE)</f>
        <v>164.85</v>
      </c>
      <c r="G277" s="2" cm="1">
        <f t="array" ref="G277">_FV(A277,"52 week low",TRUE)</f>
        <v>101.77</v>
      </c>
      <c r="H277" s="3" cm="1">
        <f t="array" ref="H277">_FV(A277,"Market cap",TRUE)/100000000</f>
        <v>275.30543088000002</v>
      </c>
      <c r="I277" s="26" cm="1">
        <f t="array" ref="I277">_FV(A277,"Volume")/1000000</f>
        <v>1.264893</v>
      </c>
      <c r="J277" s="26" cm="1">
        <f t="array" ref="J277">_FV(A277,"Volume average",TRUE)/1000000</f>
        <v>2.1167250000000002</v>
      </c>
      <c r="K277" s="23">
        <f>J277*D277*1000000/100000000</f>
        <v>3.4265544300000008</v>
      </c>
      <c r="L277" s="26" cm="1">
        <f t="array" ref="L277">_FV(A277,"Shares outstanding",TRUE)/100000000</f>
        <v>1.7006760000000001</v>
      </c>
      <c r="M277" s="7">
        <f>I277/J277</f>
        <v>0.59757077560854621</v>
      </c>
      <c r="N277" s="7">
        <f>F277/D277-1</f>
        <v>1.8346923647146074E-2</v>
      </c>
      <c r="O277" s="7">
        <f>D277/G277-1</f>
        <v>0.59064557335167533</v>
      </c>
      <c r="P277" s="16">
        <f>$P$1</f>
        <v>45289</v>
      </c>
      <c r="Q277" cm="1" vm="2">
        <f t="array" aca="1" ref="Q277:R277" ca="1">_xlfn.STOCKHISTORY(A277,P277,P277,0,0 )</f>
        <v>45289</v>
      </c>
      <c r="R277" s="17" vm="719">
        <f ca="1"/>
        <v>160.94999999999999</v>
      </c>
      <c r="S277" s="7">
        <f ca="1">D277/R277-1</f>
        <v>5.7781919850885544E-3</v>
      </c>
    </row>
    <row r="278" spans="1:19" x14ac:dyDescent="0.25">
      <c r="A278" t="e" vm="720">
        <v>#VALUE!</v>
      </c>
      <c r="B278" t="str" cm="1">
        <f t="array" ref="B278">_FV(A278,"Name")</f>
        <v>DISCOVER FINANCIAL SERVICES</v>
      </c>
      <c r="C278" t="str" cm="1">
        <f t="array" ref="C278">_FV(A278,"Ticker symbol",TRUE)</f>
        <v>DFS</v>
      </c>
      <c r="D278" cm="1">
        <f t="array" ref="D278">_FV(A278,"Price")</f>
        <v>109.66</v>
      </c>
      <c r="E278" s="1" cm="1">
        <f t="array" ref="E278">_FV(A278,"Change (%)",TRUE)</f>
        <v>1.1869999999999999E-3</v>
      </c>
      <c r="F278" s="2" cm="1">
        <f t="array" ref="F278">_FV(A278,"52 week high",TRUE)</f>
        <v>122.5</v>
      </c>
      <c r="G278" s="2" cm="1">
        <f t="array" ref="G278">_FV(A278,"52 week low",TRUE)</f>
        <v>79.040000000000006</v>
      </c>
      <c r="H278" s="3" cm="1">
        <f t="array" ref="H278">_FV(A278,"Market cap",TRUE)/100000000</f>
        <v>274.21360279999999</v>
      </c>
      <c r="I278" s="26" cm="1">
        <f t="array" ref="I278">_FV(A278,"Volume")/1000000</f>
        <v>2.4273150000000001</v>
      </c>
      <c r="J278" s="26" cm="1">
        <f t="array" ref="J278">_FV(A278,"Volume average",TRUE)/1000000</f>
        <v>1.582371</v>
      </c>
      <c r="K278" s="23">
        <f>J278*D278*1000000/100000000</f>
        <v>1.7352280385999999</v>
      </c>
      <c r="L278" s="26" cm="1">
        <f t="array" ref="L278">_FV(A278,"Shares outstanding",TRUE)/100000000</f>
        <v>2.5005799999999998</v>
      </c>
      <c r="M278" s="7">
        <f>I278/J278</f>
        <v>1.5339733855082027</v>
      </c>
      <c r="N278" s="7">
        <f>F278/D278-1</f>
        <v>0.11708918475287255</v>
      </c>
      <c r="O278" s="7">
        <f>D278/G278-1</f>
        <v>0.38739878542510109</v>
      </c>
      <c r="P278" s="16">
        <f>$P$1</f>
        <v>45289</v>
      </c>
      <c r="Q278" cm="1" vm="2">
        <f t="array" aca="1" ref="Q278:R278" ca="1">_xlfn.STOCKHISTORY(A278,P278,P278,0,0 )</f>
        <v>45289</v>
      </c>
      <c r="R278" s="17" vm="721">
        <f ca="1"/>
        <v>112.4</v>
      </c>
      <c r="S278" s="7">
        <f ca="1">D278/R278-1</f>
        <v>-2.4377224199288339E-2</v>
      </c>
    </row>
    <row r="279" spans="1:19" x14ac:dyDescent="0.25">
      <c r="A279" t="e" vm="722">
        <v>#VALUE!</v>
      </c>
      <c r="B279" t="str" cm="1">
        <f t="array" ref="B279">_FV(A279,"Name")</f>
        <v>DIAMONDBACK ENERGY, INC.</v>
      </c>
      <c r="C279" t="str" cm="1">
        <f t="array" ref="C279">_FV(A279,"Ticker symbol",TRUE)</f>
        <v>FANG</v>
      </c>
      <c r="D279" cm="1">
        <f t="array" ref="D279">_FV(A279,"Price")</f>
        <v>151.16</v>
      </c>
      <c r="E279" s="1" cm="1">
        <f t="array" ref="E279">_FV(A279,"Change (%)",TRUE)</f>
        <v>-1.7420999999999999E-2</v>
      </c>
      <c r="F279" s="2" cm="1">
        <f t="array" ref="F279">_FV(A279,"52 week high",TRUE)</f>
        <v>171.39500000000001</v>
      </c>
      <c r="G279" s="2" cm="1">
        <f t="array" ref="G279">_FV(A279,"52 week low",TRUE)</f>
        <v>119.01</v>
      </c>
      <c r="H279" s="3" cm="1">
        <f t="array" ref="H279">_FV(A279,"Market cap",TRUE)/100000000</f>
        <v>270.55357484000001</v>
      </c>
      <c r="I279" s="26" cm="1">
        <f t="array" ref="I279">_FV(A279,"Volume")/1000000</f>
        <v>1.423076</v>
      </c>
      <c r="J279" s="26" cm="1">
        <f t="array" ref="J279">_FV(A279,"Volume average",TRUE)/1000000</f>
        <v>1.744127</v>
      </c>
      <c r="K279" s="23">
        <f>J279*D279*1000000/100000000</f>
        <v>2.6364223731999998</v>
      </c>
      <c r="L279" s="26" cm="1">
        <f t="array" ref="L279">_FV(A279,"Shares outstanding",TRUE)/100000000</f>
        <v>1.789849</v>
      </c>
      <c r="M279" s="7">
        <f>I279/J279</f>
        <v>0.81592452843170249</v>
      </c>
      <c r="N279" s="7">
        <f>F279/D279-1</f>
        <v>0.13386477904207461</v>
      </c>
      <c r="O279" s="7">
        <f>D279/G279-1</f>
        <v>0.27014536593563565</v>
      </c>
      <c r="P279" s="16">
        <f>$P$1</f>
        <v>45289</v>
      </c>
      <c r="Q279" cm="1" vm="2">
        <f t="array" aca="1" ref="Q279:R279" ca="1">_xlfn.STOCKHISTORY(A279,P279,P279,0,0 )</f>
        <v>45289</v>
      </c>
      <c r="R279" s="17" vm="723">
        <f ca="1"/>
        <v>155.08000000000001</v>
      </c>
      <c r="S279" s="7">
        <f ca="1">D279/R279-1</f>
        <v>-2.5277276244519031E-2</v>
      </c>
    </row>
    <row r="280" spans="1:19" x14ac:dyDescent="0.25">
      <c r="A280" t="e" vm="724">
        <v>#VALUE!</v>
      </c>
      <c r="B280" t="str" cm="1">
        <f t="array" ref="B280">_FV(A280,"Name")</f>
        <v>EDISON INTERNATIONAL</v>
      </c>
      <c r="C280" t="str" cm="1">
        <f t="array" ref="C280">_FV(A280,"Ticker symbol",TRUE)</f>
        <v>EIX</v>
      </c>
      <c r="D280" cm="1">
        <f t="array" ref="D280">_FV(A280,"Price")</f>
        <v>70.17</v>
      </c>
      <c r="E280" s="1" cm="1">
        <f t="array" ref="E280">_FV(A280,"Change (%)",TRUE)</f>
        <v>-1.6676E-2</v>
      </c>
      <c r="F280" s="2" cm="1">
        <f t="array" ref="F280">_FV(A280,"52 week high",TRUE)</f>
        <v>74.92</v>
      </c>
      <c r="G280" s="2" cm="1">
        <f t="array" ref="G280">_FV(A280,"52 week low",TRUE)</f>
        <v>58.82</v>
      </c>
      <c r="H280" s="3" cm="1">
        <f t="array" ref="H280">_FV(A280,"Market cap",TRUE)/100000000</f>
        <v>269.15015678999998</v>
      </c>
      <c r="I280" s="26" cm="1">
        <f t="array" ref="I280">_FV(A280,"Volume")/1000000</f>
        <v>2.7487849999999998</v>
      </c>
      <c r="J280" s="26" cm="1">
        <f t="array" ref="J280">_FV(A280,"Volume average",TRUE)/1000000</f>
        <v>2.0507420000000001</v>
      </c>
      <c r="K280" s="23">
        <f>J280*D280*1000000/100000000</f>
        <v>1.4390056613999997</v>
      </c>
      <c r="L280" s="26" cm="1">
        <f t="array" ref="L280">_FV(A280,"Shares outstanding",TRUE)/100000000</f>
        <v>3.8356870000000001</v>
      </c>
      <c r="M280" s="7">
        <f>I280/J280</f>
        <v>1.3403855775129196</v>
      </c>
      <c r="N280" s="7">
        <f>F280/D280-1</f>
        <v>6.7692746187829611E-2</v>
      </c>
      <c r="O280" s="7">
        <f>D280/G280-1</f>
        <v>0.1929615776946616</v>
      </c>
      <c r="P280" s="16">
        <f>$P$1</f>
        <v>45289</v>
      </c>
      <c r="Q280" cm="1" vm="2">
        <f t="array" aca="1" ref="Q280:R280" ca="1">_xlfn.STOCKHISTORY(A280,P280,P280,0,0 )</f>
        <v>45289</v>
      </c>
      <c r="R280" s="17" vm="725">
        <f ca="1"/>
        <v>71.489999999999995</v>
      </c>
      <c r="S280" s="7">
        <f ca="1">D280/R280-1</f>
        <v>-1.8464120856063637E-2</v>
      </c>
    </row>
    <row r="281" spans="1:19" x14ac:dyDescent="0.25">
      <c r="A281" t="e" vm="726">
        <v>#VALUE!</v>
      </c>
      <c r="B281" t="str" cm="1">
        <f t="array" ref="B281">_FV(A281,"Name")</f>
        <v>BROWN-FORMAN CORPORATION</v>
      </c>
      <c r="C281" t="str" cm="1">
        <f t="array" ref="C281">_FV(A281,"Ticker symbol",TRUE)</f>
        <v>BF.B</v>
      </c>
      <c r="D281" cm="1">
        <f t="array" ref="D281">_FV(A281,"Price")</f>
        <v>54.56</v>
      </c>
      <c r="E281" s="1" cm="1">
        <f t="array" ref="E281">_FV(A281,"Change (%)",TRUE)</f>
        <v>-2.1871999999999999E-2</v>
      </c>
      <c r="F281" s="2" cm="1">
        <f t="array" ref="F281">_FV(A281,"52 week high",TRUE)</f>
        <v>71.27</v>
      </c>
      <c r="G281" s="2" cm="1">
        <f t="array" ref="G281">_FV(A281,"52 week low",TRUE)</f>
        <v>52.59</v>
      </c>
      <c r="H281" s="3" cm="1">
        <f t="array" ref="H281">_FV(A281,"Market cap",TRUE)/100000000</f>
        <v>269.12369999999999</v>
      </c>
      <c r="I281" s="26" cm="1">
        <f t="array" ref="I281">_FV(A281,"Volume")/1000000</f>
        <v>1.511879</v>
      </c>
      <c r="J281" s="26" cm="1">
        <f t="array" ref="J281">_FV(A281,"Volume average",TRUE)/1000000</f>
        <v>1.645297</v>
      </c>
      <c r="K281" s="23">
        <f>J281*D281*1000000/100000000</f>
        <v>0.8976740432000001</v>
      </c>
      <c r="L281" s="26" cm="1">
        <f t="array" ref="L281">_FV(A281,"Shares outstanding",TRUE)/100000000</f>
        <v>4.7562030000000002</v>
      </c>
      <c r="M281" s="7">
        <f>I281/J281</f>
        <v>0.91890947348715757</v>
      </c>
      <c r="N281" s="7">
        <f>F281/D281-1</f>
        <v>0.3062683284457477</v>
      </c>
      <c r="O281" s="7">
        <f>D281/G281-1</f>
        <v>3.7459593078531972E-2</v>
      </c>
      <c r="P281" s="16">
        <f>$P$1</f>
        <v>45289</v>
      </c>
      <c r="Q281" cm="1" vm="2">
        <f t="array" aca="1" ref="Q281:R281" ca="1">_xlfn.STOCKHISTORY(A281,P281,P281,0,0 )</f>
        <v>45289</v>
      </c>
      <c r="R281" s="17" vm="727">
        <f ca="1"/>
        <v>57.1</v>
      </c>
      <c r="S281" s="7">
        <f ca="1">D281/R281-1</f>
        <v>-4.4483362521891445E-2</v>
      </c>
    </row>
    <row r="282" spans="1:19" x14ac:dyDescent="0.25">
      <c r="A282" t="e" vm="728">
        <v>#VALUE!</v>
      </c>
      <c r="B282" t="str" cm="1">
        <f t="array" ref="B282">_FV(A282,"Name")</f>
        <v>XYLEM INC.</v>
      </c>
      <c r="C282" t="str" cm="1">
        <f t="array" ref="C282">_FV(A282,"Ticker symbol",TRUE)</f>
        <v>XYL</v>
      </c>
      <c r="D282" cm="1">
        <f t="array" ref="D282">_FV(A282,"Price")</f>
        <v>110.99</v>
      </c>
      <c r="E282" s="1" cm="1">
        <f t="array" ref="E282">_FV(A282,"Change (%)",TRUE)</f>
        <v>-6.6230000000000004E-3</v>
      </c>
      <c r="F282" s="2" cm="1">
        <f t="array" ref="F282">_FV(A282,"52 week high",TRUE)</f>
        <v>117.4199</v>
      </c>
      <c r="G282" s="2" cm="1">
        <f t="array" ref="G282">_FV(A282,"52 week low",TRUE)</f>
        <v>87.59</v>
      </c>
      <c r="H282" s="3" cm="1">
        <f t="array" ref="H282">_FV(A282,"Market cap",TRUE)/100000000</f>
        <v>267.57225022</v>
      </c>
      <c r="I282" s="26" cm="1">
        <f t="array" ref="I282">_FV(A282,"Volume")/1000000</f>
        <v>1.561215</v>
      </c>
      <c r="J282" s="26" cm="1">
        <f t="array" ref="J282">_FV(A282,"Volume average",TRUE)/1000000</f>
        <v>1.241652</v>
      </c>
      <c r="K282" s="23">
        <f>J282*D282*1000000/100000000</f>
        <v>1.3781095548</v>
      </c>
      <c r="L282" s="26" cm="1">
        <f t="array" ref="L282">_FV(A282,"Shares outstanding",TRUE)/100000000</f>
        <v>2.4107780000000001</v>
      </c>
      <c r="M282" s="7">
        <f>I282/J282</f>
        <v>1.2573692145625344</v>
      </c>
      <c r="N282" s="7">
        <f>F282/D282-1</f>
        <v>5.7932246148301614E-2</v>
      </c>
      <c r="O282" s="7">
        <f>D282/G282-1</f>
        <v>0.26715378467861628</v>
      </c>
      <c r="P282" s="16">
        <f>$P$1</f>
        <v>45289</v>
      </c>
      <c r="Q282" cm="1" vm="2">
        <f t="array" aca="1" ref="Q282:R282" ca="1">_xlfn.STOCKHISTORY(A282,P282,P282,0,0 )</f>
        <v>45289</v>
      </c>
      <c r="R282" s="17" vm="729">
        <f ca="1"/>
        <v>114.36</v>
      </c>
      <c r="S282" s="7">
        <f ca="1">D282/R282-1</f>
        <v>-2.9468345575376031E-2</v>
      </c>
    </row>
    <row r="283" spans="1:19" x14ac:dyDescent="0.25">
      <c r="A283" t="e" vm="730">
        <v>#VALUE!</v>
      </c>
      <c r="B283" t="str" cm="1">
        <f t="array" ref="B283">_FV(A283,"Name")</f>
        <v>DEVON ENERGY CORPORATION</v>
      </c>
      <c r="C283" t="str" cm="1">
        <f t="array" ref="C283">_FV(A283,"Ticker symbol",TRUE)</f>
        <v>DVN</v>
      </c>
      <c r="D283" cm="1">
        <f t="array" ref="D283">_FV(A283,"Price")</f>
        <v>41.68</v>
      </c>
      <c r="E283" s="1" cm="1">
        <f t="array" ref="E283">_FV(A283,"Change (%)",TRUE)</f>
        <v>-2.5485000000000001E-2</v>
      </c>
      <c r="F283" s="2" cm="1">
        <f t="array" ref="F283">_FV(A283,"52 week high",TRUE)</f>
        <v>66.954999999999998</v>
      </c>
      <c r="G283" s="2" cm="1">
        <f t="array" ref="G283">_FV(A283,"52 week low",TRUE)</f>
        <v>41.52</v>
      </c>
      <c r="H283" s="3" cm="1">
        <f t="array" ref="H283">_FV(A283,"Market cap",TRUE)/100000000</f>
        <v>267.04376000000002</v>
      </c>
      <c r="I283" s="26" cm="1">
        <f t="array" ref="I283">_FV(A283,"Volume")/1000000</f>
        <v>13.077825000000001</v>
      </c>
      <c r="J283" s="26" cm="1">
        <f t="array" ref="J283">_FV(A283,"Volume average",TRUE)/1000000</f>
        <v>9.886234</v>
      </c>
      <c r="K283" s="23">
        <f>J283*D283*1000000/100000000</f>
        <v>4.1205823311999996</v>
      </c>
      <c r="L283" s="26" cm="1">
        <f t="array" ref="L283">_FV(A283,"Shares outstanding",TRUE)/100000000</f>
        <v>6.407</v>
      </c>
      <c r="M283" s="7">
        <f>I283/J283</f>
        <v>1.322831828581035</v>
      </c>
      <c r="N283" s="7">
        <f>F283/D283-1</f>
        <v>0.60640595009596931</v>
      </c>
      <c r="O283" s="7">
        <f>D283/G283-1</f>
        <v>3.8535645472059787E-3</v>
      </c>
      <c r="P283" s="16">
        <f>$P$1</f>
        <v>45289</v>
      </c>
      <c r="Q283" cm="1" vm="2">
        <f t="array" aca="1" ref="Q283:R283" ca="1">_xlfn.STOCKHISTORY(A283,P283,P283,0,0 )</f>
        <v>45289</v>
      </c>
      <c r="R283" s="17" vm="731">
        <f ca="1"/>
        <v>45.3</v>
      </c>
      <c r="S283" s="7">
        <f ca="1">D283/R283-1</f>
        <v>-7.991169977924939E-2</v>
      </c>
    </row>
    <row r="284" spans="1:19" x14ac:dyDescent="0.25">
      <c r="A284" t="e" vm="732">
        <v>#VALUE!</v>
      </c>
      <c r="B284" t="str" cm="1">
        <f t="array" ref="B284">_FV(A284,"Name")</f>
        <v>KEYSIGHT TECHNOLOGIES, INC.</v>
      </c>
      <c r="C284" t="str" cm="1">
        <f t="array" ref="C284">_FV(A284,"Ticker symbol",TRUE)</f>
        <v>KEYS</v>
      </c>
      <c r="D284" cm="1">
        <f t="array" ref="D284">_FV(A284,"Price")</f>
        <v>150.69999999999999</v>
      </c>
      <c r="E284" s="1" cm="1">
        <f t="array" ref="E284">_FV(A284,"Change (%)",TRUE)</f>
        <v>-8.2260000000000007E-3</v>
      </c>
      <c r="F284" s="2" cm="1">
        <f t="array" ref="F284">_FV(A284,"52 week high",TRUE)</f>
        <v>189.315</v>
      </c>
      <c r="G284" s="2" cm="1">
        <f t="array" ref="G284">_FV(A284,"52 week low",TRUE)</f>
        <v>118.57</v>
      </c>
      <c r="H284" s="3" cm="1">
        <f t="array" ref="H284">_FV(A284,"Market cap",TRUE)/100000000</f>
        <v>263.79221218999999</v>
      </c>
      <c r="I284" s="26" cm="1">
        <f t="array" ref="I284">_FV(A284,"Volume")/1000000</f>
        <v>1.125826</v>
      </c>
      <c r="J284" s="26" cm="1">
        <f t="array" ref="J284">_FV(A284,"Volume average",TRUE)/1000000</f>
        <v>1.393459</v>
      </c>
      <c r="K284" s="23">
        <f>J284*D284*1000000/100000000</f>
        <v>2.0999427129999999</v>
      </c>
      <c r="L284" s="26" cm="1">
        <f t="array" ref="L284">_FV(A284,"Shares outstanding",TRUE)/100000000</f>
        <v>1.7504459999999999</v>
      </c>
      <c r="M284" s="7">
        <f>I284/J284</f>
        <v>0.80793622202016713</v>
      </c>
      <c r="N284" s="7">
        <f>F284/D284-1</f>
        <v>0.25623755806237569</v>
      </c>
      <c r="O284" s="7">
        <f>D284/G284-1</f>
        <v>0.27097916842371594</v>
      </c>
      <c r="P284" s="16">
        <f>$P$1</f>
        <v>45289</v>
      </c>
      <c r="Q284" cm="1" vm="2">
        <f t="array" aca="1" ref="Q284:R284" ca="1">_xlfn.STOCKHISTORY(A284,P284,P284,0,0 )</f>
        <v>45289</v>
      </c>
      <c r="R284" s="17" vm="733">
        <f ca="1"/>
        <v>159.09</v>
      </c>
      <c r="S284" s="7">
        <f ca="1">D284/R284-1</f>
        <v>-5.2737444213966977E-2</v>
      </c>
    </row>
    <row r="285" spans="1:19" x14ac:dyDescent="0.25">
      <c r="A285" t="e" vm="734">
        <v>#VALUE!</v>
      </c>
      <c r="B285" t="str" cm="1">
        <f t="array" ref="B285">_FV(A285,"Name")</f>
        <v>CARDINAL HEALTH, INC.</v>
      </c>
      <c r="C285" t="str" cm="1">
        <f t="array" ref="C285">_FV(A285,"Ticker symbol",TRUE)</f>
        <v>CAH</v>
      </c>
      <c r="D285" cm="1">
        <f t="array" ref="D285">_FV(A285,"Price")</f>
        <v>106.38</v>
      </c>
      <c r="E285" s="1" cm="1">
        <f t="array" ref="E285">_FV(A285,"Change (%)",TRUE)</f>
        <v>5.5769999999999995E-3</v>
      </c>
      <c r="F285" s="2" cm="1">
        <f t="array" ref="F285">_FV(A285,"52 week high",TRUE)</f>
        <v>108.85</v>
      </c>
      <c r="G285" s="2" cm="1">
        <f t="array" ref="G285">_FV(A285,"52 week low",TRUE)</f>
        <v>68.53</v>
      </c>
      <c r="H285" s="3" cm="1">
        <f t="array" ref="H285">_FV(A285,"Market cap",TRUE)/100000000</f>
        <v>262.19276478</v>
      </c>
      <c r="I285" s="26" cm="1">
        <f t="array" ref="I285">_FV(A285,"Volume")/1000000</f>
        <v>1.8482050000000001</v>
      </c>
      <c r="J285" s="26" cm="1">
        <f t="array" ref="J285">_FV(A285,"Volume average",TRUE)/1000000</f>
        <v>2.2304870000000001</v>
      </c>
      <c r="K285" s="23">
        <f>J285*D285*1000000/100000000</f>
        <v>2.3727920706000001</v>
      </c>
      <c r="L285" s="26" cm="1">
        <f t="array" ref="L285">_FV(A285,"Shares outstanding",TRUE)/100000000</f>
        <v>2.4646810000000001</v>
      </c>
      <c r="M285" s="7">
        <f>I285/J285</f>
        <v>0.82861052317274209</v>
      </c>
      <c r="N285" s="7">
        <f>F285/D285-1</f>
        <v>2.3218650122203366E-2</v>
      </c>
      <c r="O285" s="7">
        <f>D285/G285-1</f>
        <v>0.55231285568364208</v>
      </c>
      <c r="P285" s="16">
        <f>$P$1</f>
        <v>45289</v>
      </c>
      <c r="Q285" cm="1" vm="2">
        <f t="array" aca="1" ref="Q285:R285" ca="1">_xlfn.STOCKHISTORY(A285,P285,P285,0,0 )</f>
        <v>45289</v>
      </c>
      <c r="R285" s="17" vm="735">
        <f ca="1"/>
        <v>100.8</v>
      </c>
      <c r="S285" s="7">
        <f ca="1">D285/R285-1</f>
        <v>5.5357142857142883E-2</v>
      </c>
    </row>
    <row r="286" spans="1:19" x14ac:dyDescent="0.25">
      <c r="A286" t="e" vm="736">
        <v>#VALUE!</v>
      </c>
      <c r="B286" t="str" cm="1">
        <f t="array" ref="B286">_FV(A286,"Name")</f>
        <v>WEC ENERGY GROUP, INC.</v>
      </c>
      <c r="C286" t="str" cm="1">
        <f t="array" ref="C286">_FV(A286,"Ticker symbol",TRUE)</f>
        <v>WEC</v>
      </c>
      <c r="D286" cm="1">
        <f t="array" ref="D286">_FV(A286,"Price")</f>
        <v>82.57</v>
      </c>
      <c r="E286" s="1" cm="1">
        <f t="array" ref="E286">_FV(A286,"Change (%)",TRUE)</f>
        <v>-2.6570000000000001E-3</v>
      </c>
      <c r="F286" s="2" cm="1">
        <f t="array" ref="F286">_FV(A286,"52 week high",TRUE)</f>
        <v>99.26</v>
      </c>
      <c r="G286" s="2" cm="1">
        <f t="array" ref="G286">_FV(A286,"52 week low",TRUE)</f>
        <v>75.47</v>
      </c>
      <c r="H286" s="3" cm="1">
        <f t="array" ref="H286">_FV(A286,"Market cap",TRUE)/100000000</f>
        <v>260.45426664000001</v>
      </c>
      <c r="I286" s="26" cm="1">
        <f t="array" ref="I286">_FV(A286,"Volume")/1000000</f>
        <v>2.8970310000000001</v>
      </c>
      <c r="J286" s="26" cm="1">
        <f t="array" ref="J286">_FV(A286,"Volume average",TRUE)/1000000</f>
        <v>2.2060089999999999</v>
      </c>
      <c r="K286" s="23">
        <f>J286*D286*1000000/100000000</f>
        <v>1.8215016312999999</v>
      </c>
      <c r="L286" s="26" cm="1">
        <f t="array" ref="L286">_FV(A286,"Shares outstanding",TRUE)/100000000</f>
        <v>3.1543450000000002</v>
      </c>
      <c r="M286" s="7">
        <f>I286/J286</f>
        <v>1.3132453222085678</v>
      </c>
      <c r="N286" s="7">
        <f>F286/D286-1</f>
        <v>0.20213152476686469</v>
      </c>
      <c r="O286" s="7">
        <f>D286/G286-1</f>
        <v>9.407711673512642E-2</v>
      </c>
      <c r="P286" s="16">
        <f>$P$1</f>
        <v>45289</v>
      </c>
      <c r="Q286" cm="1" vm="2">
        <f t="array" aca="1" ref="Q286:R286" ca="1">_xlfn.STOCKHISTORY(A286,P286,P286,0,0 )</f>
        <v>45289</v>
      </c>
      <c r="R286" s="17" vm="737">
        <f ca="1"/>
        <v>84.17</v>
      </c>
      <c r="S286" s="7">
        <f ca="1">D286/R286-1</f>
        <v>-1.9009148152548505E-2</v>
      </c>
    </row>
    <row r="287" spans="1:19" x14ac:dyDescent="0.25">
      <c r="A287" t="e" vm="738">
        <v>#VALUE!</v>
      </c>
      <c r="B287" t="str" cm="1">
        <f t="array" ref="B287">_FV(A287,"Name")</f>
        <v>CBRE GROUP, INC.</v>
      </c>
      <c r="C287" t="str" cm="1">
        <f t="array" ref="C287">_FV(A287,"Ticker symbol",TRUE)</f>
        <v>CBRE</v>
      </c>
      <c r="D287" cm="1">
        <f t="array" ref="D287">_FV(A287,"Price")</f>
        <v>85.43</v>
      </c>
      <c r="E287" s="1" cm="1">
        <f t="array" ref="E287">_FV(A287,"Change (%)",TRUE)</f>
        <v>1.9940000000000001E-3</v>
      </c>
      <c r="F287" s="2" cm="1">
        <f t="array" ref="F287">_FV(A287,"52 week high",TRUE)</f>
        <v>94.27</v>
      </c>
      <c r="G287" s="2" cm="1">
        <f t="array" ref="G287">_FV(A287,"52 week low",TRUE)</f>
        <v>64.63</v>
      </c>
      <c r="H287" s="3" cm="1">
        <f t="array" ref="H287">_FV(A287,"Market cap",TRUE)/100000000</f>
        <v>260.38448904000001</v>
      </c>
      <c r="I287" s="26" cm="1">
        <f t="array" ref="I287">_FV(A287,"Volume")/1000000</f>
        <v>1.9277040000000001</v>
      </c>
      <c r="J287" s="26" cm="1">
        <f t="array" ref="J287">_FV(A287,"Volume average",TRUE)/1000000</f>
        <v>1.6823980000000001</v>
      </c>
      <c r="K287" s="23">
        <f>J287*D287*1000000/100000000</f>
        <v>1.4372726114000001</v>
      </c>
      <c r="L287" s="26" cm="1">
        <f t="array" ref="L287">_FV(A287,"Shares outstanding",TRUE)/100000000</f>
        <v>3.0479280000000002</v>
      </c>
      <c r="M287" s="7">
        <f>I287/J287</f>
        <v>1.1458073535513</v>
      </c>
      <c r="N287" s="7">
        <f>F287/D287-1</f>
        <v>0.10347653049280092</v>
      </c>
      <c r="O287" s="7">
        <f>D287/G287-1</f>
        <v>0.32183196657898838</v>
      </c>
      <c r="P287" s="16">
        <f>$P$1</f>
        <v>45289</v>
      </c>
      <c r="Q287" cm="1" vm="2">
        <f t="array" aca="1" ref="Q287:R287" ca="1">_xlfn.STOCKHISTORY(A287,P287,P287,0,0 )</f>
        <v>45289</v>
      </c>
      <c r="R287" s="17" vm="739">
        <f ca="1"/>
        <v>93.09</v>
      </c>
      <c r="S287" s="7">
        <f ca="1">D287/R287-1</f>
        <v>-8.228595982382636E-2</v>
      </c>
    </row>
    <row r="288" spans="1:19" x14ac:dyDescent="0.25">
      <c r="A288" t="e" vm="740">
        <v>#VALUE!</v>
      </c>
      <c r="B288" t="str" cm="1">
        <f t="array" ref="B288">_FV(A288,"Name")</f>
        <v>CORNING INCORPORATED</v>
      </c>
      <c r="C288" t="str" cm="1">
        <f t="array" ref="C288">_FV(A288,"Ticker symbol",TRUE)</f>
        <v>GLW</v>
      </c>
      <c r="D288" cm="1">
        <f t="array" ref="D288">_FV(A288,"Price")</f>
        <v>30.22</v>
      </c>
      <c r="E288" s="1" cm="1">
        <f t="array" ref="E288">_FV(A288,"Change (%)",TRUE)</f>
        <v>-1.2418E-2</v>
      </c>
      <c r="F288" s="2" cm="1">
        <f t="array" ref="F288">_FV(A288,"52 week high",TRUE)</f>
        <v>37.1</v>
      </c>
      <c r="G288" s="2" cm="1">
        <f t="array" ref="G288">_FV(A288,"52 week low",TRUE)</f>
        <v>25.26</v>
      </c>
      <c r="H288" s="3" cm="1">
        <f t="array" ref="H288">_FV(A288,"Market cap",TRUE)/100000000</f>
        <v>257.82945477999999</v>
      </c>
      <c r="I288" s="26" cm="1">
        <f t="array" ref="I288">_FV(A288,"Volume")/1000000</f>
        <v>5.24641</v>
      </c>
      <c r="J288" s="26" cm="1">
        <f t="array" ref="J288">_FV(A288,"Volume average",TRUE)/1000000</f>
        <v>4.4824640000000002</v>
      </c>
      <c r="K288" s="23">
        <f>J288*D288*1000000/100000000</f>
        <v>1.3546006208000001</v>
      </c>
      <c r="L288" s="26" cm="1">
        <f t="array" ref="L288">_FV(A288,"Shares outstanding",TRUE)/100000000</f>
        <v>8.5317489999999996</v>
      </c>
      <c r="M288" s="7">
        <f>I288/J288</f>
        <v>1.1704299242559448</v>
      </c>
      <c r="N288" s="7">
        <f>F288/D288-1</f>
        <v>0.227663798808736</v>
      </c>
      <c r="O288" s="7">
        <f>D288/G288-1</f>
        <v>0.19635787806809168</v>
      </c>
      <c r="P288" s="16">
        <f>$P$1</f>
        <v>45289</v>
      </c>
      <c r="Q288" cm="1" vm="2">
        <f t="array" aca="1" ref="Q288:R288" ca="1">_xlfn.STOCKHISTORY(A288,P288,P288,0,0 )</f>
        <v>45289</v>
      </c>
      <c r="R288" s="17" vm="741">
        <f ca="1"/>
        <v>30.45</v>
      </c>
      <c r="S288" s="7">
        <f ca="1">D288/R288-1</f>
        <v>-7.5533661740558866E-3</v>
      </c>
    </row>
    <row r="289" spans="1:19" x14ac:dyDescent="0.25">
      <c r="A289" t="e" vm="742">
        <v>#VALUE!</v>
      </c>
      <c r="B289" t="str" cm="1">
        <f t="array" ref="B289">_FV(A289,"Name")</f>
        <v>METTLER-TOLEDO INTERNATIONAL INC.</v>
      </c>
      <c r="C289" t="str" cm="1">
        <f t="array" ref="C289">_FV(A289,"Ticker symbol",TRUE)</f>
        <v>MTD</v>
      </c>
      <c r="D289" cm="1">
        <f t="array" ref="D289">_FV(A289,"Price")</f>
        <v>1183.98</v>
      </c>
      <c r="E289" s="1" cm="1">
        <f t="array" ref="E289">_FV(A289,"Change (%)",TRUE)</f>
        <v>1.438E-3</v>
      </c>
      <c r="F289" s="2" cm="1">
        <f t="array" ref="F289">_FV(A289,"52 week high",TRUE)</f>
        <v>1615.97</v>
      </c>
      <c r="G289" s="2" cm="1">
        <f t="array" ref="G289">_FV(A289,"52 week low",TRUE)</f>
        <v>928.495</v>
      </c>
      <c r="H289" s="3" cm="1">
        <f t="array" ref="H289">_FV(A289,"Market cap",TRUE)/100000000</f>
        <v>256.73185524000002</v>
      </c>
      <c r="I289" s="26" cm="1">
        <f t="array" ref="I289">_FV(A289,"Volume")/1000000</f>
        <v>0.18368599999999999</v>
      </c>
      <c r="J289" s="26" cm="1">
        <f t="array" ref="J289">_FV(A289,"Volume average",TRUE)/1000000</f>
        <v>0.15007499999999999</v>
      </c>
      <c r="K289" s="23">
        <f>J289*D289*1000000/100000000</f>
        <v>1.7768579849999997</v>
      </c>
      <c r="L289" s="26" cm="1">
        <f t="array" ref="L289">_FV(A289,"Shares outstanding",TRUE)/100000000</f>
        <v>0.216838</v>
      </c>
      <c r="M289" s="7">
        <f>I289/J289</f>
        <v>1.2239613526570048</v>
      </c>
      <c r="N289" s="7">
        <f>F289/D289-1</f>
        <v>0.36486258213821188</v>
      </c>
      <c r="O289" s="7">
        <f>D289/G289-1</f>
        <v>0.27516034012030222</v>
      </c>
      <c r="P289" s="16">
        <f>$P$1</f>
        <v>45289</v>
      </c>
      <c r="Q289" cm="1" vm="2">
        <f t="array" aca="1" ref="Q289:R289" ca="1">_xlfn.STOCKHISTORY(A289,P289,P289,0,0 )</f>
        <v>45289</v>
      </c>
      <c r="R289" s="17" vm="743">
        <f ca="1"/>
        <v>1212.96</v>
      </c>
      <c r="S289" s="7">
        <f ca="1">D289/R289-1</f>
        <v>-2.3891966759002736E-2</v>
      </c>
    </row>
    <row r="290" spans="1:19" x14ac:dyDescent="0.25">
      <c r="A290" t="e" vm="744">
        <v>#VALUE!</v>
      </c>
      <c r="B290" t="str" cm="1">
        <f t="array" ref="B290">_FV(A290,"Name")</f>
        <v>SBA Communications Corporation</v>
      </c>
      <c r="C290" t="str" cm="1">
        <f t="array" ref="C290">_FV(A290,"Ticker symbol",TRUE)</f>
        <v>SBAC</v>
      </c>
      <c r="D290" cm="1">
        <f t="array" ref="D290">_FV(A290,"Price")</f>
        <v>238.01</v>
      </c>
      <c r="E290" s="1" cm="1">
        <f t="array" ref="E290">_FV(A290,"Change (%)",TRUE)</f>
        <v>-7.8779999999999996E-3</v>
      </c>
      <c r="F290" s="2" cm="1">
        <f t="array" ref="F290">_FV(A290,"52 week high",TRUE)</f>
        <v>309.52</v>
      </c>
      <c r="G290" s="2" cm="1">
        <f t="array" ref="G290">_FV(A290,"52 week low",TRUE)</f>
        <v>185.23</v>
      </c>
      <c r="H290" s="3" cm="1">
        <f t="array" ref="H290">_FV(A290,"Market cap",TRUE)/100000000</f>
        <v>256.78184870000001</v>
      </c>
      <c r="I290" s="26" cm="1">
        <f t="array" ref="I290">_FV(A290,"Volume")/1000000</f>
        <v>0.79949499999999996</v>
      </c>
      <c r="J290" s="26" cm="1">
        <f t="array" ref="J290">_FV(A290,"Volume average",TRUE)/1000000</f>
        <v>0.71068200000000004</v>
      </c>
      <c r="K290" s="23">
        <f>J290*D290*1000000/100000000</f>
        <v>1.6914942282000003</v>
      </c>
      <c r="L290" s="26" cm="1">
        <f t="array" ref="L290">_FV(A290,"Shares outstanding",TRUE)/100000000</f>
        <v>1.07887</v>
      </c>
      <c r="M290" s="7">
        <f>I290/J290</f>
        <v>1.1249686920451059</v>
      </c>
      <c r="N290" s="7">
        <f>F290/D290-1</f>
        <v>0.3004495609428175</v>
      </c>
      <c r="O290" s="7">
        <f>D290/G290-1</f>
        <v>0.2849430437834044</v>
      </c>
      <c r="P290" s="16">
        <f>$P$1</f>
        <v>45289</v>
      </c>
      <c r="Q290" cm="1" vm="2">
        <f t="array" aca="1" ref="Q290:R290" ca="1">_xlfn.STOCKHISTORY(A290,P290,P290,0,0 )</f>
        <v>45289</v>
      </c>
      <c r="R290" s="17" vm="745">
        <f ca="1"/>
        <v>253.69</v>
      </c>
      <c r="S290" s="7">
        <f ca="1">D290/R290-1</f>
        <v>-6.180771808112262E-2</v>
      </c>
    </row>
    <row r="291" spans="1:19" x14ac:dyDescent="0.25">
      <c r="A291" t="e" vm="746">
        <v>#VALUE!</v>
      </c>
      <c r="B291" t="str" cm="1">
        <f t="array" ref="B291">_FV(A291,"Name")</f>
        <v>WEST PHARMACEUTICAL SERVICES, INC.</v>
      </c>
      <c r="C291" t="str" cm="1">
        <f t="array" ref="C291">_FV(A291,"Ticker symbol",TRUE)</f>
        <v>WST</v>
      </c>
      <c r="D291" cm="1">
        <f t="array" ref="D291">_FV(A291,"Price")</f>
        <v>346.5</v>
      </c>
      <c r="E291" s="1" cm="1">
        <f t="array" ref="E291">_FV(A291,"Change (%)",TRUE)</f>
        <v>-7.7859999999999995E-4</v>
      </c>
      <c r="F291" s="2" cm="1">
        <f t="array" ref="F291">_FV(A291,"52 week high",TRUE)</f>
        <v>415.73</v>
      </c>
      <c r="G291" s="2" cm="1">
        <f t="array" ref="G291">_FV(A291,"52 week low",TRUE)</f>
        <v>247.64</v>
      </c>
      <c r="H291" s="3" cm="1">
        <f t="array" ref="H291">_FV(A291,"Market cap",TRUE)/100000000</f>
        <v>256.37420655</v>
      </c>
      <c r="I291" s="26" cm="1">
        <f t="array" ref="I291">_FV(A291,"Volume")/1000000</f>
        <v>0.38165100000000002</v>
      </c>
      <c r="J291" s="26" cm="1">
        <f t="array" ref="J291">_FV(A291,"Volume average",TRUE)/1000000</f>
        <v>0.44161099999999998</v>
      </c>
      <c r="K291" s="23">
        <f>J291*D291*1000000/100000000</f>
        <v>1.5301821149999997</v>
      </c>
      <c r="L291" s="26" cm="1">
        <f t="array" ref="L291">_FV(A291,"Shares outstanding",TRUE)/100000000</f>
        <v>0.73989669999999996</v>
      </c>
      <c r="M291" s="7">
        <f>I291/J291</f>
        <v>0.86422439658432426</v>
      </c>
      <c r="N291" s="7">
        <f>F291/D291-1</f>
        <v>0.19979797979797986</v>
      </c>
      <c r="O291" s="7">
        <f>D291/G291-1</f>
        <v>0.39920852850912625</v>
      </c>
      <c r="P291" s="16">
        <f>$P$1</f>
        <v>45289</v>
      </c>
      <c r="Q291" cm="1" vm="2">
        <f t="array" aca="1" ref="Q291:R291" ca="1">_xlfn.STOCKHISTORY(A291,P291,P291,0,0 )</f>
        <v>45289</v>
      </c>
      <c r="R291" s="17" vm="747">
        <f ca="1"/>
        <v>352.12</v>
      </c>
      <c r="S291" s="7">
        <f ca="1">D291/R291-1</f>
        <v>-1.596046802226514E-2</v>
      </c>
    </row>
    <row r="292" spans="1:19" x14ac:dyDescent="0.25">
      <c r="A292" t="e" vm="748">
        <v>#VALUE!</v>
      </c>
      <c r="B292" t="str" cm="1">
        <f t="array" ref="B292">_FV(A292,"Name")</f>
        <v>ZIMMER BIOMET HOLDINGS, INC.</v>
      </c>
      <c r="C292" t="str" cm="1">
        <f t="array" ref="C292">_FV(A292,"Ticker symbol",TRUE)</f>
        <v>ZBH</v>
      </c>
      <c r="D292" cm="1">
        <f t="array" ref="D292">_FV(A292,"Price")</f>
        <v>122.64</v>
      </c>
      <c r="E292" s="1" cm="1">
        <f t="array" ref="E292">_FV(A292,"Change (%)",TRUE)</f>
        <v>-3.4939999999999997E-3</v>
      </c>
      <c r="F292" s="2" cm="1">
        <f t="array" ref="F292">_FV(A292,"52 week high",TRUE)</f>
        <v>149.25</v>
      </c>
      <c r="G292" s="2" cm="1">
        <f t="array" ref="G292">_FV(A292,"52 week low",TRUE)</f>
        <v>102</v>
      </c>
      <c r="H292" s="3" cm="1">
        <f t="array" ref="H292">_FV(A292,"Market cap",TRUE)/100000000</f>
        <v>256.29393047999997</v>
      </c>
      <c r="I292" s="26" cm="1">
        <f t="array" ref="I292">_FV(A292,"Volume")/1000000</f>
        <v>1.450421</v>
      </c>
      <c r="J292" s="26" cm="1">
        <f t="array" ref="J292">_FV(A292,"Volume average",TRUE)/1000000</f>
        <v>1.835699</v>
      </c>
      <c r="K292" s="23">
        <f>J292*D292*1000000/100000000</f>
        <v>2.2513012535999999</v>
      </c>
      <c r="L292" s="26" cm="1">
        <f t="array" ref="L292">_FV(A292,"Shares outstanding",TRUE)/100000000</f>
        <v>2.089807</v>
      </c>
      <c r="M292" s="7">
        <f>I292/J292</f>
        <v>0.79011918620645327</v>
      </c>
      <c r="N292" s="7">
        <f>F292/D292-1</f>
        <v>0.21697651663405093</v>
      </c>
      <c r="O292" s="7">
        <f>D292/G292-1</f>
        <v>0.20235294117647062</v>
      </c>
      <c r="P292" s="16">
        <f>$P$1</f>
        <v>45289</v>
      </c>
      <c r="Q292" cm="1" vm="2">
        <f t="array" aca="1" ref="Q292:R292" ca="1">_xlfn.STOCKHISTORY(A292,P292,P292,0,0 )</f>
        <v>45289</v>
      </c>
      <c r="R292" s="17" vm="749">
        <f ca="1"/>
        <v>121.7</v>
      </c>
      <c r="S292" s="7">
        <f ca="1">D292/R292-1</f>
        <v>7.7239112571898527E-3</v>
      </c>
    </row>
    <row r="293" spans="1:19" x14ac:dyDescent="0.25">
      <c r="A293" t="e" vm="750">
        <v>#VALUE!</v>
      </c>
      <c r="B293" t="str" cm="1">
        <f t="array" ref="B293">_FV(A293,"Name")</f>
        <v>AVALONBAY COMMUNITIES, INC.</v>
      </c>
      <c r="C293" t="str" cm="1">
        <f t="array" ref="C293">_FV(A293,"Ticker symbol",TRUE)</f>
        <v>AVB</v>
      </c>
      <c r="D293" cm="1">
        <f t="array" ref="D293">_FV(A293,"Price")</f>
        <v>180.15</v>
      </c>
      <c r="E293" s="1" cm="1">
        <f t="array" ref="E293">_FV(A293,"Change (%)",TRUE)</f>
        <v>-1.3092999999999999E-2</v>
      </c>
      <c r="F293" s="2" cm="1">
        <f t="array" ref="F293">_FV(A293,"52 week high",TRUE)</f>
        <v>198.655</v>
      </c>
      <c r="G293" s="2" cm="1">
        <f t="array" ref="G293">_FV(A293,"52 week low",TRUE)</f>
        <v>153.07</v>
      </c>
      <c r="H293" s="3" cm="1">
        <f t="array" ref="H293">_FV(A293,"Market cap",TRUE)/100000000</f>
        <v>255.84020265000001</v>
      </c>
      <c r="I293" s="26" cm="1">
        <f t="array" ref="I293">_FV(A293,"Volume")/1000000</f>
        <v>0.862734</v>
      </c>
      <c r="J293" s="26" cm="1">
        <f t="array" ref="J293">_FV(A293,"Volume average",TRUE)/1000000</f>
        <v>0.86212599999999995</v>
      </c>
      <c r="K293" s="23">
        <f>J293*D293*1000000/100000000</f>
        <v>1.553119989</v>
      </c>
      <c r="L293" s="26" cm="1">
        <f t="array" ref="L293">_FV(A293,"Shares outstanding",TRUE)/100000000</f>
        <v>1.4201509999999999</v>
      </c>
      <c r="M293" s="7">
        <f>I293/J293</f>
        <v>1.0007052333417621</v>
      </c>
      <c r="N293" s="7">
        <f>F293/D293-1</f>
        <v>0.10271995559256175</v>
      </c>
      <c r="O293" s="7">
        <f>D293/G293-1</f>
        <v>0.17691252368197574</v>
      </c>
      <c r="P293" s="16">
        <f>$P$1</f>
        <v>45289</v>
      </c>
      <c r="Q293" cm="1" vm="2">
        <f t="array" aca="1" ref="Q293:R293" ca="1">_xlfn.STOCKHISTORY(A293,P293,P293,0,0 )</f>
        <v>45289</v>
      </c>
      <c r="R293" s="17" vm="751">
        <f ca="1"/>
        <v>187.22</v>
      </c>
      <c r="S293" s="7">
        <f ca="1">D293/R293-1</f>
        <v>-3.7763059502189944E-2</v>
      </c>
    </row>
    <row r="294" spans="1:19" x14ac:dyDescent="0.25">
      <c r="A294" t="e" vm="752">
        <v>#VALUE!</v>
      </c>
      <c r="B294" t="str" cm="1">
        <f t="array" ref="B294">_FV(A294,"Name")</f>
        <v>AMERICAN WATER WORKS COMPANY, INC.</v>
      </c>
      <c r="C294" t="str" cm="1">
        <f t="array" ref="C294">_FV(A294,"Ticker symbol",TRUE)</f>
        <v>AWK</v>
      </c>
      <c r="D294" cm="1">
        <f t="array" ref="D294">_FV(A294,"Price")</f>
        <v>130.41499999999999</v>
      </c>
      <c r="E294" s="1" cm="1">
        <f t="array" ref="E294">_FV(A294,"Change (%)",TRUE)</f>
        <v>-1.3576999999999999E-2</v>
      </c>
      <c r="F294" s="2" cm="1">
        <f t="array" ref="F294">_FV(A294,"52 week high",TRUE)</f>
        <v>162.59</v>
      </c>
      <c r="G294" s="2" cm="1">
        <f t="array" ref="G294">_FV(A294,"52 week low",TRUE)</f>
        <v>114.25</v>
      </c>
      <c r="H294" s="3" cm="1">
        <f t="array" ref="H294">_FV(A294,"Market cap",TRUE)/100000000</f>
        <v>253.92452574999999</v>
      </c>
      <c r="I294" s="26" cm="1">
        <f t="array" ref="I294">_FV(A294,"Volume")/1000000</f>
        <v>0.800813</v>
      </c>
      <c r="J294" s="26" cm="1">
        <f t="array" ref="J294">_FV(A294,"Volume average",TRUE)/1000000</f>
        <v>0.94323800000000002</v>
      </c>
      <c r="K294" s="23">
        <f>J294*D294*1000000/100000000</f>
        <v>1.2301238376999999</v>
      </c>
      <c r="L294" s="26" cm="1">
        <f t="array" ref="L294">_FV(A294,"Shares outstanding",TRUE)/100000000</f>
        <v>1.9470499999999999</v>
      </c>
      <c r="M294" s="7">
        <f>I294/J294</f>
        <v>0.84900417498022762</v>
      </c>
      <c r="N294" s="7">
        <f>F294/D294-1</f>
        <v>0.24671241805007105</v>
      </c>
      <c r="O294" s="7">
        <f>D294/G294-1</f>
        <v>0.14148796498905902</v>
      </c>
      <c r="P294" s="16">
        <f>$P$1</f>
        <v>45289</v>
      </c>
      <c r="Q294" cm="1" vm="2">
        <f t="array" aca="1" ref="Q294:R294" ca="1">_xlfn.STOCKHISTORY(A294,P294,P294,0,0 )</f>
        <v>45289</v>
      </c>
      <c r="R294" s="17" vm="753">
        <f ca="1"/>
        <v>131.99</v>
      </c>
      <c r="S294" s="7">
        <f ca="1">D294/R294-1</f>
        <v>-1.1932722175922561E-2</v>
      </c>
    </row>
    <row r="295" spans="1:19" x14ac:dyDescent="0.25">
      <c r="A295" t="e" vm="754">
        <v>#VALUE!</v>
      </c>
      <c r="B295" t="str" cm="1">
        <f t="array" ref="B295">_FV(A295,"Name")</f>
        <v>Willis Towers Watson Public Limited Company</v>
      </c>
      <c r="C295" t="str" cm="1">
        <f t="array" ref="C295">_FV(A295,"Ticker symbol",TRUE)</f>
        <v>WTW</v>
      </c>
      <c r="D295" cm="1">
        <f t="array" ref="D295">_FV(A295,"Price")</f>
        <v>245.79</v>
      </c>
      <c r="E295" s="1" cm="1">
        <f t="array" ref="E295">_FV(A295,"Change (%)",TRUE)</f>
        <v>-1.0506999999999999E-2</v>
      </c>
      <c r="F295" s="2" cm="1">
        <f t="array" ref="F295">_FV(A295,"52 week high",TRUE)</f>
        <v>258.93</v>
      </c>
      <c r="G295" s="2" cm="1">
        <f t="array" ref="G295">_FV(A295,"52 week low",TRUE)</f>
        <v>195.29</v>
      </c>
      <c r="H295" s="3" cm="1">
        <f t="array" ref="H295">_FV(A295,"Market cap",TRUE)/100000000</f>
        <v>253.80373716</v>
      </c>
      <c r="I295" s="26" cm="1">
        <f t="array" ref="I295">_FV(A295,"Volume")/1000000</f>
        <v>0.43205900000000003</v>
      </c>
      <c r="J295" s="26" cm="1">
        <f t="array" ref="J295">_FV(A295,"Volume average",TRUE)/1000000</f>
        <v>0.45596199999999998</v>
      </c>
      <c r="K295" s="23">
        <f>J295*D295*1000000/100000000</f>
        <v>1.1207089997999999</v>
      </c>
      <c r="L295" s="26" cm="1">
        <f t="array" ref="L295">_FV(A295,"Shares outstanding",TRUE)/100000000</f>
        <v>1.0326040000000001</v>
      </c>
      <c r="M295" s="7">
        <f>I295/J295</f>
        <v>0.94757677174852306</v>
      </c>
      <c r="N295" s="7">
        <f>F295/D295-1</f>
        <v>5.3460270963017198E-2</v>
      </c>
      <c r="O295" s="7">
        <f>D295/G295-1</f>
        <v>0.25858978954375544</v>
      </c>
      <c r="P295" s="16">
        <f>$P$1</f>
        <v>45289</v>
      </c>
      <c r="Q295" cm="1" vm="2">
        <f t="array" aca="1" ref="Q295:R295" ca="1">_xlfn.STOCKHISTORY(A295,P295,P295,0,0 )</f>
        <v>45289</v>
      </c>
      <c r="R295" s="17" vm="755">
        <f ca="1"/>
        <v>241.2</v>
      </c>
      <c r="S295" s="7">
        <f ca="1">D295/R295-1</f>
        <v>1.9029850746268728E-2</v>
      </c>
    </row>
    <row r="296" spans="1:19" x14ac:dyDescent="0.25">
      <c r="A296" t="e" vm="756">
        <v>#VALUE!</v>
      </c>
      <c r="B296" t="str" cm="1">
        <f t="array" ref="B296">_FV(A296,"Name")</f>
        <v>WARNER BROS. DISCOVERY, INC.</v>
      </c>
      <c r="C296" t="str" cm="1">
        <f t="array" ref="C296">_FV(A296,"Ticker symbol",TRUE)</f>
        <v>WBD</v>
      </c>
      <c r="D296" cm="1">
        <f t="array" ref="D296">_FV(A296,"Price")</f>
        <v>10.35</v>
      </c>
      <c r="E296" s="1" cm="1">
        <f t="array" ref="E296">_FV(A296,"Change (%)",TRUE)</f>
        <v>-2.8169E-2</v>
      </c>
      <c r="F296" s="2" cm="1">
        <f t="array" ref="F296">_FV(A296,"52 week high",TRUE)</f>
        <v>16.339099999999998</v>
      </c>
      <c r="G296" s="2" cm="1">
        <f t="array" ref="G296">_FV(A296,"52 week low",TRUE)</f>
        <v>9.27</v>
      </c>
      <c r="H296" s="3" cm="1">
        <f t="array" ref="H296">_FV(A296,"Market cap",TRUE)/100000000</f>
        <v>252.391581</v>
      </c>
      <c r="I296" s="26" cm="1">
        <f t="array" ref="I296">_FV(A296,"Volume")/1000000</f>
        <v>15.79082</v>
      </c>
      <c r="J296" s="26" cm="1">
        <f t="array" ref="J296">_FV(A296,"Volume average",TRUE)/1000000</f>
        <v>23.28454</v>
      </c>
      <c r="K296" s="23">
        <f>J296*D296*1000000/100000000</f>
        <v>2.4099498899999996</v>
      </c>
      <c r="L296" s="26" cm="1">
        <f t="array" ref="L296">_FV(A296,"Shares outstanding",TRUE)/100000000</f>
        <v>24.385660000000001</v>
      </c>
      <c r="M296" s="7">
        <f>I296/J296</f>
        <v>0.67816757384942972</v>
      </c>
      <c r="N296" s="7">
        <f>F296/D296-1</f>
        <v>0.57865700483091786</v>
      </c>
      <c r="O296" s="7">
        <f>D296/G296-1</f>
        <v>0.11650485436893199</v>
      </c>
      <c r="P296" s="16">
        <f>$P$1</f>
        <v>45289</v>
      </c>
      <c r="Q296" cm="1" vm="2">
        <f t="array" aca="1" ref="Q296:R296" ca="1">_xlfn.STOCKHISTORY(A296,P296,P296,0,0 )</f>
        <v>45289</v>
      </c>
      <c r="R296" s="17" vm="757">
        <f ca="1"/>
        <v>11.38</v>
      </c>
      <c r="S296" s="7">
        <f ca="1">D296/R296-1</f>
        <v>-9.0509666080843654E-2</v>
      </c>
    </row>
    <row r="297" spans="1:19" x14ac:dyDescent="0.25">
      <c r="A297" t="e" vm="758">
        <v>#VALUE!</v>
      </c>
      <c r="B297" t="str" cm="1">
        <f t="array" ref="B297">_FV(A297,"Name")</f>
        <v>FORTIVE CORPORATION</v>
      </c>
      <c r="C297" t="str" cm="1">
        <f t="array" ref="C297">_FV(A297,"Ticker symbol",TRUE)</f>
        <v>FTV</v>
      </c>
      <c r="D297" cm="1">
        <f t="array" ref="D297">_FV(A297,"Price")</f>
        <v>71.37</v>
      </c>
      <c r="E297" s="1" cm="1">
        <f t="array" ref="E297">_FV(A297,"Change (%)",TRUE)</f>
        <v>-7.0950000000000006E-3</v>
      </c>
      <c r="F297" s="2" cm="1">
        <f t="array" ref="F297">_FV(A297,"52 week high",TRUE)</f>
        <v>79.900000000000006</v>
      </c>
      <c r="G297" s="2" cm="1">
        <f t="array" ref="G297">_FV(A297,"52 week low",TRUE)</f>
        <v>62.7</v>
      </c>
      <c r="H297" s="3" cm="1">
        <f t="array" ref="H297">_FV(A297,"Market cap",TRUE)/100000000</f>
        <v>250.81816032</v>
      </c>
      <c r="I297" s="26" cm="1">
        <f t="array" ref="I297">_FV(A297,"Volume")/1000000</f>
        <v>1.0268250000000001</v>
      </c>
      <c r="J297" s="26" cm="1">
        <f t="array" ref="J297">_FV(A297,"Volume average",TRUE)/1000000</f>
        <v>1.7315959999999999</v>
      </c>
      <c r="K297" s="23">
        <f>J297*D297*1000000/100000000</f>
        <v>1.2358400651999999</v>
      </c>
      <c r="L297" s="26" cm="1">
        <f t="array" ref="L297">_FV(A297,"Shares outstanding",TRUE)/100000000</f>
        <v>3.5143360000000001</v>
      </c>
      <c r="M297" s="7">
        <f>I297/J297</f>
        <v>0.59299340030815506</v>
      </c>
      <c r="N297" s="7">
        <f>F297/D297-1</f>
        <v>0.11951800476390639</v>
      </c>
      <c r="O297" s="7">
        <f>D297/G297-1</f>
        <v>0.13827751196172255</v>
      </c>
      <c r="P297" s="16">
        <f>$P$1</f>
        <v>45289</v>
      </c>
      <c r="Q297" cm="1" vm="2">
        <f t="array" aca="1" ref="Q297:R297" ca="1">_xlfn.STOCKHISTORY(A297,P297,P297,0,0 )</f>
        <v>45289</v>
      </c>
      <c r="R297" s="17" vm="759">
        <f ca="1"/>
        <v>73.63</v>
      </c>
      <c r="S297" s="7">
        <f ca="1">D297/R297-1</f>
        <v>-3.0694010593507959E-2</v>
      </c>
    </row>
    <row r="298" spans="1:19" x14ac:dyDescent="0.25">
      <c r="A298" t="e" vm="760">
        <v>#VALUE!</v>
      </c>
      <c r="B298" t="str" cm="1">
        <f t="array" ref="B298">_FV(A298,"Name")</f>
        <v>RESMED INC.</v>
      </c>
      <c r="C298" t="str" cm="1">
        <f t="array" ref="C298">_FV(A298,"Ticker symbol",TRUE)</f>
        <v>RMD</v>
      </c>
      <c r="D298" cm="1">
        <f t="array" ref="D298">_FV(A298,"Price")</f>
        <v>170.21</v>
      </c>
      <c r="E298" s="1" cm="1">
        <f t="array" ref="E298">_FV(A298,"Change (%)",TRUE)</f>
        <v>-2.1219000000000002E-2</v>
      </c>
      <c r="F298" s="2" cm="1">
        <f t="array" ref="F298">_FV(A298,"52 week high",TRUE)</f>
        <v>243.52</v>
      </c>
      <c r="G298" s="2" cm="1">
        <f t="array" ref="G298">_FV(A298,"52 week low",TRUE)</f>
        <v>132.24</v>
      </c>
      <c r="H298" s="3" cm="1">
        <f t="array" ref="H298">_FV(A298,"Market cap",TRUE)/100000000</f>
        <v>250.36512299</v>
      </c>
      <c r="I298" s="26" cm="1">
        <f t="array" ref="I298">_FV(A298,"Volume")/1000000</f>
        <v>1.109391</v>
      </c>
      <c r="J298" s="26" cm="1">
        <f t="array" ref="J298">_FV(A298,"Volume average",TRUE)/1000000</f>
        <v>0.81411500000000003</v>
      </c>
      <c r="K298" s="23">
        <f>J298*D298*1000000/100000000</f>
        <v>1.3857051415000001</v>
      </c>
      <c r="L298" s="26" cm="1">
        <f t="array" ref="L298">_FV(A298,"Shares outstanding",TRUE)/100000000</f>
        <v>1.4709190000000001</v>
      </c>
      <c r="M298" s="7">
        <f>I298/J298</f>
        <v>1.3626956879556327</v>
      </c>
      <c r="N298" s="7">
        <f>F298/D298-1</f>
        <v>0.4307032489277951</v>
      </c>
      <c r="O298" s="7">
        <f>D298/G298-1</f>
        <v>0.28712946158499686</v>
      </c>
      <c r="P298" s="16">
        <f>$P$1</f>
        <v>45289</v>
      </c>
      <c r="Q298" cm="1" vm="2">
        <f t="array" aca="1" ref="Q298:R298" ca="1">_xlfn.STOCKHISTORY(A298,P298,P298,0,0 )</f>
        <v>45289</v>
      </c>
      <c r="R298" s="17" vm="761">
        <f ca="1"/>
        <v>172.02</v>
      </c>
      <c r="S298" s="7">
        <f ca="1">D298/R298-1</f>
        <v>-1.0522032321823027E-2</v>
      </c>
    </row>
    <row r="299" spans="1:19" x14ac:dyDescent="0.25">
      <c r="A299" t="e" vm="762">
        <v>#VALUE!</v>
      </c>
      <c r="B299" t="str" cm="1">
        <f t="array" ref="B299">_FV(A299,"Name")</f>
        <v>THE HARTFORD FINANCIAL SERVICES GROUP, INC.</v>
      </c>
      <c r="C299" t="str" cm="1">
        <f t="array" ref="C299">_FV(A299,"Ticker symbol",TRUE)</f>
        <v>HIG</v>
      </c>
      <c r="D299" cm="1">
        <f t="array" ref="D299">_FV(A299,"Price")</f>
        <v>82.51</v>
      </c>
      <c r="E299" s="1" cm="1">
        <f t="array" ref="E299">_FV(A299,"Change (%)",TRUE)</f>
        <v>4.2599999999999999E-3</v>
      </c>
      <c r="F299" s="2" cm="1">
        <f t="array" ref="F299">_FV(A299,"52 week high",TRUE)</f>
        <v>83.38</v>
      </c>
      <c r="G299" s="2" cm="1">
        <f t="array" ref="G299">_FV(A299,"52 week low",TRUE)</f>
        <v>64.25</v>
      </c>
      <c r="H299" s="3" cm="1">
        <f t="array" ref="H299">_FV(A299,"Market cap",TRUE)/100000000</f>
        <v>248.16516197999999</v>
      </c>
      <c r="I299" s="26" cm="1">
        <f t="array" ref="I299">_FV(A299,"Volume")/1000000</f>
        <v>2.3344140000000002</v>
      </c>
      <c r="J299" s="26" cm="1">
        <f t="array" ref="J299">_FV(A299,"Volume average",TRUE)/1000000</f>
        <v>1.553296</v>
      </c>
      <c r="K299" s="23">
        <f>J299*D299*1000000/100000000</f>
        <v>1.2816245296</v>
      </c>
      <c r="L299" s="26" cm="1">
        <f t="array" ref="L299">_FV(A299,"Shares outstanding",TRUE)/100000000</f>
        <v>3.007698</v>
      </c>
      <c r="M299" s="7">
        <f>I299/J299</f>
        <v>1.5028777515682781</v>
      </c>
      <c r="N299" s="7">
        <f>F299/D299-1</f>
        <v>1.0544176463458843E-2</v>
      </c>
      <c r="O299" s="7">
        <f>D299/G299-1</f>
        <v>0.28420233463035038</v>
      </c>
      <c r="P299" s="16">
        <f>$P$1</f>
        <v>45289</v>
      </c>
      <c r="Q299" cm="1" vm="2">
        <f t="array" aca="1" ref="Q299:R299" ca="1">_xlfn.STOCKHISTORY(A299,P299,P299,0,0 )</f>
        <v>45289</v>
      </c>
      <c r="R299" s="17" vm="763">
        <f ca="1"/>
        <v>80.38</v>
      </c>
      <c r="S299" s="7">
        <f ca="1">D299/R299-1</f>
        <v>2.649912913660124E-2</v>
      </c>
    </row>
    <row r="300" spans="1:19" x14ac:dyDescent="0.25">
      <c r="A300" t="e" vm="764">
        <v>#VALUE!</v>
      </c>
      <c r="B300" t="str" cm="1">
        <f t="array" ref="B300">_FV(A300,"Name")</f>
        <v>TRACTOR SUPPLY COMPANY</v>
      </c>
      <c r="C300" t="str" cm="1">
        <f t="array" ref="C300">_FV(A300,"Ticker symbol",TRUE)</f>
        <v>TSCO</v>
      </c>
      <c r="D300" cm="1">
        <f t="array" ref="D300">_FV(A300,"Price")</f>
        <v>224.27</v>
      </c>
      <c r="E300" s="1" cm="1">
        <f t="array" ref="E300">_FV(A300,"Change (%)",TRUE)</f>
        <v>3.1310000000000001E-3</v>
      </c>
      <c r="F300" s="2" cm="1">
        <f t="array" ref="F300">_FV(A300,"52 week high",TRUE)</f>
        <v>251.17</v>
      </c>
      <c r="G300" s="2" cm="1">
        <f t="array" ref="G300">_FV(A300,"52 week low",TRUE)</f>
        <v>185</v>
      </c>
      <c r="H300" s="3" cm="1">
        <f t="array" ref="H300">_FV(A300,"Market cap",TRUE)/100000000</f>
        <v>242.46771634000001</v>
      </c>
      <c r="I300" s="26" cm="1">
        <f t="array" ref="I300">_FV(A300,"Volume")/1000000</f>
        <v>1.6369750000000001</v>
      </c>
      <c r="J300" s="26" cm="1">
        <f t="array" ref="J300">_FV(A300,"Volume average",TRUE)/1000000</f>
        <v>1.245768</v>
      </c>
      <c r="K300" s="23">
        <f>J300*D300*1000000/100000000</f>
        <v>2.7938838936000003</v>
      </c>
      <c r="L300" s="26" cm="1">
        <f t="array" ref="L300">_FV(A300,"Shares outstanding",TRUE)/100000000</f>
        <v>1.081142</v>
      </c>
      <c r="M300" s="7">
        <f>I300/J300</f>
        <v>1.3140287758234279</v>
      </c>
      <c r="N300" s="7">
        <f>F300/D300-1</f>
        <v>0.11994470950193947</v>
      </c>
      <c r="O300" s="7">
        <f>D300/G300-1</f>
        <v>0.21227027027027034</v>
      </c>
      <c r="P300" s="16">
        <f>$P$1</f>
        <v>45289</v>
      </c>
      <c r="Q300" cm="1" vm="2">
        <f t="array" aca="1" ref="Q300:R300" ca="1">_xlfn.STOCKHISTORY(A300,P300,P300,0,0 )</f>
        <v>45289</v>
      </c>
      <c r="R300" s="17" vm="765">
        <f ca="1"/>
        <v>215.03</v>
      </c>
      <c r="S300" s="7">
        <f ca="1">D300/R300-1</f>
        <v>4.2970748267683545E-2</v>
      </c>
    </row>
    <row r="301" spans="1:19" x14ac:dyDescent="0.25">
      <c r="A301" t="e" vm="766">
        <v>#VALUE!</v>
      </c>
      <c r="B301" t="str" cm="1">
        <f t="array" ref="B301">_FV(A301,"Name")</f>
        <v>CHURCH &amp; DWIGHT CO., INC.</v>
      </c>
      <c r="C301" t="str" cm="1">
        <f t="array" ref="C301">_FV(A301,"Ticker symbol",TRUE)</f>
        <v>CHD</v>
      </c>
      <c r="D301" cm="1">
        <f t="array" ref="D301">_FV(A301,"Price")</f>
        <v>98.16</v>
      </c>
      <c r="E301" s="1" cm="1">
        <f t="array" ref="E301">_FV(A301,"Change (%)",TRUE)</f>
        <v>5.2230000000000002E-3</v>
      </c>
      <c r="F301" s="2" cm="1">
        <f t="array" ref="F301">_FV(A301,"52 week high",TRUE)</f>
        <v>100.52</v>
      </c>
      <c r="G301" s="2" cm="1">
        <f t="array" ref="G301">_FV(A301,"52 week low",TRUE)</f>
        <v>78.63</v>
      </c>
      <c r="H301" s="3" cm="1">
        <f t="array" ref="H301">_FV(A301,"Market cap",TRUE)/100000000</f>
        <v>241.84827672</v>
      </c>
      <c r="I301" s="26" cm="1">
        <f t="array" ref="I301">_FV(A301,"Volume")/1000000</f>
        <v>1.4088240000000001</v>
      </c>
      <c r="J301" s="26" cm="1">
        <f t="array" ref="J301">_FV(A301,"Volume average",TRUE)/1000000</f>
        <v>1.2302660000000001</v>
      </c>
      <c r="K301" s="23">
        <f>J301*D301*1000000/100000000</f>
        <v>1.2076291055999999</v>
      </c>
      <c r="L301" s="26" cm="1">
        <f t="array" ref="L301">_FV(A301,"Shares outstanding",TRUE)/100000000</f>
        <v>2.4638170000000001</v>
      </c>
      <c r="M301" s="7">
        <f>I301/J301</f>
        <v>1.1451377181845226</v>
      </c>
      <c r="N301" s="7">
        <f>F301/D301-1</f>
        <v>2.4042379788101087E-2</v>
      </c>
      <c r="O301" s="7">
        <f>D301/G301-1</f>
        <v>0.24837848149561248</v>
      </c>
      <c r="P301" s="16">
        <f>$P$1</f>
        <v>45289</v>
      </c>
      <c r="Q301" cm="1" vm="2">
        <f t="array" aca="1" ref="Q301:R301" ca="1">_xlfn.STOCKHISTORY(A301,P301,P301,0,0 )</f>
        <v>45289</v>
      </c>
      <c r="R301" s="17" vm="767">
        <f ca="1"/>
        <v>94.56</v>
      </c>
      <c r="S301" s="7">
        <f ca="1">D301/R301-1</f>
        <v>3.8071065989847552E-2</v>
      </c>
    </row>
    <row r="302" spans="1:19" x14ac:dyDescent="0.25">
      <c r="A302" t="e" vm="768">
        <v>#VALUE!</v>
      </c>
      <c r="B302" t="str" cm="1">
        <f t="array" ref="B302">_FV(A302,"Name")</f>
        <v>WEYERHAEUSER COMPANY</v>
      </c>
      <c r="C302" t="str" cm="1">
        <f t="array" ref="C302">_FV(A302,"Ticker symbol",TRUE)</f>
        <v>WY</v>
      </c>
      <c r="D302" cm="1">
        <f t="array" ref="D302">_FV(A302,"Price")</f>
        <v>33.07</v>
      </c>
      <c r="E302" s="1" cm="1">
        <f t="array" ref="E302">_FV(A302,"Change (%)",TRUE)</f>
        <v>-1.6652E-2</v>
      </c>
      <c r="F302" s="2" cm="1">
        <f t="array" ref="F302">_FV(A302,"52 week high",TRUE)</f>
        <v>35.14</v>
      </c>
      <c r="G302" s="2" cm="1">
        <f t="array" ref="G302">_FV(A302,"52 week low",TRUE)</f>
        <v>27.65</v>
      </c>
      <c r="H302" s="3" cm="1">
        <f t="array" ref="H302">_FV(A302,"Market cap",TRUE)/100000000</f>
        <v>241.41133070000001</v>
      </c>
      <c r="I302" s="26" cm="1">
        <f t="array" ref="I302">_FV(A302,"Volume")/1000000</f>
        <v>3.9204650000000001</v>
      </c>
      <c r="J302" s="26" cm="1">
        <f t="array" ref="J302">_FV(A302,"Volume average",TRUE)/1000000</f>
        <v>3.6120369999999999</v>
      </c>
      <c r="K302" s="23">
        <f>J302*D302*1000000/100000000</f>
        <v>1.1945006359000001</v>
      </c>
      <c r="L302" s="26" cm="1">
        <f t="array" ref="L302">_FV(A302,"Shares outstanding",TRUE)/100000000</f>
        <v>7.3000100000000003</v>
      </c>
      <c r="M302" s="7">
        <f>I302/J302</f>
        <v>1.0853889370457723</v>
      </c>
      <c r="N302" s="7">
        <f>F302/D302-1</f>
        <v>6.259449652252802E-2</v>
      </c>
      <c r="O302" s="7">
        <f>D302/G302-1</f>
        <v>0.19602169981916817</v>
      </c>
      <c r="P302" s="16">
        <f>$P$1</f>
        <v>45289</v>
      </c>
      <c r="Q302" cm="1" vm="2">
        <f t="array" aca="1" ref="Q302:R302" ca="1">_xlfn.STOCKHISTORY(A302,P302,P302,0,0 )</f>
        <v>45289</v>
      </c>
      <c r="R302" s="17" vm="769">
        <f ca="1"/>
        <v>34.770000000000003</v>
      </c>
      <c r="S302" s="7">
        <f ca="1">D302/R302-1</f>
        <v>-4.8892723612309563E-2</v>
      </c>
    </row>
    <row r="303" spans="1:19" x14ac:dyDescent="0.25">
      <c r="A303" t="e" vm="770">
        <v>#VALUE!</v>
      </c>
      <c r="B303" t="str" cm="1">
        <f t="array" ref="B303">_FV(A303,"Name")</f>
        <v>DELTA AIR LINES, INC.</v>
      </c>
      <c r="C303" t="str" cm="1">
        <f t="array" ref="C303">_FV(A303,"Ticker symbol",TRUE)</f>
        <v>DAL</v>
      </c>
      <c r="D303" cm="1">
        <f t="array" ref="D303">_FV(A303,"Price")</f>
        <v>37.47</v>
      </c>
      <c r="E303" s="1" cm="1">
        <f t="array" ref="E303">_FV(A303,"Change (%)",TRUE)</f>
        <v>-2.5994000000000003E-2</v>
      </c>
      <c r="F303" s="2" cm="1">
        <f t="array" ref="F303">_FV(A303,"52 week high",TRUE)</f>
        <v>49.81</v>
      </c>
      <c r="G303" s="2" cm="1">
        <f t="array" ref="G303">_FV(A303,"52 week low",TRUE)</f>
        <v>30.6</v>
      </c>
      <c r="H303" s="3" cm="1">
        <f t="array" ref="H303">_FV(A303,"Market cap",TRUE)/100000000</f>
        <v>241.10573597999999</v>
      </c>
      <c r="I303" s="26" cm="1">
        <f t="array" ref="I303">_FV(A303,"Volume")/1000000</f>
        <v>27.489657000000001</v>
      </c>
      <c r="J303" s="26" cm="1">
        <f t="array" ref="J303">_FV(A303,"Volume average",TRUE)/1000000</f>
        <v>10.691750000000001</v>
      </c>
      <c r="K303" s="23">
        <f>J303*D303*1000000/100000000</f>
        <v>4.0061987250000008</v>
      </c>
      <c r="L303" s="26" cm="1">
        <f t="array" ref="L303">_FV(A303,"Shares outstanding",TRUE)/100000000</f>
        <v>6.434634</v>
      </c>
      <c r="M303" s="7">
        <f>I303/J303</f>
        <v>2.5711092197254892</v>
      </c>
      <c r="N303" s="7">
        <f>F303/D303-1</f>
        <v>0.3293301307712837</v>
      </c>
      <c r="O303" s="7">
        <f>D303/G303-1</f>
        <v>0.2245098039215685</v>
      </c>
      <c r="P303" s="16">
        <f>$P$1</f>
        <v>45289</v>
      </c>
      <c r="Q303" cm="1" vm="2">
        <f t="array" aca="1" ref="Q303:R303" ca="1">_xlfn.STOCKHISTORY(A303,P303,P303,0,0 )</f>
        <v>45289</v>
      </c>
      <c r="R303" s="17" vm="771">
        <f ca="1"/>
        <v>40.229999999999997</v>
      </c>
      <c r="S303" s="7">
        <f ca="1">D303/R303-1</f>
        <v>-6.8605518269947763E-2</v>
      </c>
    </row>
    <row r="304" spans="1:19" x14ac:dyDescent="0.25">
      <c r="A304" t="e" vm="772">
        <v>#VALUE!</v>
      </c>
      <c r="B304" t="str" cm="1">
        <f t="array" ref="B304">_FV(A304,"Name")</f>
        <v>T. ROWE PRICE GROUP, INC.</v>
      </c>
      <c r="C304" t="str" cm="1">
        <f t="array" ref="C304">_FV(A304,"Ticker symbol",TRUE)</f>
        <v>TROW</v>
      </c>
      <c r="D304" cm="1">
        <f t="array" ref="D304">_FV(A304,"Price")</f>
        <v>106.56</v>
      </c>
      <c r="E304" s="1" cm="1">
        <f t="array" ref="E304">_FV(A304,"Change (%)",TRUE)</f>
        <v>-3.5569000000000003E-2</v>
      </c>
      <c r="F304" s="2" cm="1">
        <f t="array" ref="F304">_FV(A304,"52 week high",TRUE)</f>
        <v>132.76</v>
      </c>
      <c r="G304" s="2" cm="1">
        <f t="array" ref="G304">_FV(A304,"52 week low",TRUE)</f>
        <v>87.43</v>
      </c>
      <c r="H304" s="3" cm="1">
        <f t="array" ref="H304">_FV(A304,"Market cap",TRUE)/100000000</f>
        <v>238.12995168</v>
      </c>
      <c r="I304" s="26" cm="1">
        <f t="array" ref="I304">_FV(A304,"Volume")/1000000</f>
        <v>3.3069799999999998</v>
      </c>
      <c r="J304" s="26" cm="1">
        <f t="array" ref="J304">_FV(A304,"Volume average",TRUE)/1000000</f>
        <v>1.6766650000000001</v>
      </c>
      <c r="K304" s="23">
        <f>J304*D304*1000000/100000000</f>
        <v>1.7866542240000001</v>
      </c>
      <c r="L304" s="26" cm="1">
        <f t="array" ref="L304">_FV(A304,"Shares outstanding",TRUE)/100000000</f>
        <v>2.2347030000000001</v>
      </c>
      <c r="M304" s="7">
        <f>I304/J304</f>
        <v>1.9723558373318462</v>
      </c>
      <c r="N304" s="7">
        <f>F304/D304-1</f>
        <v>0.24587087087087078</v>
      </c>
      <c r="O304" s="7">
        <f>D304/G304-1</f>
        <v>0.21880361432002737</v>
      </c>
      <c r="P304" s="16">
        <f>$P$1</f>
        <v>45289</v>
      </c>
      <c r="Q304" cm="1" vm="2">
        <f t="array" aca="1" ref="Q304:R304" ca="1">_xlfn.STOCKHISTORY(A304,P304,P304,0,0 )</f>
        <v>45289</v>
      </c>
      <c r="R304" s="17" vm="773">
        <f ca="1"/>
        <v>107.69</v>
      </c>
      <c r="S304" s="7">
        <f ca="1">D304/R304-1</f>
        <v>-1.0493081994614073E-2</v>
      </c>
    </row>
    <row r="305" spans="1:19" x14ac:dyDescent="0.25">
      <c r="A305" t="e" vm="774">
        <v>#VALUE!</v>
      </c>
      <c r="B305" t="str" cm="1">
        <f t="array" ref="B305">_FV(A305,"Name")</f>
        <v>BROADRIDGE FINANCIAL SOLUTIONS, INC.</v>
      </c>
      <c r="C305" t="str" cm="1">
        <f t="array" ref="C305">_FV(A305,"Ticker symbol",TRUE)</f>
        <v>BR</v>
      </c>
      <c r="D305" cm="1">
        <f t="array" ref="D305">_FV(A305,"Price")</f>
        <v>202.16</v>
      </c>
      <c r="E305" s="1" cm="1">
        <f t="array" ref="E305">_FV(A305,"Change (%)",TRUE)</f>
        <v>-2.1719999999999999E-3</v>
      </c>
      <c r="F305" s="2" cm="1">
        <f t="array" ref="F305">_FV(A305,"52 week high",TRUE)</f>
        <v>207.29</v>
      </c>
      <c r="G305" s="2" cm="1">
        <f t="array" ref="G305">_FV(A305,"52 week low",TRUE)</f>
        <v>133.97</v>
      </c>
      <c r="H305" s="3" cm="1">
        <f t="array" ref="H305">_FV(A305,"Market cap",TRUE)/100000000</f>
        <v>237.83517520000001</v>
      </c>
      <c r="I305" s="26" cm="1">
        <f t="array" ref="I305">_FV(A305,"Volume")/1000000</f>
        <v>0.42261500000000002</v>
      </c>
      <c r="J305" s="26" cm="1">
        <f t="array" ref="J305">_FV(A305,"Volume average",TRUE)/1000000</f>
        <v>0.52641800000000005</v>
      </c>
      <c r="K305" s="23">
        <f>J305*D305*1000000/100000000</f>
        <v>1.0642066288000001</v>
      </c>
      <c r="L305" s="26" cm="1">
        <f t="array" ref="L305">_FV(A305,"Shares outstanding",TRUE)/100000000</f>
        <v>1.1764699999999999</v>
      </c>
      <c r="M305" s="7">
        <f>I305/J305</f>
        <v>0.80281259379428516</v>
      </c>
      <c r="N305" s="7">
        <f>F305/D305-1</f>
        <v>2.5375939849624052E-2</v>
      </c>
      <c r="O305" s="7">
        <f>D305/G305-1</f>
        <v>0.50899455101888491</v>
      </c>
      <c r="P305" s="16">
        <f>$P$1</f>
        <v>45289</v>
      </c>
      <c r="Q305" cm="1" vm="2">
        <f t="array" aca="1" ref="Q305:R305" ca="1">_xlfn.STOCKHISTORY(A305,P305,P305,0,0 )</f>
        <v>45289</v>
      </c>
      <c r="R305" s="17" vm="775">
        <f ca="1"/>
        <v>205.75</v>
      </c>
      <c r="S305" s="7">
        <f ca="1">D305/R305-1</f>
        <v>-1.744835965978131E-2</v>
      </c>
    </row>
    <row r="306" spans="1:19" x14ac:dyDescent="0.25">
      <c r="A306" t="e" vm="776">
        <v>#VALUE!</v>
      </c>
      <c r="B306" t="str" cm="1">
        <f t="array" ref="B306">_FV(A306,"Name")</f>
        <v>Garmin Ltd</v>
      </c>
      <c r="C306" t="str" cm="1">
        <f t="array" ref="C306">_FV(A306,"Ticker symbol",TRUE)</f>
        <v>GRMN</v>
      </c>
      <c r="D306" cm="1">
        <f t="array" ref="D306">_FV(A306,"Price")</f>
        <v>123.59</v>
      </c>
      <c r="E306" s="1" cm="1">
        <f t="array" ref="E306">_FV(A306,"Change (%)",TRUE)</f>
        <v>-2.0990000000000002E-3</v>
      </c>
      <c r="F306" s="2" cm="1">
        <f t="array" ref="F306">_FV(A306,"52 week high",TRUE)</f>
        <v>129.3177</v>
      </c>
      <c r="G306" s="2" cm="1">
        <f t="array" ref="G306">_FV(A306,"52 week low",TRUE)</f>
        <v>93.22</v>
      </c>
      <c r="H306" s="3" cm="1">
        <f t="array" ref="H306">_FV(A306,"Market cap",TRUE)/100000000</f>
        <v>236.46610648999999</v>
      </c>
      <c r="I306" s="26" cm="1">
        <f t="array" ref="I306">_FV(A306,"Volume")/1000000</f>
        <v>0.70364899999999997</v>
      </c>
      <c r="J306" s="26" cm="1">
        <f t="array" ref="J306">_FV(A306,"Volume average",TRUE)/1000000</f>
        <v>0.77366599999999996</v>
      </c>
      <c r="K306" s="23">
        <f>J306*D306*1000000/100000000</f>
        <v>0.95617380939999996</v>
      </c>
      <c r="L306" s="26" cm="1">
        <f t="array" ref="L306">_FV(A306,"Shares outstanding",TRUE)/100000000</f>
        <v>1.913311</v>
      </c>
      <c r="M306" s="7">
        <f>I306/J306</f>
        <v>0.9094997065917334</v>
      </c>
      <c r="N306" s="7">
        <f>F306/D306-1</f>
        <v>4.6344364430779272E-2</v>
      </c>
      <c r="O306" s="7">
        <f>D306/G306-1</f>
        <v>0.32578845741257245</v>
      </c>
      <c r="P306" s="16">
        <f>$P$1</f>
        <v>45289</v>
      </c>
      <c r="Q306" cm="1" vm="2">
        <f t="array" aca="1" ref="Q306:R306" ca="1">_xlfn.STOCKHISTORY(A306,P306,P306,0,0 )</f>
        <v>45289</v>
      </c>
      <c r="R306" s="17" vm="777">
        <f ca="1"/>
        <v>128.54</v>
      </c>
      <c r="S306" s="7">
        <f ca="1">D306/R306-1</f>
        <v>-3.8509413412167293E-2</v>
      </c>
    </row>
    <row r="307" spans="1:19" x14ac:dyDescent="0.25">
      <c r="A307" t="e" vm="778">
        <v>#VALUE!</v>
      </c>
      <c r="B307" t="str" cm="1">
        <f t="array" ref="B307">_FV(A307,"Name")</f>
        <v>STATE STREET CORPORATION</v>
      </c>
      <c r="C307" t="str" cm="1">
        <f t="array" ref="C307">_FV(A307,"Ticker symbol",TRUE)</f>
        <v>STT</v>
      </c>
      <c r="D307" cm="1">
        <f t="array" ref="D307">_FV(A307,"Price")</f>
        <v>75.87</v>
      </c>
      <c r="E307" s="1" cm="1">
        <f t="array" ref="E307">_FV(A307,"Change (%)",TRUE)</f>
        <v>-8.3650000000000009E-3</v>
      </c>
      <c r="F307" s="2" cm="1">
        <f t="array" ref="F307">_FV(A307,"52 week high",TRUE)</f>
        <v>94.734999999999999</v>
      </c>
      <c r="G307" s="2" cm="1">
        <f t="array" ref="G307">_FV(A307,"52 week low",TRUE)</f>
        <v>62.78</v>
      </c>
      <c r="H307" s="3" cm="1">
        <f t="array" ref="H307">_FV(A307,"Market cap",TRUE)/100000000</f>
        <v>234.12230145000001</v>
      </c>
      <c r="I307" s="26" cm="1">
        <f t="array" ref="I307">_FV(A307,"Volume")/1000000</f>
        <v>2.0507960000000001</v>
      </c>
      <c r="J307" s="26" cm="1">
        <f t="array" ref="J307">_FV(A307,"Volume average",TRUE)/1000000</f>
        <v>1.857197</v>
      </c>
      <c r="K307" s="23">
        <f>J307*D307*1000000/100000000</f>
        <v>1.4090553639000001</v>
      </c>
      <c r="L307" s="26" cm="1">
        <f t="array" ref="L307">_FV(A307,"Shares outstanding",TRUE)/100000000</f>
        <v>3.0858349999999999</v>
      </c>
      <c r="M307" s="7">
        <f>I307/J307</f>
        <v>1.1042425763125829</v>
      </c>
      <c r="N307" s="7">
        <f>F307/D307-1</f>
        <v>0.24864900487676289</v>
      </c>
      <c r="O307" s="7">
        <f>D307/G307-1</f>
        <v>0.20850589359668681</v>
      </c>
      <c r="P307" s="16">
        <f>$P$1</f>
        <v>45289</v>
      </c>
      <c r="Q307" cm="1" vm="2">
        <f t="array" aca="1" ref="Q307:R307" ca="1">_xlfn.STOCKHISTORY(A307,P307,P307,0,0 )</f>
        <v>45289</v>
      </c>
      <c r="R307" s="17" vm="779">
        <f ca="1"/>
        <v>77.459999999999994</v>
      </c>
      <c r="S307" s="7">
        <f ca="1">D307/R307-1</f>
        <v>-2.0526723470178032E-2</v>
      </c>
    </row>
    <row r="308" spans="1:19" x14ac:dyDescent="0.25">
      <c r="A308" t="e" vm="780">
        <v>#VALUE!</v>
      </c>
      <c r="B308" t="str" cm="1">
        <f t="array" ref="B308">_FV(A308,"Name")</f>
        <v>EQUITY RESIDENTIAL</v>
      </c>
      <c r="C308" t="str" cm="1">
        <f t="array" ref="C308">_FV(A308,"Ticker symbol",TRUE)</f>
        <v>EQR</v>
      </c>
      <c r="D308" cm="1">
        <f t="array" ref="D308">_FV(A308,"Price")</f>
        <v>61.44</v>
      </c>
      <c r="E308" s="1" cm="1">
        <f t="array" ref="E308">_FV(A308,"Change (%)",TRUE)</f>
        <v>-1.1583000000000001E-2</v>
      </c>
      <c r="F308" s="2" cm="1">
        <f t="array" ref="F308">_FV(A308,"52 week high",TRUE)</f>
        <v>69.45</v>
      </c>
      <c r="G308" s="2" cm="1">
        <f t="array" ref="G308">_FV(A308,"52 week low",TRUE)</f>
        <v>52.57</v>
      </c>
      <c r="H308" s="3" cm="1">
        <f t="array" ref="H308">_FV(A308,"Market cap",TRUE)/100000000</f>
        <v>233.30297856000001</v>
      </c>
      <c r="I308" s="26" cm="1">
        <f t="array" ref="I308">_FV(A308,"Volume")/1000000</f>
        <v>1.8956900000000001</v>
      </c>
      <c r="J308" s="26" cm="1">
        <f t="array" ref="J308">_FV(A308,"Volume average",TRUE)/1000000</f>
        <v>2.2192460000000001</v>
      </c>
      <c r="K308" s="23">
        <f>J308*D308*1000000/100000000</f>
        <v>1.3635047424000002</v>
      </c>
      <c r="L308" s="26" cm="1">
        <f t="array" ref="L308">_FV(A308,"Shares outstanding",TRUE)/100000000</f>
        <v>3.7972489999999999</v>
      </c>
      <c r="M308" s="7">
        <f>I308/J308</f>
        <v>0.85420453613524594</v>
      </c>
      <c r="N308" s="7">
        <f>F308/D308-1</f>
        <v>0.13037109375</v>
      </c>
      <c r="O308" s="7">
        <f>D308/G308-1</f>
        <v>0.1687274110709529</v>
      </c>
      <c r="P308" s="16">
        <f>$P$1</f>
        <v>45289</v>
      </c>
      <c r="Q308" cm="1" vm="2">
        <f t="array" aca="1" ref="Q308:R308" ca="1">_xlfn.STOCKHISTORY(A308,P308,P308,0,0 )</f>
        <v>45289</v>
      </c>
      <c r="R308" s="17" vm="781">
        <f ca="1"/>
        <v>61.16</v>
      </c>
      <c r="S308" s="7">
        <f ca="1">D308/R308-1</f>
        <v>4.5781556572923598E-3</v>
      </c>
    </row>
    <row r="309" spans="1:19" x14ac:dyDescent="0.25">
      <c r="A309" t="e" vm="782">
        <v>#VALUE!</v>
      </c>
      <c r="B309" t="str" cm="1">
        <f t="array" ref="B309">_FV(A309,"Name")</f>
        <v>ULTA BEAUTY, INC.</v>
      </c>
      <c r="C309" t="str" cm="1">
        <f t="array" ref="C309">_FV(A309,"Ticker symbol",TRUE)</f>
        <v>ULTA</v>
      </c>
      <c r="D309" cm="1">
        <f t="array" ref="D309">_FV(A309,"Price")</f>
        <v>476.01</v>
      </c>
      <c r="E309" s="1" cm="1">
        <f t="array" ref="E309">_FV(A309,"Change (%)",TRUE)</f>
        <v>-1.2591000000000001E-2</v>
      </c>
      <c r="F309" s="2" cm="1">
        <f t="array" ref="F309">_FV(A309,"52 week high",TRUE)</f>
        <v>556.6</v>
      </c>
      <c r="G309" s="2" cm="1">
        <f t="array" ref="G309">_FV(A309,"52 week low",TRUE)</f>
        <v>368.02</v>
      </c>
      <c r="H309" s="3" cm="1">
        <f t="array" ref="H309">_FV(A309,"Market cap",TRUE)/100000000</f>
        <v>231.15769134999999</v>
      </c>
      <c r="I309" s="26" cm="1">
        <f t="array" ref="I309">_FV(A309,"Volume")/1000000</f>
        <v>0.761069</v>
      </c>
      <c r="J309" s="26" cm="1">
        <f t="array" ref="J309">_FV(A309,"Volume average",TRUE)/1000000</f>
        <v>0.56641600000000003</v>
      </c>
      <c r="K309" s="23">
        <f>J309*D309*1000000/100000000</f>
        <v>2.6961968016000002</v>
      </c>
      <c r="L309" s="26" cm="1">
        <f t="array" ref="L309">_FV(A309,"Shares outstanding",TRUE)/100000000</f>
        <v>0.48561520000000002</v>
      </c>
      <c r="M309" s="7">
        <f>I309/J309</f>
        <v>1.3436573119403405</v>
      </c>
      <c r="N309" s="7">
        <f>F309/D309-1</f>
        <v>0.16930316589987604</v>
      </c>
      <c r="O309" s="7">
        <f>D309/G309-1</f>
        <v>0.2934351393945982</v>
      </c>
      <c r="P309" s="16">
        <f>$P$1</f>
        <v>45289</v>
      </c>
      <c r="Q309" cm="1" vm="2">
        <f t="array" aca="1" ref="Q309:R309" ca="1">_xlfn.STOCKHISTORY(A309,P309,P309,0,0 )</f>
        <v>45289</v>
      </c>
      <c r="R309" s="17" vm="783">
        <f ca="1"/>
        <v>489.99</v>
      </c>
      <c r="S309" s="7">
        <f ca="1">D309/R309-1</f>
        <v>-2.8531194514173741E-2</v>
      </c>
    </row>
    <row r="310" spans="1:19" x14ac:dyDescent="0.25">
      <c r="A310" t="e" vm="784">
        <v>#VALUE!</v>
      </c>
      <c r="B310" t="str" cm="1">
        <f t="array" ref="B310">_FV(A310,"Name")</f>
        <v>WESTINGHOUSE AIR BRAKE TECHNOLOGIES CORPORATION</v>
      </c>
      <c r="C310" t="str" cm="1">
        <f t="array" ref="C310">_FV(A310,"Ticker symbol",TRUE)</f>
        <v>WAB</v>
      </c>
      <c r="D310" cm="1">
        <f t="array" ref="D310">_FV(A310,"Price")</f>
        <v>128.16</v>
      </c>
      <c r="E310" s="1" cm="1">
        <f t="array" ref="E310">_FV(A310,"Change (%)",TRUE)</f>
        <v>1.0939999999999999E-3</v>
      </c>
      <c r="F310" s="2" cm="1">
        <f t="array" ref="F310">_FV(A310,"52 week high",TRUE)</f>
        <v>129</v>
      </c>
      <c r="G310" s="2" cm="1">
        <f t="array" ref="G310">_FV(A310,"52 week low",TRUE)</f>
        <v>91.89</v>
      </c>
      <c r="H310" s="3" cm="1">
        <f t="array" ref="H310">_FV(A310,"Market cap",TRUE)/100000000</f>
        <v>229.61043072000001</v>
      </c>
      <c r="I310" s="26" cm="1">
        <f t="array" ref="I310">_FV(A310,"Volume")/1000000</f>
        <v>1.329531</v>
      </c>
      <c r="J310" s="26" cm="1">
        <f t="array" ref="J310">_FV(A310,"Volume average",TRUE)/1000000</f>
        <v>0.86182000000000003</v>
      </c>
      <c r="K310" s="23">
        <f>J310*D310*1000000/100000000</f>
        <v>1.104508512</v>
      </c>
      <c r="L310" s="26" cm="1">
        <f t="array" ref="L310">_FV(A310,"Shares outstanding",TRUE)/100000000</f>
        <v>1.7915920000000001</v>
      </c>
      <c r="M310" s="7">
        <f>I310/J310</f>
        <v>1.5427014921909448</v>
      </c>
      <c r="N310" s="7">
        <f>F310/D310-1</f>
        <v>6.5543071161049404E-3</v>
      </c>
      <c r="O310" s="7">
        <f>D310/G310-1</f>
        <v>0.39471106758080299</v>
      </c>
      <c r="P310" s="16">
        <f>$P$1</f>
        <v>45289</v>
      </c>
      <c r="Q310" cm="1" vm="2">
        <f t="array" aca="1" ref="Q310:R310" ca="1">_xlfn.STOCKHISTORY(A310,P310,P310,0,0 )</f>
        <v>45289</v>
      </c>
      <c r="R310" s="17" vm="785">
        <f ca="1"/>
        <v>126.9</v>
      </c>
      <c r="S310" s="7">
        <f ca="1">D310/R310-1</f>
        <v>9.9290780141843005E-3</v>
      </c>
    </row>
    <row r="311" spans="1:19" x14ac:dyDescent="0.25">
      <c r="A311" t="e" vm="786">
        <v>#VALUE!</v>
      </c>
      <c r="B311" t="str" cm="1">
        <f t="array" ref="B311">_FV(A311,"Name")</f>
        <v>FIFTH THIRD BANCORP</v>
      </c>
      <c r="C311" t="str" cm="1">
        <f t="array" ref="C311">_FV(A311,"Ticker symbol",TRUE)</f>
        <v>FITB</v>
      </c>
      <c r="D311" cm="1">
        <f t="array" ref="D311">_FV(A311,"Price")</f>
        <v>33.61</v>
      </c>
      <c r="E311" s="1" cm="1">
        <f t="array" ref="E311">_FV(A311,"Change (%)",TRUE)</f>
        <v>-2.1828E-2</v>
      </c>
      <c r="F311" s="2" cm="1">
        <f t="array" ref="F311">_FV(A311,"52 week high",TRUE)</f>
        <v>38.055</v>
      </c>
      <c r="G311" s="2" cm="1">
        <f t="array" ref="G311">_FV(A311,"52 week low",TRUE)</f>
        <v>22.11</v>
      </c>
      <c r="H311" s="3" cm="1">
        <f t="array" ref="H311">_FV(A311,"Market cap",TRUE)/100000000</f>
        <v>228.88967926000001</v>
      </c>
      <c r="I311" s="26" cm="1">
        <f t="array" ref="I311">_FV(A311,"Volume")/1000000</f>
        <v>7.4261119999999998</v>
      </c>
      <c r="J311" s="26" cm="1">
        <f t="array" ref="J311">_FV(A311,"Volume average",TRUE)/1000000</f>
        <v>5.982469</v>
      </c>
      <c r="K311" s="23">
        <f>J311*D311*1000000/100000000</f>
        <v>2.0107078308999999</v>
      </c>
      <c r="L311" s="26" cm="1">
        <f t="array" ref="L311">_FV(A311,"Shares outstanding",TRUE)/100000000</f>
        <v>6.8101659999999997</v>
      </c>
      <c r="M311" s="7">
        <f>I311/J311</f>
        <v>1.241312240815623</v>
      </c>
      <c r="N311" s="7">
        <f>F311/D311-1</f>
        <v>0.13225230586135073</v>
      </c>
      <c r="O311" s="7">
        <f>D311/G311-1</f>
        <v>0.52012663952962468</v>
      </c>
      <c r="P311" s="16">
        <f>$P$1</f>
        <v>45289</v>
      </c>
      <c r="Q311" cm="1" vm="2">
        <f t="array" aca="1" ref="Q311:R311" ca="1">_xlfn.STOCKHISTORY(A311,P311,P311,0,0 )</f>
        <v>45289</v>
      </c>
      <c r="R311" s="17" vm="787">
        <f ca="1"/>
        <v>34.49</v>
      </c>
      <c r="S311" s="7">
        <f ca="1">D311/R311-1</f>
        <v>-2.5514641925195813E-2</v>
      </c>
    </row>
    <row r="312" spans="1:19" x14ac:dyDescent="0.25">
      <c r="A312" t="e" vm="788">
        <v>#VALUE!</v>
      </c>
      <c r="B312" t="str" cm="1">
        <f t="array" ref="B312">_FV(A312,"Name")</f>
        <v>APTIV PLC</v>
      </c>
      <c r="C312" t="str" cm="1">
        <f t="array" ref="C312">_FV(A312,"Ticker symbol",TRUE)</f>
        <v>APTV</v>
      </c>
      <c r="D312" cm="1">
        <f t="array" ref="D312">_FV(A312,"Price")</f>
        <v>80.790000000000006</v>
      </c>
      <c r="E312" s="1" cm="1">
        <f t="array" ref="E312">_FV(A312,"Change (%)",TRUE)</f>
        <v>-1.1130000000000001E-3</v>
      </c>
      <c r="F312" s="2" cm="1">
        <f t="array" ref="F312">_FV(A312,"52 week high",TRUE)</f>
        <v>124.88</v>
      </c>
      <c r="G312" s="2" cm="1">
        <f t="array" ref="G312">_FV(A312,"52 week low",TRUE)</f>
        <v>71.010000000000005</v>
      </c>
      <c r="H312" s="3" cm="1">
        <f t="array" ref="H312">_FV(A312,"Market cap",TRUE)/100000000</f>
        <v>228.52437137999999</v>
      </c>
      <c r="I312" s="26" cm="1">
        <f t="array" ref="I312">_FV(A312,"Volume")/1000000</f>
        <v>3.3055059999999998</v>
      </c>
      <c r="J312" s="26" cm="1">
        <f t="array" ref="J312">_FV(A312,"Volume average",TRUE)/1000000</f>
        <v>2.4589850000000002</v>
      </c>
      <c r="K312" s="23">
        <f>J312*D312*1000000/100000000</f>
        <v>1.9866139815000003</v>
      </c>
      <c r="L312" s="26" cm="1">
        <f t="array" ref="L312">_FV(A312,"Shares outstanding",TRUE)/100000000</f>
        <v>2.8286220000000002</v>
      </c>
      <c r="M312" s="7">
        <f>I312/J312</f>
        <v>1.344256268338359</v>
      </c>
      <c r="N312" s="7">
        <f>F312/D312-1</f>
        <v>0.54573585839831651</v>
      </c>
      <c r="O312" s="7">
        <f>D312/G312-1</f>
        <v>0.1377270806928601</v>
      </c>
      <c r="P312" s="16">
        <f>$P$1</f>
        <v>45289</v>
      </c>
      <c r="Q312" cm="1" vm="2">
        <f t="array" aca="1" ref="Q312:R312" ca="1">_xlfn.STOCKHISTORY(A312,P312,P312,0,0 )</f>
        <v>45289</v>
      </c>
      <c r="R312" s="17" vm="789">
        <f ca="1"/>
        <v>89.72</v>
      </c>
      <c r="S312" s="7">
        <f ca="1">D312/R312-1</f>
        <v>-9.9531876950512577E-2</v>
      </c>
    </row>
    <row r="313" spans="1:19" x14ac:dyDescent="0.25">
      <c r="A313" t="e" vm="790">
        <v>#VALUE!</v>
      </c>
      <c r="B313" t="str" cm="1">
        <f t="array" ref="B313">_FV(A313,"Name")</f>
        <v>RAYMOND JAMES FINANCIAL, INC.</v>
      </c>
      <c r="C313" t="str" cm="1">
        <f t="array" ref="C313">_FV(A313,"Ticker symbol",TRUE)</f>
        <v>RJF</v>
      </c>
      <c r="D313" cm="1">
        <f t="array" ref="D313">_FV(A313,"Price")</f>
        <v>109.31</v>
      </c>
      <c r="E313" s="1" cm="1">
        <f t="array" ref="E313">_FV(A313,"Change (%)",TRUE)</f>
        <v>1.6489999999999999E-3</v>
      </c>
      <c r="F313" s="2" cm="1">
        <f t="array" ref="F313">_FV(A313,"52 week high",TRUE)</f>
        <v>120.73</v>
      </c>
      <c r="G313" s="2" cm="1">
        <f t="array" ref="G313">_FV(A313,"52 week low",TRUE)</f>
        <v>82</v>
      </c>
      <c r="H313" s="3" cm="1">
        <f t="array" ref="H313">_FV(A313,"Market cap",TRUE)/100000000</f>
        <v>228.02809307999999</v>
      </c>
      <c r="I313" s="26" cm="1">
        <f t="array" ref="I313">_FV(A313,"Volume")/1000000</f>
        <v>1.305242</v>
      </c>
      <c r="J313" s="26" cm="1">
        <f t="array" ref="J313">_FV(A313,"Volume average",TRUE)/1000000</f>
        <v>1.0191939999999999</v>
      </c>
      <c r="K313" s="23">
        <f>J313*D313*1000000/100000000</f>
        <v>1.1140809614</v>
      </c>
      <c r="L313" s="26" cm="1">
        <f t="array" ref="L313">_FV(A313,"Shares outstanding",TRUE)/100000000</f>
        <v>2.086068</v>
      </c>
      <c r="M313" s="7">
        <f>I313/J313</f>
        <v>1.2806609929022346</v>
      </c>
      <c r="N313" s="7">
        <f>F313/D313-1</f>
        <v>0.10447351568932395</v>
      </c>
      <c r="O313" s="7">
        <f>D313/G313-1</f>
        <v>0.33304878048780484</v>
      </c>
      <c r="P313" s="16">
        <f>$P$1</f>
        <v>45289</v>
      </c>
      <c r="Q313" cm="1" vm="2">
        <f t="array" aca="1" ref="Q313:R313" ca="1">_xlfn.STOCKHISTORY(A313,P313,P313,0,0 )</f>
        <v>45289</v>
      </c>
      <c r="R313" s="17" vm="791">
        <f ca="1"/>
        <v>111.5</v>
      </c>
      <c r="S313" s="7">
        <f ca="1">D313/R313-1</f>
        <v>-1.9641255605381103E-2</v>
      </c>
    </row>
    <row r="314" spans="1:19" x14ac:dyDescent="0.25">
      <c r="A314" t="e" vm="792">
        <v>#VALUE!</v>
      </c>
      <c r="B314" t="str" cm="1">
        <f t="array" ref="B314">_FV(A314,"Name")</f>
        <v>NVR, Inc.</v>
      </c>
      <c r="C314" t="str" cm="1">
        <f t="array" ref="C314">_FV(A314,"Ticker symbol",TRUE)</f>
        <v>NVR</v>
      </c>
      <c r="D314" cm="1">
        <f t="array" ref="D314">_FV(A314,"Price")</f>
        <v>7160.73</v>
      </c>
      <c r="E314" s="1" cm="1">
        <f t="array" ref="E314">_FV(A314,"Change (%)",TRUE)</f>
        <v>-6.6820000000000004E-3</v>
      </c>
      <c r="F314" s="2" cm="1">
        <f t="array" ref="F314">_FV(A314,"52 week high",TRUE)</f>
        <v>7267.02</v>
      </c>
      <c r="G314" s="2" cm="1">
        <f t="array" ref="G314">_FV(A314,"52 week low",TRUE)</f>
        <v>4900.99</v>
      </c>
      <c r="H314" s="3" cm="1">
        <f t="array" ref="H314">_FV(A314,"Market cap",TRUE)/100000000</f>
        <v>227.64175491</v>
      </c>
      <c r="I314" s="26" cm="1">
        <f t="array" ref="I314">_FV(A314,"Volume")/1000000</f>
        <v>1.8578000000000001E-2</v>
      </c>
      <c r="J314" s="26" cm="1">
        <f t="array" ref="J314">_FV(A314,"Volume average",TRUE)/1000000</f>
        <v>2.1937999999999999E-2</v>
      </c>
      <c r="K314" s="23">
        <f>J314*D314*1000000/100000000</f>
        <v>1.5709209473999999</v>
      </c>
      <c r="L314" s="26" cm="1">
        <f t="array" ref="L314">_FV(A314,"Shares outstanding",TRUE)/100000000</f>
        <v>3.1790300000000001E-2</v>
      </c>
      <c r="M314" s="7">
        <f>I314/J314</f>
        <v>0.84684109763880033</v>
      </c>
      <c r="N314" s="7">
        <f>F314/D314-1</f>
        <v>1.4843458697646916E-2</v>
      </c>
      <c r="O314" s="7">
        <f>D314/G314-1</f>
        <v>0.46107827194097517</v>
      </c>
      <c r="P314" s="16">
        <f>$P$1</f>
        <v>45289</v>
      </c>
      <c r="Q314" cm="1" vm="2">
        <f t="array" aca="1" ref="Q314:R314" ca="1">_xlfn.STOCKHISTORY(A314,P314,P314,0,0 )</f>
        <v>45289</v>
      </c>
      <c r="R314" s="17" vm="793">
        <f ca="1"/>
        <v>7000.45</v>
      </c>
      <c r="S314" s="7">
        <f ca="1">D314/R314-1</f>
        <v>2.2895670992578943E-2</v>
      </c>
    </row>
    <row r="315" spans="1:19" x14ac:dyDescent="0.25">
      <c r="A315" t="e" vm="794">
        <v>#VALUE!</v>
      </c>
      <c r="B315" t="str" cm="1">
        <f t="array" ref="B315">_FV(A315,"Name")</f>
        <v>PULTEGROUP, INC.</v>
      </c>
      <c r="C315" t="str" cm="1">
        <f t="array" ref="C315">_FV(A315,"Ticker symbol",TRUE)</f>
        <v>PHM</v>
      </c>
      <c r="D315" cm="1">
        <f t="array" ref="D315">_FV(A315,"Price")</f>
        <v>104.12</v>
      </c>
      <c r="E315" s="1" cm="1">
        <f t="array" ref="E315">_FV(A315,"Change (%)",TRUE)</f>
        <v>-7.5300000000000002E-3</v>
      </c>
      <c r="F315" s="2" cm="1">
        <f t="array" ref="F315">_FV(A315,"52 week high",TRUE)</f>
        <v>106.39</v>
      </c>
      <c r="G315" s="2" cm="1">
        <f t="array" ref="G315">_FV(A315,"52 week low",TRUE)</f>
        <v>49.475000000000001</v>
      </c>
      <c r="H315" s="3" cm="1">
        <f t="array" ref="H315">_FV(A315,"Market cap",TRUE)/100000000</f>
        <v>224.47751400000001</v>
      </c>
      <c r="I315" s="26" cm="1">
        <f t="array" ref="I315">_FV(A315,"Volume")/1000000</f>
        <v>1.6202270000000001</v>
      </c>
      <c r="J315" s="26" cm="1">
        <f t="array" ref="J315">_FV(A315,"Volume average",TRUE)/1000000</f>
        <v>2.0039660000000001</v>
      </c>
      <c r="K315" s="23">
        <f>J315*D315*1000000/100000000</f>
        <v>2.0865293992000002</v>
      </c>
      <c r="L315" s="26" cm="1">
        <f t="array" ref="L315">_FV(A315,"Shares outstanding",TRUE)/100000000</f>
        <v>2.1559499999999998</v>
      </c>
      <c r="M315" s="7">
        <f>I315/J315</f>
        <v>0.80851022422536112</v>
      </c>
      <c r="N315" s="7">
        <f>F315/D315-1</f>
        <v>2.1801767191701904E-2</v>
      </c>
      <c r="O315" s="7">
        <f>D315/G315-1</f>
        <v>1.1044972208185952</v>
      </c>
      <c r="P315" s="16">
        <f>$P$1</f>
        <v>45289</v>
      </c>
      <c r="Q315" cm="1" vm="2">
        <f t="array" aca="1" ref="Q315:R315" ca="1">_xlfn.STOCKHISTORY(A315,P315,P315,0,0 )</f>
        <v>45289</v>
      </c>
      <c r="R315" s="17" vm="795">
        <f ca="1"/>
        <v>103.22</v>
      </c>
      <c r="S315" s="7">
        <f ca="1">D315/R315-1</f>
        <v>8.7192404572757898E-3</v>
      </c>
    </row>
    <row r="316" spans="1:19" x14ac:dyDescent="0.25">
      <c r="A316" t="e" vm="796">
        <v>#VALUE!</v>
      </c>
      <c r="B316" t="str" cm="1">
        <f t="array" ref="B316">_FV(A316,"Name")</f>
        <v>MOLINA HEALTHCARE, INC.</v>
      </c>
      <c r="C316" t="str" cm="1">
        <f t="array" ref="C316">_FV(A316,"Ticker symbol",TRUE)</f>
        <v>MOH</v>
      </c>
      <c r="D316" cm="1">
        <f t="array" ref="D316">_FV(A316,"Price")</f>
        <v>385.04</v>
      </c>
      <c r="E316" s="1" cm="1">
        <f t="array" ref="E316">_FV(A316,"Change (%)",TRUE)</f>
        <v>1.1984999999999999E-2</v>
      </c>
      <c r="F316" s="2" cm="1">
        <f t="array" ref="F316">_FV(A316,"52 week high",TRUE)</f>
        <v>386.33499999999998</v>
      </c>
      <c r="G316" s="2" cm="1">
        <f t="array" ref="G316">_FV(A316,"52 week low",TRUE)</f>
        <v>256.19</v>
      </c>
      <c r="H316" s="3" cm="1">
        <f t="array" ref="H316">_FV(A316,"Market cap",TRUE)/100000000</f>
        <v>224.47832</v>
      </c>
      <c r="I316" s="26" cm="1">
        <f t="array" ref="I316">_FV(A316,"Volume")/1000000</f>
        <v>0.25362600000000002</v>
      </c>
      <c r="J316" s="26" cm="1">
        <f t="array" ref="J316">_FV(A316,"Volume average",TRUE)/1000000</f>
        <v>0.37622899999999998</v>
      </c>
      <c r="K316" s="23">
        <f>J316*D316*1000000/100000000</f>
        <v>1.4486321416000003</v>
      </c>
      <c r="L316" s="26" cm="1">
        <f t="array" ref="L316">_FV(A316,"Shares outstanding",TRUE)/100000000</f>
        <v>0.58299999999999996</v>
      </c>
      <c r="M316" s="7">
        <f>I316/J316</f>
        <v>0.67412666221902096</v>
      </c>
      <c r="N316" s="7">
        <f>F316/D316-1</f>
        <v>3.3632869312278935E-3</v>
      </c>
      <c r="O316" s="7">
        <f>D316/G316-1</f>
        <v>0.50294703150005859</v>
      </c>
      <c r="P316" s="16">
        <f>$P$1</f>
        <v>45289</v>
      </c>
      <c r="Q316" cm="1" vm="2">
        <f t="array" aca="1" ref="Q316:R316" ca="1">_xlfn.STOCKHISTORY(A316,P316,P316,0,0 )</f>
        <v>45289</v>
      </c>
      <c r="R316" s="17" vm="797">
        <f ca="1"/>
        <v>361.31</v>
      </c>
      <c r="S316" s="7">
        <f ca="1">D316/R316-1</f>
        <v>6.5677672912457519E-2</v>
      </c>
    </row>
    <row r="317" spans="1:19" x14ac:dyDescent="0.25">
      <c r="A317" t="e" vm="798">
        <v>#VALUE!</v>
      </c>
      <c r="B317" t="str" cm="1">
        <f t="array" ref="B317">_FV(A317,"Name")</f>
        <v>DTE ENERGY COMPANY</v>
      </c>
      <c r="C317" t="str" cm="1">
        <f t="array" ref="C317">_FV(A317,"Ticker symbol",TRUE)</f>
        <v>DTE</v>
      </c>
      <c r="D317" cm="1">
        <f t="array" ref="D317">_FV(A317,"Price")</f>
        <v>107.6</v>
      </c>
      <c r="E317" s="1" cm="1">
        <f t="array" ref="E317">_FV(A317,"Change (%)",TRUE)</f>
        <v>-1.1484000000000001E-2</v>
      </c>
      <c r="F317" s="2" cm="1">
        <f t="array" ref="F317">_FV(A317,"52 week high",TRUE)</f>
        <v>118.8999</v>
      </c>
      <c r="G317" s="2" cm="1">
        <f t="array" ref="G317">_FV(A317,"52 week low",TRUE)</f>
        <v>90.14</v>
      </c>
      <c r="H317" s="3" cm="1">
        <f t="array" ref="H317">_FV(A317,"Market cap",TRUE)/100000000</f>
        <v>221.93436120000001</v>
      </c>
      <c r="I317" s="26" cm="1">
        <f t="array" ref="I317">_FV(A317,"Volume")/1000000</f>
        <v>1.3323959999999999</v>
      </c>
      <c r="J317" s="26" cm="1">
        <f t="array" ref="J317">_FV(A317,"Volume average",TRUE)/1000000</f>
        <v>1.0751310000000001</v>
      </c>
      <c r="K317" s="23">
        <f>J317*D317*1000000/100000000</f>
        <v>1.1568409560000001</v>
      </c>
      <c r="L317" s="26" cm="1">
        <f t="array" ref="L317">_FV(A317,"Shares outstanding",TRUE)/100000000</f>
        <v>2.0625870000000002</v>
      </c>
      <c r="M317" s="7">
        <f>I317/J317</f>
        <v>1.2392871194300972</v>
      </c>
      <c r="N317" s="7">
        <f>F317/D317-1</f>
        <v>0.10501765799256524</v>
      </c>
      <c r="O317" s="7">
        <f>D317/G317-1</f>
        <v>0.1936986909252274</v>
      </c>
      <c r="P317" s="16">
        <f>$P$1</f>
        <v>45289</v>
      </c>
      <c r="Q317" cm="1" vm="2">
        <f t="array" aca="1" ref="Q317:R317" ca="1">_xlfn.STOCKHISTORY(A317,P317,P317,0,0 )</f>
        <v>45289</v>
      </c>
      <c r="R317" s="17" vm="799">
        <f ca="1"/>
        <v>110.26</v>
      </c>
      <c r="S317" s="7">
        <f ca="1">D317/R317-1</f>
        <v>-2.4124795936876553E-2</v>
      </c>
    </row>
    <row r="318" spans="1:19" x14ac:dyDescent="0.25">
      <c r="A318" t="e" vm="800">
        <v>#VALUE!</v>
      </c>
      <c r="B318" t="str" cm="1">
        <f t="array" ref="B318">_FV(A318,"Name")</f>
        <v>HOWMET AEROSPACE INC.</v>
      </c>
      <c r="C318" t="str" cm="1">
        <f t="array" ref="C318">_FV(A318,"Ticker symbol",TRUE)</f>
        <v>HWM</v>
      </c>
      <c r="D318" cm="1">
        <f t="array" ref="D318">_FV(A318,"Price")</f>
        <v>53.66</v>
      </c>
      <c r="E318" s="1" cm="1">
        <f t="array" ref="E318">_FV(A318,"Change (%)",TRUE)</f>
        <v>-3.3848999999999997E-2</v>
      </c>
      <c r="F318" s="2" cm="1">
        <f t="array" ref="F318">_FV(A318,"52 week high",TRUE)</f>
        <v>55.9</v>
      </c>
      <c r="G318" s="2" cm="1">
        <f t="array" ref="G318">_FV(A318,"52 week low",TRUE)</f>
        <v>38.17</v>
      </c>
      <c r="H318" s="3" cm="1">
        <f t="array" ref="H318">_FV(A318,"Market cap",TRUE)/100000000</f>
        <v>220.94204504000001</v>
      </c>
      <c r="I318" s="26" cm="1">
        <f t="array" ref="I318">_FV(A318,"Volume")/1000000</f>
        <v>4.6042670000000001</v>
      </c>
      <c r="J318" s="26" cm="1">
        <f t="array" ref="J318">_FV(A318,"Volume average",TRUE)/1000000</f>
        <v>2.4429729999999998</v>
      </c>
      <c r="K318" s="23">
        <f>J318*D318*1000000/100000000</f>
        <v>1.3108993117999999</v>
      </c>
      <c r="L318" s="26" cm="1">
        <f t="array" ref="L318">_FV(A318,"Shares outstanding",TRUE)/100000000</f>
        <v>4.1174439999999999</v>
      </c>
      <c r="M318" s="7">
        <f>I318/J318</f>
        <v>1.8846982754209729</v>
      </c>
      <c r="N318" s="7">
        <f>F318/D318-1</f>
        <v>4.1744316064107334E-2</v>
      </c>
      <c r="O318" s="7">
        <f>D318/G318-1</f>
        <v>0.40581608593135954</v>
      </c>
      <c r="P318" s="16">
        <f>$P$1</f>
        <v>45289</v>
      </c>
      <c r="Q318" cm="1" vm="2">
        <f t="array" aca="1" ref="Q318:R318" ca="1">_xlfn.STOCKHISTORY(A318,P318,P318,0,0 )</f>
        <v>45289</v>
      </c>
      <c r="R318" s="17" vm="801">
        <f ca="1"/>
        <v>54.12</v>
      </c>
      <c r="S318" s="7">
        <f ca="1">D318/R318-1</f>
        <v>-8.4996304508500042E-3</v>
      </c>
    </row>
    <row r="319" spans="1:19" x14ac:dyDescent="0.25">
      <c r="A319" t="e" vm="802">
        <v>#VALUE!</v>
      </c>
      <c r="B319" t="str" cm="1">
        <f t="array" ref="B319">_FV(A319,"Name")</f>
        <v>ALEXANDRIA REAL ESTATE EQUITIES, INC.</v>
      </c>
      <c r="C319" t="str" cm="1">
        <f t="array" ref="C319">_FV(A319,"Ticker symbol",TRUE)</f>
        <v>ARE</v>
      </c>
      <c r="D319" cm="1">
        <f t="array" ref="D319">_FV(A319,"Price")</f>
        <v>126.56</v>
      </c>
      <c r="E319" s="1" cm="1">
        <f t="array" ref="E319">_FV(A319,"Change (%)",TRUE)</f>
        <v>2.4550000000000002E-3</v>
      </c>
      <c r="F319" s="2" cm="1">
        <f t="array" ref="F319">_FV(A319,"52 week high",TRUE)</f>
        <v>172.65</v>
      </c>
      <c r="G319" s="2" cm="1">
        <f t="array" ref="G319">_FV(A319,"52 week low",TRUE)</f>
        <v>90.73</v>
      </c>
      <c r="H319" s="3" cm="1">
        <f t="array" ref="H319">_FV(A319,"Market cap",TRUE)/100000000</f>
        <v>219.93027280000001</v>
      </c>
      <c r="I319" s="26" cm="1">
        <f t="array" ref="I319">_FV(A319,"Volume")/1000000</f>
        <v>0.87228799999999995</v>
      </c>
      <c r="J319" s="26" cm="1">
        <f t="array" ref="J319">_FV(A319,"Volume average",TRUE)/1000000</f>
        <v>1.2184649999999999</v>
      </c>
      <c r="K319" s="23">
        <f>J319*D319*1000000/100000000</f>
        <v>1.5420893039999997</v>
      </c>
      <c r="L319" s="26" cm="1">
        <f t="array" ref="L319">_FV(A319,"Shares outstanding",TRUE)/100000000</f>
        <v>1.7377549999999999</v>
      </c>
      <c r="M319" s="7">
        <f>I319/J319</f>
        <v>0.71589089551197616</v>
      </c>
      <c r="N319" s="7">
        <f>F319/D319-1</f>
        <v>0.36417509481668775</v>
      </c>
      <c r="O319" s="7">
        <f>D319/G319-1</f>
        <v>0.39490796869833567</v>
      </c>
      <c r="P319" s="16">
        <f>$P$1</f>
        <v>45289</v>
      </c>
      <c r="Q319" cm="1" vm="2">
        <f t="array" aca="1" ref="Q319:R319" ca="1">_xlfn.STOCKHISTORY(A319,P319,P319,0,0 )</f>
        <v>45289</v>
      </c>
      <c r="R319" s="17" vm="803">
        <f ca="1"/>
        <v>126.77</v>
      </c>
      <c r="S319" s="7">
        <f ca="1">D319/R319-1</f>
        <v>-1.6565433462175649E-3</v>
      </c>
    </row>
    <row r="320" spans="1:19" x14ac:dyDescent="0.25">
      <c r="A320" t="e" vm="804">
        <v>#VALUE!</v>
      </c>
      <c r="B320" t="str" cm="1">
        <f t="array" ref="B320">_FV(A320,"Name")</f>
        <v>STERIS PUBLIC LIMITED COMPANY</v>
      </c>
      <c r="C320" t="str" cm="1">
        <f t="array" ref="C320">_FV(A320,"Ticker symbol",TRUE)</f>
        <v>STE</v>
      </c>
      <c r="D320" cm="1">
        <f t="array" ref="D320">_FV(A320,"Price")</f>
        <v>221.27</v>
      </c>
      <c r="E320" s="1" cm="1">
        <f t="array" ref="E320">_FV(A320,"Change (%)",TRUE)</f>
        <v>-9.5340000000000008E-3</v>
      </c>
      <c r="F320" s="2" cm="1">
        <f t="array" ref="F320">_FV(A320,"52 week high",TRUE)</f>
        <v>254</v>
      </c>
      <c r="G320" s="2" cm="1">
        <f t="array" ref="G320">_FV(A320,"52 week low",TRUE)</f>
        <v>173.21</v>
      </c>
      <c r="H320" s="3" cm="1">
        <f t="array" ref="H320">_FV(A320,"Market cap",TRUE)/100000000</f>
        <v>218.61511403</v>
      </c>
      <c r="I320" s="26" cm="1">
        <f t="array" ref="I320">_FV(A320,"Volume")/1000000</f>
        <v>0.28420400000000001</v>
      </c>
      <c r="J320" s="26" cm="1">
        <f t="array" ref="J320">_FV(A320,"Volume average",TRUE)/1000000</f>
        <v>0.45756799999999997</v>
      </c>
      <c r="K320" s="23">
        <f>J320*D320*1000000/100000000</f>
        <v>1.0124607135999999</v>
      </c>
      <c r="L320" s="26" cm="1">
        <f t="array" ref="L320">_FV(A320,"Shares outstanding",TRUE)/100000000</f>
        <v>0.98800160000000004</v>
      </c>
      <c r="M320" s="7">
        <f>I320/J320</f>
        <v>0.6211186096929856</v>
      </c>
      <c r="N320" s="7">
        <f>F320/D320-1</f>
        <v>0.14791883219595969</v>
      </c>
      <c r="O320" s="7">
        <f>D320/G320-1</f>
        <v>0.27746665896888167</v>
      </c>
      <c r="P320" s="16">
        <f>$P$1</f>
        <v>45289</v>
      </c>
      <c r="Q320" cm="1" vm="2">
        <f t="array" aca="1" ref="Q320:R320" ca="1">_xlfn.STOCKHISTORY(A320,P320,P320,0,0 )</f>
        <v>45289</v>
      </c>
      <c r="R320" s="17" vm="805">
        <f ca="1"/>
        <v>219.85</v>
      </c>
      <c r="S320" s="7">
        <f ca="1">D320/R320-1</f>
        <v>6.4589492836024665E-3</v>
      </c>
    </row>
    <row r="321" spans="1:19" x14ac:dyDescent="0.25">
      <c r="A321" t="e" vm="806">
        <v>#VALUE!</v>
      </c>
      <c r="B321" t="str" cm="1">
        <f t="array" ref="B321">_FV(A321,"Name")</f>
        <v>M&amp;T BANK CORPORATION</v>
      </c>
      <c r="C321" t="str" cm="1">
        <f t="array" ref="C321">_FV(A321,"Ticker symbol",TRUE)</f>
        <v>MTB</v>
      </c>
      <c r="D321" cm="1">
        <f t="array" ref="D321">_FV(A321,"Price")</f>
        <v>131.38999999999999</v>
      </c>
      <c r="E321" s="1" cm="1">
        <f t="array" ref="E321">_FV(A321,"Change (%)",TRUE)</f>
        <v>-1.2699E-2</v>
      </c>
      <c r="F321" s="2" cm="1">
        <f t="array" ref="F321">_FV(A321,"52 week high",TRUE)</f>
        <v>161.98500000000001</v>
      </c>
      <c r="G321" s="2" cm="1">
        <f t="array" ref="G321">_FV(A321,"52 week low",TRUE)</f>
        <v>108.53</v>
      </c>
      <c r="H321" s="3" cm="1">
        <f t="array" ref="H321">_FV(A321,"Market cap",TRUE)/100000000</f>
        <v>218.05523815999999</v>
      </c>
      <c r="I321" s="26" cm="1">
        <f t="array" ref="I321">_FV(A321,"Volume")/1000000</f>
        <v>1.359931</v>
      </c>
      <c r="J321" s="26" cm="1">
        <f t="array" ref="J321">_FV(A321,"Volume average",TRUE)/1000000</f>
        <v>1.071027</v>
      </c>
      <c r="K321" s="23">
        <f>J321*D321*1000000/100000000</f>
        <v>1.4072223752999997</v>
      </c>
      <c r="L321" s="26" cm="1">
        <f t="array" ref="L321">_FV(A321,"Shares outstanding",TRUE)/100000000</f>
        <v>1.6596029999999999</v>
      </c>
      <c r="M321" s="7">
        <f>I321/J321</f>
        <v>1.269744833697003</v>
      </c>
      <c r="N321" s="7">
        <f>F321/D321-1</f>
        <v>0.23285638176421375</v>
      </c>
      <c r="O321" s="7">
        <f>D321/G321-1</f>
        <v>0.21063300469916135</v>
      </c>
      <c r="P321" s="16">
        <f>$P$1</f>
        <v>45289</v>
      </c>
      <c r="Q321" cm="1" vm="2">
        <f t="array" aca="1" ref="Q321:R321" ca="1">_xlfn.STOCKHISTORY(A321,P321,P321,0,0 )</f>
        <v>45289</v>
      </c>
      <c r="R321" s="17" vm="807">
        <f ca="1"/>
        <v>137.08000000000001</v>
      </c>
      <c r="S321" s="7">
        <f ca="1">D321/R321-1</f>
        <v>-4.1508608112051593E-2</v>
      </c>
    </row>
    <row r="322" spans="1:19" x14ac:dyDescent="0.25">
      <c r="A322" t="e" vm="808">
        <v>#VALUE!</v>
      </c>
      <c r="B322" t="str" cm="1">
        <f t="array" ref="B322">_FV(A322,"Name")</f>
        <v>ENTERGY CORPORATION</v>
      </c>
      <c r="C322" t="str" cm="1">
        <f t="array" ref="C322">_FV(A322,"Ticker symbol",TRUE)</f>
        <v>ETR</v>
      </c>
      <c r="D322" cm="1">
        <f t="array" ref="D322">_FV(A322,"Price")</f>
        <v>102.96</v>
      </c>
      <c r="E322" s="1" cm="1">
        <f t="array" ref="E322">_FV(A322,"Change (%)",TRUE)</f>
        <v>-1.6479999999999999E-3</v>
      </c>
      <c r="F322" s="2" cm="1">
        <f t="array" ref="F322">_FV(A322,"52 week high",TRUE)</f>
        <v>111.9</v>
      </c>
      <c r="G322" s="2" cm="1">
        <f t="array" ref="G322">_FV(A322,"52 week low",TRUE)</f>
        <v>87.1</v>
      </c>
      <c r="H322" s="3" cm="1">
        <f t="array" ref="H322">_FV(A322,"Market cap",TRUE)/100000000</f>
        <v>217.73270375999999</v>
      </c>
      <c r="I322" s="26" cm="1">
        <f t="array" ref="I322">_FV(A322,"Volume")/1000000</f>
        <v>1.4617549999999999</v>
      </c>
      <c r="J322" s="26" cm="1">
        <f t="array" ref="J322">_FV(A322,"Volume average",TRUE)/1000000</f>
        <v>1.3186439999999999</v>
      </c>
      <c r="K322" s="23">
        <f>J322*D322*1000000/100000000</f>
        <v>1.3576758623999998</v>
      </c>
      <c r="L322" s="26" cm="1">
        <f t="array" ref="L322">_FV(A322,"Shares outstanding",TRUE)/100000000</f>
        <v>2.1147309999999999</v>
      </c>
      <c r="M322" s="7">
        <f>I322/J322</f>
        <v>1.1085289130349056</v>
      </c>
      <c r="N322" s="7">
        <f>F322/D322-1</f>
        <v>8.6829836829837026E-2</v>
      </c>
      <c r="O322" s="7">
        <f>D322/G322-1</f>
        <v>0.18208955223880596</v>
      </c>
      <c r="P322" s="16">
        <f>$P$1</f>
        <v>45289</v>
      </c>
      <c r="Q322" cm="1" vm="2">
        <f t="array" aca="1" ref="Q322:R322" ca="1">_xlfn.STOCKHISTORY(A322,P322,P322,0,0 )</f>
        <v>45289</v>
      </c>
      <c r="R322" s="17" vm="809">
        <f ca="1"/>
        <v>101.19</v>
      </c>
      <c r="S322" s="7">
        <f ca="1">D322/R322-1</f>
        <v>1.7491847020456586E-2</v>
      </c>
    </row>
    <row r="323" spans="1:19" x14ac:dyDescent="0.25">
      <c r="A323" t="e" vm="810">
        <v>#VALUE!</v>
      </c>
      <c r="B323" t="str" cm="1">
        <f t="array" ref="B323">_FV(A323,"Name")</f>
        <v>FIRSTENERGY CORP.</v>
      </c>
      <c r="C323" t="str" cm="1">
        <f t="array" ref="C323">_FV(A323,"Ticker symbol",TRUE)</f>
        <v>FE</v>
      </c>
      <c r="D323" cm="1">
        <f t="array" ref="D323">_FV(A323,"Price")</f>
        <v>37.85</v>
      </c>
      <c r="E323" s="1" cm="1">
        <f t="array" ref="E323">_FV(A323,"Change (%)",TRUE)</f>
        <v>-1.3552E-2</v>
      </c>
      <c r="F323" s="2" cm="1">
        <f t="array" ref="F323">_FV(A323,"52 week high",TRUE)</f>
        <v>43.31</v>
      </c>
      <c r="G323" s="2" cm="1">
        <f t="array" ref="G323">_FV(A323,"52 week low",TRUE)</f>
        <v>32.18</v>
      </c>
      <c r="H323" s="3" cm="1">
        <f t="array" ref="H323">_FV(A323,"Market cap",TRUE)/100000000</f>
        <v>217.1889018</v>
      </c>
      <c r="I323" s="26" cm="1">
        <f t="array" ref="I323">_FV(A323,"Volume")/1000000</f>
        <v>4.9776210000000001</v>
      </c>
      <c r="J323" s="26" cm="1">
        <f t="array" ref="J323">_FV(A323,"Volume average",TRUE)/1000000</f>
        <v>3.9137170000000001</v>
      </c>
      <c r="K323" s="23">
        <f>J323*D323*1000000/100000000</f>
        <v>1.4813418845000002</v>
      </c>
      <c r="L323" s="26" cm="1">
        <f t="array" ref="L323">_FV(A323,"Shares outstanding",TRUE)/100000000</f>
        <v>5.7381479999999998</v>
      </c>
      <c r="M323" s="7">
        <f>I323/J323</f>
        <v>1.2718397881093599</v>
      </c>
      <c r="N323" s="7">
        <f>F323/D323-1</f>
        <v>0.14425363276089831</v>
      </c>
      <c r="O323" s="7">
        <f>D323/G323-1</f>
        <v>0.17619639527656927</v>
      </c>
      <c r="P323" s="16">
        <f>$P$1</f>
        <v>45289</v>
      </c>
      <c r="Q323" cm="1" vm="2">
        <f t="array" aca="1" ref="Q323:R323" ca="1">_xlfn.STOCKHISTORY(A323,P323,P323,0,0 )</f>
        <v>45289</v>
      </c>
      <c r="R323" s="17" vm="811">
        <f ca="1"/>
        <v>36.659999999999997</v>
      </c>
      <c r="S323" s="7">
        <f ca="1">D323/R323-1</f>
        <v>3.2460447354064614E-2</v>
      </c>
    </row>
    <row r="324" spans="1:19" x14ac:dyDescent="0.25">
      <c r="A324" t="e" vm="812">
        <v>#VALUE!</v>
      </c>
      <c r="B324" t="str" cm="1">
        <f t="array" ref="B324">_FV(A324,"Name")</f>
        <v>ILLUMINA, INC.</v>
      </c>
      <c r="C324" t="str" cm="1">
        <f t="array" ref="C324">_FV(A324,"Ticker symbol",TRUE)</f>
        <v>ILMN</v>
      </c>
      <c r="D324" cm="1">
        <f t="array" ref="D324">_FV(A324,"Price")</f>
        <v>135.13999999999999</v>
      </c>
      <c r="E324" s="1" cm="1">
        <f t="array" ref="E324">_FV(A324,"Change (%)",TRUE)</f>
        <v>-2.1007999999999999E-2</v>
      </c>
      <c r="F324" s="2" cm="1">
        <f t="array" ref="F324">_FV(A324,"52 week high",TRUE)</f>
        <v>238.55</v>
      </c>
      <c r="G324" s="2" cm="1">
        <f t="array" ref="G324">_FV(A324,"52 week low",TRUE)</f>
        <v>89</v>
      </c>
      <c r="H324" s="3" cm="1">
        <f t="array" ref="H324">_FV(A324,"Market cap",TRUE)/100000000</f>
        <v>214.60231999000001</v>
      </c>
      <c r="I324" s="26" cm="1">
        <f t="array" ref="I324">_FV(A324,"Volume")/1000000</f>
        <v>2.220853</v>
      </c>
      <c r="J324" s="26" cm="1">
        <f t="array" ref="J324">_FV(A324,"Volume average",TRUE)/1000000</f>
        <v>2.3781880000000002</v>
      </c>
      <c r="K324" s="23">
        <f>J324*D324*1000000/100000000</f>
        <v>3.2138832632000001</v>
      </c>
      <c r="L324" s="26" cm="1">
        <f t="array" ref="L324">_FV(A324,"Shares outstanding",TRUE)/100000000</f>
        <v>1.5880000000000001</v>
      </c>
      <c r="M324" s="7">
        <f>I324/J324</f>
        <v>0.93384248848282803</v>
      </c>
      <c r="N324" s="7">
        <f>F324/D324-1</f>
        <v>0.76520645256770781</v>
      </c>
      <c r="O324" s="7">
        <f>D324/G324-1</f>
        <v>0.51842696629213458</v>
      </c>
      <c r="P324" s="16">
        <f>$P$1</f>
        <v>45289</v>
      </c>
      <c r="Q324" cm="1" vm="2">
        <f t="array" aca="1" ref="Q324:R324" ca="1">_xlfn.STOCKHISTORY(A324,P324,P324,0,0 )</f>
        <v>45289</v>
      </c>
      <c r="R324" s="17" vm="813">
        <f ca="1"/>
        <v>139.24</v>
      </c>
      <c r="S324" s="7">
        <f ca="1">D324/R324-1</f>
        <v>-2.944556162022427E-2</v>
      </c>
    </row>
    <row r="325" spans="1:19" x14ac:dyDescent="0.25">
      <c r="A325" t="e" vm="814">
        <v>#VALUE!</v>
      </c>
      <c r="B325" t="str" cm="1">
        <f t="array" ref="B325">_FV(A325,"Name")</f>
        <v>BROWN &amp; BROWN, INC.</v>
      </c>
      <c r="C325" t="str" cm="1">
        <f t="array" ref="C325">_FV(A325,"Ticker symbol",TRUE)</f>
        <v>BRO</v>
      </c>
      <c r="D325" cm="1">
        <f t="array" ref="D325">_FV(A325,"Price")</f>
        <v>74.55</v>
      </c>
      <c r="E325" s="1" cm="1">
        <f t="array" ref="E325">_FV(A325,"Change (%)",TRUE)</f>
        <v>9.3979999999999997E-4</v>
      </c>
      <c r="F325" s="2" cm="1">
        <f t="array" ref="F325">_FV(A325,"52 week high",TRUE)</f>
        <v>76.25</v>
      </c>
      <c r="G325" s="2" cm="1">
        <f t="array" ref="G325">_FV(A325,"52 week low",TRUE)</f>
        <v>52.820599999999999</v>
      </c>
      <c r="H325" s="3" cm="1">
        <f t="array" ref="H325">_FV(A325,"Market cap",TRUE)/100000000</f>
        <v>212.16765989999999</v>
      </c>
      <c r="I325" s="26" cm="1">
        <f t="array" ref="I325">_FV(A325,"Volume")/1000000</f>
        <v>2.4537529999999999</v>
      </c>
      <c r="J325" s="26" cm="1">
        <f t="array" ref="J325">_FV(A325,"Volume average",TRUE)/1000000</f>
        <v>1.4013930000000001</v>
      </c>
      <c r="K325" s="23">
        <f>J325*D325*1000000/100000000</f>
        <v>1.0447384815</v>
      </c>
      <c r="L325" s="26" cm="1">
        <f t="array" ref="L325">_FV(A325,"Shares outstanding",TRUE)/100000000</f>
        <v>2.8459780000000001</v>
      </c>
      <c r="M325" s="7">
        <f>I325/J325</f>
        <v>1.7509385304479184</v>
      </c>
      <c r="N325" s="7">
        <f>F325/D325-1</f>
        <v>2.2803487592220062E-2</v>
      </c>
      <c r="O325" s="7">
        <f>D325/G325-1</f>
        <v>0.41138116568157113</v>
      </c>
      <c r="P325" s="16">
        <f>$P$1</f>
        <v>45289</v>
      </c>
      <c r="Q325" cm="1" vm="2">
        <f t="array" aca="1" ref="Q325:R325" ca="1">_xlfn.STOCKHISTORY(A325,P325,P325,0,0 )</f>
        <v>45289</v>
      </c>
      <c r="R325" s="17" vm="815">
        <f ca="1"/>
        <v>71.11</v>
      </c>
      <c r="S325" s="7">
        <f ca="1">D325/R325-1</f>
        <v>4.8375755871185477E-2</v>
      </c>
    </row>
    <row r="326" spans="1:19" x14ac:dyDescent="0.25">
      <c r="A326" t="e" vm="816">
        <v>#VALUE!</v>
      </c>
      <c r="B326" t="str" cm="1">
        <f t="array" ref="B326">_FV(A326,"Name")</f>
        <v>Carnival Corp</v>
      </c>
      <c r="C326" t="str" cm="1">
        <f t="array" ref="C326">_FV(A326,"Ticker symbol",TRUE)</f>
        <v>CCL</v>
      </c>
      <c r="D326" cm="1">
        <f t="array" ref="D326">_FV(A326,"Price")</f>
        <v>17.03</v>
      </c>
      <c r="E326" s="1" cm="1">
        <f t="array" ref="E326">_FV(A326,"Change (%)",TRUE)</f>
        <v>4.1270000000000005E-3</v>
      </c>
      <c r="F326" s="2" cm="1">
        <f t="array" ref="F326">_FV(A326,"52 week high",TRUE)</f>
        <v>19.739999999999998</v>
      </c>
      <c r="G326" s="2" cm="1">
        <f t="array" ref="G326">_FV(A326,"52 week low",TRUE)</f>
        <v>8.3699999999999992</v>
      </c>
      <c r="H326" s="3" cm="1">
        <f t="array" ref="H326">_FV(A326,"Market cap",TRUE)/100000000</f>
        <v>211.73929999999999</v>
      </c>
      <c r="I326" s="26" cm="1">
        <f t="array" ref="I326">_FV(A326,"Volume")/1000000</f>
        <v>24.438943999999999</v>
      </c>
      <c r="J326" s="26" cm="1">
        <f t="array" ref="J326">_FV(A326,"Volume average",TRUE)/1000000</f>
        <v>31.682039</v>
      </c>
      <c r="K326" s="23">
        <f>J326*D326*1000000/100000000</f>
        <v>5.3954512417</v>
      </c>
      <c r="L326" s="26" cm="1">
        <f t="array" ref="L326">_FV(A326,"Shares outstanding",TRUE)/100000000</f>
        <v>12.63949</v>
      </c>
      <c r="M326" s="7">
        <f>I326/J326</f>
        <v>0.77138166517628493</v>
      </c>
      <c r="N326" s="7">
        <f>F326/D326-1</f>
        <v>0.15913094539048722</v>
      </c>
      <c r="O326" s="7">
        <f>D326/G326-1</f>
        <v>1.0346475507765835</v>
      </c>
      <c r="P326" s="16">
        <f>$P$1</f>
        <v>45289</v>
      </c>
      <c r="Q326" cm="1" vm="2">
        <f t="array" aca="1" ref="Q326:R326" ca="1">_xlfn.STOCKHISTORY(A326,P326,P326,0,0 )</f>
        <v>45289</v>
      </c>
      <c r="R326" s="17" vm="817">
        <f ca="1"/>
        <v>18.54</v>
      </c>
      <c r="S326" s="7">
        <f ca="1">D326/R326-1</f>
        <v>-8.1445523193095948E-2</v>
      </c>
    </row>
    <row r="327" spans="1:19" x14ac:dyDescent="0.25">
      <c r="A327" t="e" vm="818">
        <v>#VALUE!</v>
      </c>
      <c r="B327" t="str" cm="1">
        <f t="array" ref="B327">_FV(A327,"Name")</f>
        <v>ROLLINS, INC.</v>
      </c>
      <c r="C327" t="str" cm="1">
        <f t="array" ref="C327">_FV(A327,"Ticker symbol",TRUE)</f>
        <v>ROL</v>
      </c>
      <c r="D327" cm="1">
        <f t="array" ref="D327">_FV(A327,"Price")</f>
        <v>43.68</v>
      </c>
      <c r="E327" s="1" cm="1">
        <f t="array" ref="E327">_FV(A327,"Change (%)",TRUE)</f>
        <v>-1.6000000000000001E-3</v>
      </c>
      <c r="F327" s="2" cm="1">
        <f t="array" ref="F327">_FV(A327,"52 week high",TRUE)</f>
        <v>45.04</v>
      </c>
      <c r="G327" s="2" cm="1">
        <f t="array" ref="G327">_FV(A327,"52 week low",TRUE)</f>
        <v>32.19</v>
      </c>
      <c r="H327" s="3" cm="1">
        <f t="array" ref="H327">_FV(A327,"Market cap",TRUE)/100000000</f>
        <v>211.42775472</v>
      </c>
      <c r="I327" s="26" cm="1">
        <f t="array" ref="I327">_FV(A327,"Volume")/1000000</f>
        <v>1.3986670000000001</v>
      </c>
      <c r="J327" s="26" cm="1">
        <f t="array" ref="J327">_FV(A327,"Volume average",TRUE)/1000000</f>
        <v>1.7993509999999999</v>
      </c>
      <c r="K327" s="23">
        <f>J327*D327*1000000/100000000</f>
        <v>0.78595651680000012</v>
      </c>
      <c r="L327" s="26" cm="1">
        <f t="array" ref="L327">_FV(A327,"Shares outstanding",TRUE)/100000000</f>
        <v>4.8403790000000004</v>
      </c>
      <c r="M327" s="7">
        <f>I327/J327</f>
        <v>0.77731748836108139</v>
      </c>
      <c r="N327" s="7">
        <f>F327/D327-1</f>
        <v>3.1135531135531025E-2</v>
      </c>
      <c r="O327" s="7">
        <f>D327/G327-1</f>
        <v>0.35694315004659849</v>
      </c>
      <c r="P327" s="16">
        <f>$P$1</f>
        <v>45289</v>
      </c>
      <c r="Q327" cm="1" vm="2">
        <f t="array" aca="1" ref="Q327:R327" ca="1">_xlfn.STOCKHISTORY(A327,P327,P327,0,0 )</f>
        <v>45289</v>
      </c>
      <c r="R327" s="17" vm="819">
        <f ca="1"/>
        <v>43.67</v>
      </c>
      <c r="S327" s="7">
        <f ca="1">D327/R327-1</f>
        <v>2.2899015342336959E-4</v>
      </c>
    </row>
    <row r="328" spans="1:19" x14ac:dyDescent="0.25">
      <c r="A328" t="e" vm="820">
        <v>#VALUE!</v>
      </c>
      <c r="B328" t="str" cm="1">
        <f t="array" ref="B328">_FV(A328,"Name")</f>
        <v>EBAY INC.</v>
      </c>
      <c r="C328" t="str" cm="1">
        <f t="array" ref="C328">_FV(A328,"Ticker symbol",TRUE)</f>
        <v>EBAY</v>
      </c>
      <c r="D328" cm="1">
        <f t="array" ref="D328">_FV(A328,"Price")</f>
        <v>40.700000000000003</v>
      </c>
      <c r="E328" s="1" cm="1">
        <f t="array" ref="E328">_FV(A328,"Change (%)",TRUE)</f>
        <v>-1.2376E-2</v>
      </c>
      <c r="F328" s="2" cm="1">
        <f t="array" ref="F328">_FV(A328,"52 week high",TRUE)</f>
        <v>52.23</v>
      </c>
      <c r="G328" s="2" cm="1">
        <f t="array" ref="G328">_FV(A328,"52 week low",TRUE)</f>
        <v>37.17</v>
      </c>
      <c r="H328" s="3" cm="1">
        <f t="array" ref="H328">_FV(A328,"Market cap",TRUE)/100000000</f>
        <v>211.233</v>
      </c>
      <c r="I328" s="26" cm="1">
        <f t="array" ref="I328">_FV(A328,"Volume")/1000000</f>
        <v>6.4554390000000001</v>
      </c>
      <c r="J328" s="26" cm="1">
        <f t="array" ref="J328">_FV(A328,"Volume average",TRUE)/1000000</f>
        <v>6.6294370000000002</v>
      </c>
      <c r="K328" s="23">
        <f>J328*D328*1000000/100000000</f>
        <v>2.6981808590000003</v>
      </c>
      <c r="L328" s="26" cm="1">
        <f t="array" ref="L328">_FV(A328,"Shares outstanding",TRUE)/100000000</f>
        <v>5.19</v>
      </c>
      <c r="M328" s="7">
        <f>I328/J328</f>
        <v>0.97375372901198098</v>
      </c>
      <c r="N328" s="7">
        <f>F328/D328-1</f>
        <v>0.28329238329238304</v>
      </c>
      <c r="O328" s="7">
        <f>D328/G328-1</f>
        <v>9.4969061070756089E-2</v>
      </c>
      <c r="P328" s="16">
        <f>$P$1</f>
        <v>45289</v>
      </c>
      <c r="Q328" cm="1" vm="2">
        <f t="array" aca="1" ref="Q328:R328" ca="1">_xlfn.STOCKHISTORY(A328,P328,P328,0,0 )</f>
        <v>45289</v>
      </c>
      <c r="R328" s="17" vm="821">
        <f ca="1"/>
        <v>43.62</v>
      </c>
      <c r="S328" s="7">
        <f ca="1">D328/R328-1</f>
        <v>-6.6941769830352937E-2</v>
      </c>
    </row>
    <row r="329" spans="1:19" x14ac:dyDescent="0.25">
      <c r="A329" t="e" vm="822">
        <v>#VALUE!</v>
      </c>
      <c r="B329" t="str" cm="1">
        <f t="array" ref="B329">_FV(A329,"Name")</f>
        <v>LIVE NATION ENTERTAINMENT, INC.</v>
      </c>
      <c r="C329" t="str" cm="1">
        <f t="array" ref="C329">_FV(A329,"Ticker symbol",TRUE)</f>
        <v>LYV</v>
      </c>
      <c r="D329" cm="1">
        <f t="array" ref="D329">_FV(A329,"Price")</f>
        <v>90.6</v>
      </c>
      <c r="E329" s="1" cm="1">
        <f t="array" ref="E329">_FV(A329,"Change (%)",TRUE)</f>
        <v>-6.6180000000000004E-4</v>
      </c>
      <c r="F329" s="2" cm="1">
        <f t="array" ref="F329">_FV(A329,"52 week high",TRUE)</f>
        <v>101.74</v>
      </c>
      <c r="G329" s="2" cm="1">
        <f t="array" ref="G329">_FV(A329,"52 week low",TRUE)</f>
        <v>64.25</v>
      </c>
      <c r="H329" s="3" cm="1">
        <f t="array" ref="H329">_FV(A329,"Market cap",TRUE)/100000000</f>
        <v>208.67481240000001</v>
      </c>
      <c r="I329" s="26" cm="1">
        <f t="array" ref="I329">_FV(A329,"Volume")/1000000</f>
        <v>1.3346640000000001</v>
      </c>
      <c r="J329" s="26" cm="1">
        <f t="array" ref="J329">_FV(A329,"Volume average",TRUE)/1000000</f>
        <v>2.1384400000000001</v>
      </c>
      <c r="K329" s="23">
        <f>J329*D329*1000000/100000000</f>
        <v>1.93742664</v>
      </c>
      <c r="L329" s="26" cm="1">
        <f t="array" ref="L329">_FV(A329,"Shares outstanding",TRUE)/100000000</f>
        <v>2.3032539999999999</v>
      </c>
      <c r="M329" s="7">
        <f>I329/J329</f>
        <v>0.62412973943622452</v>
      </c>
      <c r="N329" s="7">
        <f>F329/D329-1</f>
        <v>0.12295805739514343</v>
      </c>
      <c r="O329" s="7">
        <f>D329/G329-1</f>
        <v>0.4101167315175096</v>
      </c>
      <c r="P329" s="16">
        <f>$P$1</f>
        <v>45289</v>
      </c>
      <c r="Q329" cm="1" vm="2">
        <f t="array" aca="1" ref="Q329:R329" ca="1">_xlfn.STOCKHISTORY(A329,P329,P329,0,0 )</f>
        <v>45289</v>
      </c>
      <c r="R329" s="17" vm="823">
        <f ca="1"/>
        <v>93.6</v>
      </c>
      <c r="S329" s="7">
        <f ca="1">D329/R329-1</f>
        <v>-3.2051282051282048E-2</v>
      </c>
    </row>
    <row r="330" spans="1:19" x14ac:dyDescent="0.25">
      <c r="A330" t="e" vm="824">
        <v>#VALUE!</v>
      </c>
      <c r="B330" t="str" cm="1">
        <f t="array" ref="B330">_FV(A330,"Name")</f>
        <v>VERISIGN, INC.</v>
      </c>
      <c r="C330" t="str" cm="1">
        <f t="array" ref="C330">_FV(A330,"Ticker symbol",TRUE)</f>
        <v>VRSN</v>
      </c>
      <c r="D330" cm="1">
        <f t="array" ref="D330">_FV(A330,"Price")</f>
        <v>202.44</v>
      </c>
      <c r="E330" s="1" cm="1">
        <f t="array" ref="E330">_FV(A330,"Change (%)",TRUE)</f>
        <v>-8.5220000000000001E-3</v>
      </c>
      <c r="F330" s="2" cm="1">
        <f t="array" ref="F330">_FV(A330,"52 week high",TRUE)</f>
        <v>229.72</v>
      </c>
      <c r="G330" s="2" cm="1">
        <f t="array" ref="G330">_FV(A330,"52 week low",TRUE)</f>
        <v>188.44</v>
      </c>
      <c r="H330" s="3" cm="1">
        <f t="array" ref="H330">_FV(A330,"Market cap",TRUE)/100000000</f>
        <v>206.69123999999999</v>
      </c>
      <c r="I330" s="26" cm="1">
        <f t="array" ref="I330">_FV(A330,"Volume")/1000000</f>
        <v>0.38200699999999999</v>
      </c>
      <c r="J330" s="26" cm="1">
        <f t="array" ref="J330">_FV(A330,"Volume average",TRUE)/1000000</f>
        <v>0.57345100000000004</v>
      </c>
      <c r="K330" s="23">
        <f>J330*D330*1000000/100000000</f>
        <v>1.1608942044000001</v>
      </c>
      <c r="L330" s="26" cm="1">
        <f t="array" ref="L330">_FV(A330,"Shares outstanding",TRUE)/100000000</f>
        <v>1.0209999999999999</v>
      </c>
      <c r="M330" s="7">
        <f>I330/J330</f>
        <v>0.66615456246479643</v>
      </c>
      <c r="N330" s="7">
        <f>F330/D330-1</f>
        <v>0.1347559770796285</v>
      </c>
      <c r="O330" s="7">
        <f>D330/G330-1</f>
        <v>7.4294205052005902E-2</v>
      </c>
      <c r="P330" s="16">
        <f>$P$1</f>
        <v>45289</v>
      </c>
      <c r="Q330" cm="1" vm="2">
        <f t="array" aca="1" ref="Q330:R330" ca="1">_xlfn.STOCKHISTORY(A330,P330,P330,0,0 )</f>
        <v>45289</v>
      </c>
      <c r="R330" s="17" vm="825">
        <f ca="1"/>
        <v>205.96</v>
      </c>
      <c r="S330" s="7">
        <f ca="1">D330/R330-1</f>
        <v>-1.7090697222761797E-2</v>
      </c>
    </row>
    <row r="331" spans="1:19" x14ac:dyDescent="0.25">
      <c r="A331" t="e" vm="826">
        <v>#VALUE!</v>
      </c>
      <c r="B331" t="str" cm="1">
        <f t="array" ref="B331">_FV(A331,"Name")</f>
        <v>EXPEDIA GROUP, INC.</v>
      </c>
      <c r="C331" t="str" cm="1">
        <f t="array" ref="C331">_FV(A331,"Ticker symbol",TRUE)</f>
        <v>EXPE</v>
      </c>
      <c r="D331" cm="1">
        <f t="array" ref="D331">_FV(A331,"Price")</f>
        <v>148.65</v>
      </c>
      <c r="E331" s="1" cm="1">
        <f t="array" ref="E331">_FV(A331,"Change (%)",TRUE)</f>
        <v>2.6919999999999998E-4</v>
      </c>
      <c r="F331" s="2" cm="1">
        <f t="array" ref="F331">_FV(A331,"52 week high",TRUE)</f>
        <v>155.83500000000001</v>
      </c>
      <c r="G331" s="2" cm="1">
        <f t="array" ref="G331">_FV(A331,"52 week low",TRUE)</f>
        <v>87.94</v>
      </c>
      <c r="H331" s="3" cm="1">
        <f t="array" ref="H331">_FV(A331,"Market cap",TRUE)/100000000</f>
        <v>206.3424</v>
      </c>
      <c r="I331" s="26" cm="1">
        <f t="array" ref="I331">_FV(A331,"Volume")/1000000</f>
        <v>1.3420289999999999</v>
      </c>
      <c r="J331" s="26" cm="1">
        <f t="array" ref="J331">_FV(A331,"Volume average",TRUE)/1000000</f>
        <v>2.1775470000000001</v>
      </c>
      <c r="K331" s="23">
        <f>J331*D331*1000000/100000000</f>
        <v>3.2369236155000007</v>
      </c>
      <c r="L331" s="26" cm="1">
        <f t="array" ref="L331">_FV(A331,"Shares outstanding",TRUE)/100000000</f>
        <v>1.388482</v>
      </c>
      <c r="M331" s="7">
        <f>I331/J331</f>
        <v>0.61630311538625793</v>
      </c>
      <c r="N331" s="7">
        <f>F331/D331-1</f>
        <v>4.8335015136226067E-2</v>
      </c>
      <c r="O331" s="7">
        <f>D331/G331-1</f>
        <v>0.69035706163293176</v>
      </c>
      <c r="P331" s="16">
        <f>$P$1</f>
        <v>45289</v>
      </c>
      <c r="Q331" cm="1" vm="2">
        <f t="array" aca="1" ref="Q331:R331" ca="1">_xlfn.STOCKHISTORY(A331,P331,P331,0,0 )</f>
        <v>45289</v>
      </c>
      <c r="R331" s="17" vm="827">
        <f ca="1"/>
        <v>151.79</v>
      </c>
      <c r="S331" s="7">
        <f ca="1">D331/R331-1</f>
        <v>-2.0686474734830873E-2</v>
      </c>
    </row>
    <row r="332" spans="1:19" x14ac:dyDescent="0.25">
      <c r="A332" t="e" vm="828">
        <v>#VALUE!</v>
      </c>
      <c r="B332" t="str" cm="1">
        <f t="array" ref="B332">_FV(A332,"Name")</f>
        <v>TELEDYNE TECHNOLOGIES INCORPORATED</v>
      </c>
      <c r="C332" t="str" cm="1">
        <f t="array" ref="C332">_FV(A332,"Ticker symbol",TRUE)</f>
        <v>TDY</v>
      </c>
      <c r="D332" cm="1">
        <f t="array" ref="D332">_FV(A332,"Price")</f>
        <v>436.57</v>
      </c>
      <c r="E332" s="1" cm="1">
        <f t="array" ref="E332">_FV(A332,"Change (%)",TRUE)</f>
        <v>-8.8319999999999996E-3</v>
      </c>
      <c r="F332" s="2" cm="1">
        <f t="array" ref="F332">_FV(A332,"52 week high",TRUE)</f>
        <v>448.71</v>
      </c>
      <c r="G332" s="2" cm="1">
        <f t="array" ref="G332">_FV(A332,"52 week low",TRUE)</f>
        <v>364.98</v>
      </c>
      <c r="H332" s="3" cm="1">
        <f t="array" ref="H332">_FV(A332,"Market cap",TRUE)/100000000</f>
        <v>205.99424479000001</v>
      </c>
      <c r="I332" s="26" cm="1">
        <f t="array" ref="I332">_FV(A332,"Volume")/1000000</f>
        <v>0.16555900000000001</v>
      </c>
      <c r="J332" s="26" cm="1">
        <f t="array" ref="J332">_FV(A332,"Volume average",TRUE)/1000000</f>
        <v>0.243198</v>
      </c>
      <c r="K332" s="23">
        <f>J332*D332*1000000/100000000</f>
        <v>1.0617295086</v>
      </c>
      <c r="L332" s="26" cm="1">
        <f t="array" ref="L332">_FV(A332,"Shares outstanding",TRUE)/100000000</f>
        <v>0.47184700000000002</v>
      </c>
      <c r="M332" s="7">
        <f>I332/J332</f>
        <v>0.68075806544461714</v>
      </c>
      <c r="N332" s="7">
        <f>F332/D332-1</f>
        <v>2.7807682616762364E-2</v>
      </c>
      <c r="O332" s="7">
        <f>D332/G332-1</f>
        <v>0.19614773412241759</v>
      </c>
      <c r="P332" s="16">
        <f>$P$1</f>
        <v>45289</v>
      </c>
      <c r="Q332" cm="1" vm="2">
        <f t="array" aca="1" ref="Q332:R332" ca="1">_xlfn.STOCKHISTORY(A332,P332,P332,0,0 )</f>
        <v>45289</v>
      </c>
      <c r="R332" s="17" vm="829">
        <f ca="1"/>
        <v>446.29</v>
      </c>
      <c r="S332" s="7">
        <f ca="1">D332/R332-1</f>
        <v>-2.177956037554063E-2</v>
      </c>
    </row>
    <row r="333" spans="1:19" x14ac:dyDescent="0.25">
      <c r="A333" t="e" vm="830">
        <v>#VALUE!</v>
      </c>
      <c r="B333" t="str" cm="1">
        <f t="array" ref="B333">_FV(A333,"Name")</f>
        <v>DOVER CORPORATION</v>
      </c>
      <c r="C333" t="str" cm="1">
        <f t="array" ref="C333">_FV(A333,"Ticker symbol",TRUE)</f>
        <v>DOV</v>
      </c>
      <c r="D333" cm="1">
        <f t="array" ref="D333">_FV(A333,"Price")</f>
        <v>146.21</v>
      </c>
      <c r="E333" s="1" cm="1">
        <f t="array" ref="E333">_FV(A333,"Change (%)",TRUE)</f>
        <v>-6.3210000000000002E-3</v>
      </c>
      <c r="F333" s="2" cm="1">
        <f t="array" ref="F333">_FV(A333,"52 week high",TRUE)</f>
        <v>160.66</v>
      </c>
      <c r="G333" s="2" cm="1">
        <f t="array" ref="G333">_FV(A333,"52 week low",TRUE)</f>
        <v>127.25</v>
      </c>
      <c r="H333" s="3" cm="1">
        <f t="array" ref="H333">_FV(A333,"Market cap",TRUE)/100000000</f>
        <v>205.83439999999999</v>
      </c>
      <c r="I333" s="26" cm="1">
        <f t="array" ref="I333">_FV(A333,"Volume")/1000000</f>
        <v>1.0741879999999999</v>
      </c>
      <c r="J333" s="26" cm="1">
        <f t="array" ref="J333">_FV(A333,"Volume average",TRUE)/1000000</f>
        <v>0.750606</v>
      </c>
      <c r="K333" s="23">
        <f>J333*D333*1000000/100000000</f>
        <v>1.0974610326000001</v>
      </c>
      <c r="L333" s="26" cm="1">
        <f t="array" ref="L333">_FV(A333,"Shares outstanding",TRUE)/100000000</f>
        <v>1.398901</v>
      </c>
      <c r="M333" s="7">
        <f>I333/J333</f>
        <v>1.4310943424379767</v>
      </c>
      <c r="N333" s="7">
        <f>F333/D333-1</f>
        <v>9.8830449353669358E-2</v>
      </c>
      <c r="O333" s="7">
        <f>D333/G333-1</f>
        <v>0.1489980353634579</v>
      </c>
      <c r="P333" s="16">
        <f>$P$1</f>
        <v>45289</v>
      </c>
      <c r="Q333" cm="1" vm="2">
        <f t="array" aca="1" ref="Q333:R333" ca="1">_xlfn.STOCKHISTORY(A333,P333,P333,0,0 )</f>
        <v>45289</v>
      </c>
      <c r="R333" s="17" vm="831">
        <f ca="1"/>
        <v>153.81</v>
      </c>
      <c r="S333" s="7">
        <f ca="1">D333/R333-1</f>
        <v>-4.9411611728756188E-2</v>
      </c>
    </row>
    <row r="334" spans="1:19" x14ac:dyDescent="0.25">
      <c r="A334" t="e" vm="832">
        <v>#VALUE!</v>
      </c>
      <c r="B334" t="str" cm="1">
        <f t="array" ref="B334">_FV(A334,"Name")</f>
        <v>PTC INC.</v>
      </c>
      <c r="C334" t="str" cm="1">
        <f t="array" ref="C334">_FV(A334,"Ticker symbol",TRUE)</f>
        <v>PTC</v>
      </c>
      <c r="D334" cm="1">
        <f t="array" ref="D334">_FV(A334,"Price")</f>
        <v>171.59</v>
      </c>
      <c r="E334" s="1" cm="1">
        <f t="array" ref="E334">_FV(A334,"Change (%)",TRUE)</f>
        <v>-3.3689999999999996E-3</v>
      </c>
      <c r="F334" s="2" cm="1">
        <f t="array" ref="F334">_FV(A334,"52 week high",TRUE)</f>
        <v>176.25</v>
      </c>
      <c r="G334" s="2" cm="1">
        <f t="array" ref="G334">_FV(A334,"52 week low",TRUE)</f>
        <v>115.44499999999999</v>
      </c>
      <c r="H334" s="3" cm="1">
        <f t="array" ref="H334">_FV(A334,"Market cap",TRUE)/100000000</f>
        <v>205.63460000000001</v>
      </c>
      <c r="I334" s="26" cm="1">
        <f t="array" ref="I334">_FV(A334,"Volume")/1000000</f>
        <v>0.97479499999999997</v>
      </c>
      <c r="J334" s="26" cm="1">
        <f t="array" ref="J334">_FV(A334,"Volume average",TRUE)/1000000</f>
        <v>0.81459000000000004</v>
      </c>
      <c r="K334" s="23">
        <f>J334*D334*1000000/100000000</f>
        <v>1.3977549810000003</v>
      </c>
      <c r="L334" s="26" cm="1">
        <f t="array" ref="L334">_FV(A334,"Shares outstanding",TRUE)/100000000</f>
        <v>1.194369</v>
      </c>
      <c r="M334" s="7">
        <f>I334/J334</f>
        <v>1.1966694901729704</v>
      </c>
      <c r="N334" s="7">
        <f>F334/D334-1</f>
        <v>2.715775977621071E-2</v>
      </c>
      <c r="O334" s="7">
        <f>D334/G334-1</f>
        <v>0.48633548442981511</v>
      </c>
      <c r="P334" s="16">
        <f>$P$1</f>
        <v>45289</v>
      </c>
      <c r="Q334" cm="1" vm="2">
        <f t="array" aca="1" ref="Q334:R334" ca="1">_xlfn.STOCKHISTORY(A334,P334,P334,0,0 )</f>
        <v>45289</v>
      </c>
      <c r="R334" s="17" vm="833">
        <f ca="1"/>
        <v>174.96</v>
      </c>
      <c r="S334" s="7">
        <f ca="1">D334/R334-1</f>
        <v>-1.9261545496113475E-2</v>
      </c>
    </row>
    <row r="335" spans="1:19" x14ac:dyDescent="0.25">
      <c r="A335" t="e" vm="834">
        <v>#VALUE!</v>
      </c>
      <c r="B335" t="str" cm="1">
        <f t="array" ref="B335">_FV(A335,"Name")</f>
        <v>INVITATION HOMES INC.</v>
      </c>
      <c r="C335" t="str" cm="1">
        <f t="array" ref="C335">_FV(A335,"Ticker symbol",TRUE)</f>
        <v>INVH</v>
      </c>
      <c r="D335" cm="1">
        <f t="array" ref="D335">_FV(A335,"Price")</f>
        <v>33.54</v>
      </c>
      <c r="E335" s="1" cm="1">
        <f t="array" ref="E335">_FV(A335,"Change (%)",TRUE)</f>
        <v>-7.6920000000000001E-3</v>
      </c>
      <c r="F335" s="2" cm="1">
        <f t="array" ref="F335">_FV(A335,"52 week high",TRUE)</f>
        <v>36.534999999999997</v>
      </c>
      <c r="G335" s="2" cm="1">
        <f t="array" ref="G335">_FV(A335,"52 week low",TRUE)</f>
        <v>28.49</v>
      </c>
      <c r="H335" s="3" cm="1">
        <f t="array" ref="H335">_FV(A335,"Market cap",TRUE)/100000000</f>
        <v>205.25081381999999</v>
      </c>
      <c r="I335" s="26" cm="1">
        <f t="array" ref="I335">_FV(A335,"Volume")/1000000</f>
        <v>2.4888469999999998</v>
      </c>
      <c r="J335" s="26" cm="1">
        <f t="array" ref="J335">_FV(A335,"Volume average",TRUE)/1000000</f>
        <v>2.8860619999999999</v>
      </c>
      <c r="K335" s="23">
        <f>J335*D335*1000000/100000000</f>
        <v>0.96798519479999989</v>
      </c>
      <c r="L335" s="26" cm="1">
        <f t="array" ref="L335">_FV(A335,"Shares outstanding",TRUE)/100000000</f>
        <v>6.1195830000000004</v>
      </c>
      <c r="M335" s="7">
        <f>I335/J335</f>
        <v>0.86236782161990977</v>
      </c>
      <c r="N335" s="7">
        <f>F335/D335-1</f>
        <v>8.9296362552176323E-2</v>
      </c>
      <c r="O335" s="7">
        <f>D335/G335-1</f>
        <v>0.17725517725517737</v>
      </c>
      <c r="P335" s="16">
        <f>$P$1</f>
        <v>45289</v>
      </c>
      <c r="Q335" cm="1" vm="2">
        <f t="array" aca="1" ref="Q335:R335" ca="1">_xlfn.STOCKHISTORY(A335,P335,P335,0,0 )</f>
        <v>45289</v>
      </c>
      <c r="R335" s="17" vm="835">
        <f ca="1"/>
        <v>34.11</v>
      </c>
      <c r="S335" s="7">
        <f ca="1">D335/R335-1</f>
        <v>-1.6710642040457357E-2</v>
      </c>
    </row>
    <row r="336" spans="1:19" x14ac:dyDescent="0.25">
      <c r="A336" t="e" vm="836">
        <v>#VALUE!</v>
      </c>
      <c r="B336" t="str" cm="1">
        <f t="array" ref="B336">_FV(A336,"Name")</f>
        <v>FLEETCOR TECHNOLOGIES, INC.</v>
      </c>
      <c r="C336" t="str" cm="1">
        <f t="array" ref="C336">_FV(A336,"Ticker symbol",TRUE)</f>
        <v>FLT</v>
      </c>
      <c r="D336" cm="1">
        <f t="array" ref="D336">_FV(A336,"Price")</f>
        <v>283.99</v>
      </c>
      <c r="E336" s="1" cm="1">
        <f t="array" ref="E336">_FV(A336,"Change (%)",TRUE)</f>
        <v>0</v>
      </c>
      <c r="F336" s="2" cm="1">
        <f t="array" ref="F336">_FV(A336,"52 week high",TRUE)</f>
        <v>285.2</v>
      </c>
      <c r="G336" s="2" cm="1">
        <f t="array" ref="G336">_FV(A336,"52 week low",TRUE)</f>
        <v>185.035</v>
      </c>
      <c r="H336" s="3" cm="1">
        <f t="array" ref="H336">_FV(A336,"Market cap",TRUE)/100000000</f>
        <v>205.05250878000001</v>
      </c>
      <c r="I336" s="26" cm="1">
        <f t="array" ref="I336">_FV(A336,"Volume")/1000000</f>
        <v>0.32474900000000001</v>
      </c>
      <c r="J336" s="26" cm="1">
        <f t="array" ref="J336">_FV(A336,"Volume average",TRUE)/1000000</f>
        <v>0.456314</v>
      </c>
      <c r="K336" s="23">
        <f>J336*D336*1000000/100000000</f>
        <v>1.2958861286000001</v>
      </c>
      <c r="L336" s="26" cm="1">
        <f t="array" ref="L336">_FV(A336,"Shares outstanding",TRUE)/100000000</f>
        <v>0.7220413</v>
      </c>
      <c r="M336" s="7">
        <f>I336/J336</f>
        <v>0.71167880012447571</v>
      </c>
      <c r="N336" s="7">
        <f>F336/D336-1</f>
        <v>4.2607134054015727E-3</v>
      </c>
      <c r="O336" s="7">
        <f>D336/G336-1</f>
        <v>0.53479071527008415</v>
      </c>
      <c r="P336" s="16">
        <f>$P$1</f>
        <v>45289</v>
      </c>
      <c r="Q336" cm="1" vm="2">
        <f t="array" aca="1" ref="Q336:R336" ca="1">_xlfn.STOCKHISTORY(A336,P336,P336,0,0 )</f>
        <v>45289</v>
      </c>
      <c r="R336" s="17" vm="837">
        <f ca="1"/>
        <v>282.61</v>
      </c>
      <c r="S336" s="7">
        <f ca="1">D336/R336-1</f>
        <v>4.883054385902863E-3</v>
      </c>
    </row>
    <row r="337" spans="1:19" x14ac:dyDescent="0.25">
      <c r="A337" t="e" vm="838">
        <v>#VALUE!</v>
      </c>
      <c r="B337" t="str" cm="1">
        <f t="array" ref="B337">_FV(A337,"Name")</f>
        <v>ALIGN TECHNOLOGY, INC.</v>
      </c>
      <c r="C337" t="str" cm="1">
        <f t="array" ref="C337">_FV(A337,"Ticker symbol",TRUE)</f>
        <v>ALGN</v>
      </c>
      <c r="D337" cm="1">
        <f t="array" ref="D337">_FV(A337,"Price")</f>
        <v>267.45999999999998</v>
      </c>
      <c r="E337" s="1" cm="1">
        <f t="array" ref="E337">_FV(A337,"Change (%)",TRUE)</f>
        <v>-1.5387999999999999E-2</v>
      </c>
      <c r="F337" s="2" cm="1">
        <f t="array" ref="F337">_FV(A337,"52 week high",TRUE)</f>
        <v>413.2</v>
      </c>
      <c r="G337" s="2" cm="1">
        <f t="array" ref="G337">_FV(A337,"52 week low",TRUE)</f>
        <v>176.34</v>
      </c>
      <c r="H337" s="3" cm="1">
        <f t="array" ref="H337">_FV(A337,"Market cap",TRUE)/100000000</f>
        <v>204.8452336</v>
      </c>
      <c r="I337" s="26" cm="1">
        <f t="array" ref="I337">_FV(A337,"Volume")/1000000</f>
        <v>0.46789799999999998</v>
      </c>
      <c r="J337" s="26" cm="1">
        <f t="array" ref="J337">_FV(A337,"Volume average",TRUE)/1000000</f>
        <v>1.1760999999999999</v>
      </c>
      <c r="K337" s="23">
        <f>J337*D337*1000000/100000000</f>
        <v>3.1455970599999996</v>
      </c>
      <c r="L337" s="26" cm="1">
        <f t="array" ref="L337">_FV(A337,"Shares outstanding",TRUE)/100000000</f>
        <v>0.76589110000000005</v>
      </c>
      <c r="M337" s="7">
        <f>I337/J337</f>
        <v>0.39783861916503699</v>
      </c>
      <c r="N337" s="7">
        <f>F337/D337-1</f>
        <v>0.54490391086517609</v>
      </c>
      <c r="O337" s="7">
        <f>D337/G337-1</f>
        <v>0.5167290461608256</v>
      </c>
      <c r="P337" s="16">
        <f>$P$1</f>
        <v>45289</v>
      </c>
      <c r="Q337" cm="1" vm="2">
        <f t="array" aca="1" ref="Q337:R337" ca="1">_xlfn.STOCKHISTORY(A337,P337,P337,0,0 )</f>
        <v>45289</v>
      </c>
      <c r="R337" s="17" vm="839">
        <f ca="1"/>
        <v>274</v>
      </c>
      <c r="S337" s="7">
        <f ca="1">D337/R337-1</f>
        <v>-2.3868613138686157E-2</v>
      </c>
    </row>
    <row r="338" spans="1:19" x14ac:dyDescent="0.25">
      <c r="A338" t="e" vm="840">
        <v>#VALUE!</v>
      </c>
      <c r="B338" t="str" cm="1">
        <f t="array" ref="B338">_FV(A338,"Name")</f>
        <v>BUILDERS FIRSTSOURCE, INC.</v>
      </c>
      <c r="C338" t="str" cm="1">
        <f t="array" ref="C338">_FV(A338,"Ticker symbol",TRUE)</f>
        <v>BLDR</v>
      </c>
      <c r="D338" cm="1">
        <f t="array" ref="D338">_FV(A338,"Price")</f>
        <v>165.91</v>
      </c>
      <c r="E338" s="1" cm="1">
        <f t="array" ref="E338">_FV(A338,"Change (%)",TRUE)</f>
        <v>-8.8419999999999992E-3</v>
      </c>
      <c r="F338" s="2" cm="1">
        <f t="array" ref="F338">_FV(A338,"52 week high",TRUE)</f>
        <v>171.03</v>
      </c>
      <c r="G338" s="2" cm="1">
        <f t="array" ref="G338">_FV(A338,"52 week low",TRUE)</f>
        <v>68.94</v>
      </c>
      <c r="H338" s="3" cm="1">
        <f t="array" ref="H338">_FV(A338,"Market cap",TRUE)/100000000</f>
        <v>204.64467587999999</v>
      </c>
      <c r="I338" s="26" cm="1">
        <f t="array" ref="I338">_FV(A338,"Volume")/1000000</f>
        <v>1.0365070000000001</v>
      </c>
      <c r="J338" s="26" cm="1">
        <f t="array" ref="J338">_FV(A338,"Volume average",TRUE)/1000000</f>
        <v>2.4272269999999998</v>
      </c>
      <c r="K338" s="23">
        <f>J338*D338*1000000/100000000</f>
        <v>4.0270123156999995</v>
      </c>
      <c r="L338" s="26" cm="1">
        <f t="array" ref="L338">_FV(A338,"Shares outstanding",TRUE)/100000000</f>
        <v>1.233468</v>
      </c>
      <c r="M338" s="7">
        <f>I338/J338</f>
        <v>0.42703340066668677</v>
      </c>
      <c r="N338" s="7">
        <f>F338/D338-1</f>
        <v>3.0860104876137662E-2</v>
      </c>
      <c r="O338" s="7">
        <f>D338/G338-1</f>
        <v>1.4065854366115462</v>
      </c>
      <c r="P338" s="16">
        <f>$P$1</f>
        <v>45289</v>
      </c>
      <c r="Q338" cm="1" vm="2">
        <f t="array" aca="1" ref="Q338:R338" ca="1">_xlfn.STOCKHISTORY(A338,P338,P338,0,0 )</f>
        <v>45289</v>
      </c>
      <c r="R338" s="17" vm="841">
        <f ca="1"/>
        <v>166.94</v>
      </c>
      <c r="S338" s="7">
        <f ca="1">D338/R338-1</f>
        <v>-6.1698813945130215E-3</v>
      </c>
    </row>
    <row r="339" spans="1:19" x14ac:dyDescent="0.25">
      <c r="A339" t="e" vm="842">
        <v>#VALUE!</v>
      </c>
      <c r="B339" t="str" cm="1">
        <f t="array" ref="B339">_FV(A339,"Name")</f>
        <v>INTERNATIONAL FLAVORS &amp; FRAGRANCES INC.</v>
      </c>
      <c r="C339" t="str" cm="1">
        <f t="array" ref="C339">_FV(A339,"Ticker symbol",TRUE)</f>
        <v>IFF</v>
      </c>
      <c r="D339" cm="1">
        <f t="array" ref="D339">_FV(A339,"Price")</f>
        <v>79.540000000000006</v>
      </c>
      <c r="E339" s="1" cm="1">
        <f t="array" ref="E339">_FV(A339,"Change (%)",TRUE)</f>
        <v>-8.8470000000000007E-3</v>
      </c>
      <c r="F339" s="2" cm="1">
        <f t="array" ref="F339">_FV(A339,"52 week high",TRUE)</f>
        <v>118.34</v>
      </c>
      <c r="G339" s="2" cm="1">
        <f t="array" ref="G339">_FV(A339,"52 week low",TRUE)</f>
        <v>62.11</v>
      </c>
      <c r="H339" s="3" cm="1">
        <f t="array" ref="H339">_FV(A339,"Market cap",TRUE)/100000000</f>
        <v>203.04899614000001</v>
      </c>
      <c r="I339" s="26" cm="1">
        <f t="array" ref="I339">_FV(A339,"Volume")/1000000</f>
        <v>5.0725680000000004</v>
      </c>
      <c r="J339" s="26" cm="1">
        <f t="array" ref="J339">_FV(A339,"Volume average",TRUE)/1000000</f>
        <v>1.5666169999999999</v>
      </c>
      <c r="K339" s="23">
        <f>J339*D339*1000000/100000000</f>
        <v>1.2460871618</v>
      </c>
      <c r="L339" s="26" cm="1">
        <f t="array" ref="L339">_FV(A339,"Shares outstanding",TRUE)/100000000</f>
        <v>2.552791</v>
      </c>
      <c r="M339" s="7">
        <f>I339/J339</f>
        <v>3.2379120104020322</v>
      </c>
      <c r="N339" s="7">
        <f>F339/D339-1</f>
        <v>0.48780487804878048</v>
      </c>
      <c r="O339" s="7">
        <f>D339/G339-1</f>
        <v>0.2806311383030109</v>
      </c>
      <c r="P339" s="16">
        <f>$P$1</f>
        <v>45289</v>
      </c>
      <c r="Q339" cm="1" vm="2">
        <f t="array" aca="1" ref="Q339:R339" ca="1">_xlfn.STOCKHISTORY(A339,P339,P339,0,0 )</f>
        <v>45289</v>
      </c>
      <c r="R339" s="17" vm="843">
        <f ca="1"/>
        <v>80.97</v>
      </c>
      <c r="S339" s="7">
        <f ca="1">D339/R339-1</f>
        <v>-1.7660862047671921E-2</v>
      </c>
    </row>
    <row r="340" spans="1:19" x14ac:dyDescent="0.25">
      <c r="A340" t="e" vm="844">
        <v>#VALUE!</v>
      </c>
      <c r="B340" t="str" cm="1">
        <f t="array" ref="B340">_FV(A340,"Name")</f>
        <v>HEWLETT PACKARD ENTERPRISE COMPANY</v>
      </c>
      <c r="C340" t="str" cm="1">
        <f t="array" ref="C340">_FV(A340,"Ticker symbol",TRUE)</f>
        <v>HPE</v>
      </c>
      <c r="D340" cm="1">
        <f t="array" ref="D340">_FV(A340,"Price")</f>
        <v>15.29</v>
      </c>
      <c r="E340" s="1" cm="1">
        <f t="array" ref="E340">_FV(A340,"Change (%)",TRUE)</f>
        <v>-3.7759999999999995E-2</v>
      </c>
      <c r="F340" s="2" cm="1">
        <f t="array" ref="F340">_FV(A340,"52 week high",TRUE)</f>
        <v>18.135000000000002</v>
      </c>
      <c r="G340" s="2" cm="1">
        <f t="array" ref="G340">_FV(A340,"52 week low",TRUE)</f>
        <v>13.654999999999999</v>
      </c>
      <c r="H340" s="3" cm="1">
        <f t="array" ref="H340">_FV(A340,"Market cap",TRUE)/100000000</f>
        <v>198.77</v>
      </c>
      <c r="I340" s="26" cm="1">
        <f t="array" ref="I340">_FV(A340,"Volume")/1000000</f>
        <v>19.467171</v>
      </c>
      <c r="J340" s="26" cm="1">
        <f t="array" ref="J340">_FV(A340,"Volume average",TRUE)/1000000</f>
        <v>12.869751000000001</v>
      </c>
      <c r="K340" s="23">
        <f>J340*D340*1000000/100000000</f>
        <v>1.9677849278999999</v>
      </c>
      <c r="L340" s="26" cm="1">
        <f t="array" ref="L340">_FV(A340,"Shares outstanding",TRUE)/100000000</f>
        <v>13</v>
      </c>
      <c r="M340" s="7">
        <f>I340/J340</f>
        <v>1.5126299646356793</v>
      </c>
      <c r="N340" s="7">
        <f>F340/D340-1</f>
        <v>0.18606932635709628</v>
      </c>
      <c r="O340" s="7">
        <f>D340/G340-1</f>
        <v>0.11973636030757961</v>
      </c>
      <c r="P340" s="16">
        <f>$P$1</f>
        <v>45289</v>
      </c>
      <c r="Q340" cm="1" vm="2">
        <f t="array" aca="1" ref="Q340:R340" ca="1">_xlfn.STOCKHISTORY(A340,P340,P340,0,0 )</f>
        <v>45289</v>
      </c>
      <c r="R340" s="17" vm="845">
        <f ca="1"/>
        <v>16.98</v>
      </c>
      <c r="S340" s="7">
        <f ca="1">D340/R340-1</f>
        <v>-9.9528857479387556E-2</v>
      </c>
    </row>
    <row r="341" spans="1:19" x14ac:dyDescent="0.25">
      <c r="A341" t="e" vm="846">
        <v>#VALUE!</v>
      </c>
      <c r="B341" t="str" cm="1">
        <f t="array" ref="B341">_FV(A341,"Name")</f>
        <v>VENTAS, INC.</v>
      </c>
      <c r="C341" t="str" cm="1">
        <f t="array" ref="C341">_FV(A341,"Ticker symbol",TRUE)</f>
        <v>VTR</v>
      </c>
      <c r="D341" cm="1">
        <f t="array" ref="D341">_FV(A341,"Price")</f>
        <v>49.35</v>
      </c>
      <c r="E341" s="1" cm="1">
        <f t="array" ref="E341">_FV(A341,"Change (%)",TRUE)</f>
        <v>4.8869999999999999E-3</v>
      </c>
      <c r="F341" s="2" cm="1">
        <f t="array" ref="F341">_FV(A341,"52 week high",TRUE)</f>
        <v>53.15</v>
      </c>
      <c r="G341" s="2" cm="1">
        <f t="array" ref="G341">_FV(A341,"52 week low",TRUE)</f>
        <v>39.33</v>
      </c>
      <c r="H341" s="3" cm="1">
        <f t="array" ref="H341">_FV(A341,"Market cap",TRUE)/100000000</f>
        <v>198.57487545000001</v>
      </c>
      <c r="I341" s="26" cm="1">
        <f t="array" ref="I341">_FV(A341,"Volume")/1000000</f>
        <v>2.3337750000000002</v>
      </c>
      <c r="J341" s="26" cm="1">
        <f t="array" ref="J341">_FV(A341,"Volume average",TRUE)/1000000</f>
        <v>2.2702420000000001</v>
      </c>
      <c r="K341" s="23">
        <f>J341*D341*1000000/100000000</f>
        <v>1.1203644269999999</v>
      </c>
      <c r="L341" s="26" cm="1">
        <f t="array" ref="L341">_FV(A341,"Shares outstanding",TRUE)/100000000</f>
        <v>4.0238069999999997</v>
      </c>
      <c r="M341" s="7">
        <f>I341/J341</f>
        <v>1.0279851222909275</v>
      </c>
      <c r="N341" s="7">
        <f>F341/D341-1</f>
        <v>7.7001013171225985E-2</v>
      </c>
      <c r="O341" s="7">
        <f>D341/G341-1</f>
        <v>0.25476735316552257</v>
      </c>
      <c r="P341" s="16">
        <f>$P$1</f>
        <v>45289</v>
      </c>
      <c r="Q341" cm="1" vm="2">
        <f t="array" aca="1" ref="Q341:R341" ca="1">_xlfn.STOCKHISTORY(A341,P341,P341,0,0 )</f>
        <v>45289</v>
      </c>
      <c r="R341" s="17" vm="847">
        <f ca="1"/>
        <v>49.84</v>
      </c>
      <c r="S341" s="7">
        <f ca="1">D341/R341-1</f>
        <v>-9.8314606741572996E-3</v>
      </c>
    </row>
    <row r="342" spans="1:19" x14ac:dyDescent="0.25">
      <c r="A342" t="e" vm="848">
        <v>#VALUE!</v>
      </c>
      <c r="B342" t="str" cm="1">
        <f t="array" ref="B342">_FV(A342,"Name")</f>
        <v>BAXTER INTERNATIONAL INC.</v>
      </c>
      <c r="C342" t="str" cm="1">
        <f t="array" ref="C342">_FV(A342,"Ticker symbol",TRUE)</f>
        <v>BAX</v>
      </c>
      <c r="D342" cm="1">
        <f t="array" ref="D342">_FV(A342,"Price")</f>
        <v>39.049999999999997</v>
      </c>
      <c r="E342" s="1" cm="1">
        <f t="array" ref="E342">_FV(A342,"Change (%)",TRUE)</f>
        <v>-2.375E-2</v>
      </c>
      <c r="F342" s="2" cm="1">
        <f t="array" ref="F342">_FV(A342,"52 week high",TRUE)</f>
        <v>50.21</v>
      </c>
      <c r="G342" s="2" cm="1">
        <f t="array" ref="G342">_FV(A342,"52 week low",TRUE)</f>
        <v>31.01</v>
      </c>
      <c r="H342" s="3" cm="1">
        <f t="array" ref="H342">_FV(A342,"Market cap",TRUE)/100000000</f>
        <v>198.10982675</v>
      </c>
      <c r="I342" s="26" cm="1">
        <f t="array" ref="I342">_FV(A342,"Volume")/1000000</f>
        <v>4.2727740000000001</v>
      </c>
      <c r="J342" s="26" cm="1">
        <f t="array" ref="J342">_FV(A342,"Volume average",TRUE)/1000000</f>
        <v>4.074414</v>
      </c>
      <c r="K342" s="23">
        <f>J342*D342*1000000/100000000</f>
        <v>1.591058667</v>
      </c>
      <c r="L342" s="26" cm="1">
        <f t="array" ref="L342">_FV(A342,"Shares outstanding",TRUE)/100000000</f>
        <v>5.0732350000000004</v>
      </c>
      <c r="M342" s="7">
        <f>I342/J342</f>
        <v>1.0486843015952725</v>
      </c>
      <c r="N342" s="7">
        <f>F342/D342-1</f>
        <v>0.28578745198463529</v>
      </c>
      <c r="O342" s="7">
        <f>D342/G342-1</f>
        <v>0.25927120283779415</v>
      </c>
      <c r="P342" s="16">
        <f>$P$1</f>
        <v>45289</v>
      </c>
      <c r="Q342" cm="1" vm="2">
        <f t="array" aca="1" ref="Q342:R342" ca="1">_xlfn.STOCKHISTORY(A342,P342,P342,0,0 )</f>
        <v>45289</v>
      </c>
      <c r="R342" s="17" vm="849">
        <f ca="1"/>
        <v>38.659999999999997</v>
      </c>
      <c r="S342" s="7">
        <f ca="1">D342/R342-1</f>
        <v>1.0087946197620212E-2</v>
      </c>
    </row>
    <row r="343" spans="1:19" x14ac:dyDescent="0.25">
      <c r="A343" t="e" vm="850">
        <v>#VALUE!</v>
      </c>
      <c r="B343" t="str" cm="1">
        <f t="array" ref="B343">_FV(A343,"Name")</f>
        <v>PPL CORPORATION</v>
      </c>
      <c r="C343" t="str" cm="1">
        <f t="array" ref="C343">_FV(A343,"Ticker symbol",TRUE)</f>
        <v>PPL</v>
      </c>
      <c r="D343" cm="1">
        <f t="array" ref="D343">_FV(A343,"Price")</f>
        <v>26.81</v>
      </c>
      <c r="E343" s="1" cm="1">
        <f t="array" ref="E343">_FV(A343,"Change (%)",TRUE)</f>
        <v>-9.9699999999999997E-3</v>
      </c>
      <c r="F343" s="2" cm="1">
        <f t="array" ref="F343">_FV(A343,"52 week high",TRUE)</f>
        <v>30.83</v>
      </c>
      <c r="G343" s="2" cm="1">
        <f t="array" ref="G343">_FV(A343,"52 week low",TRUE)</f>
        <v>22.2</v>
      </c>
      <c r="H343" s="3" cm="1">
        <f t="array" ref="H343">_FV(A343,"Market cap",TRUE)/100000000</f>
        <v>197.62305164</v>
      </c>
      <c r="I343" s="26" cm="1">
        <f t="array" ref="I343">_FV(A343,"Volume")/1000000</f>
        <v>3.9825879999999998</v>
      </c>
      <c r="J343" s="26" cm="1">
        <f t="array" ref="J343">_FV(A343,"Volume average",TRUE)/1000000</f>
        <v>6.1592739999999999</v>
      </c>
      <c r="K343" s="23">
        <f>J343*D343*1000000/100000000</f>
        <v>1.6513013593999999</v>
      </c>
      <c r="L343" s="26" cm="1">
        <f t="array" ref="L343">_FV(A343,"Shares outstanding",TRUE)/100000000</f>
        <v>7.3712439999999999</v>
      </c>
      <c r="M343" s="7">
        <f>I343/J343</f>
        <v>0.64660023242999087</v>
      </c>
      <c r="N343" s="7">
        <f>F343/D343-1</f>
        <v>0.14994405072734063</v>
      </c>
      <c r="O343" s="7">
        <f>D343/G343-1</f>
        <v>0.20765765765765765</v>
      </c>
      <c r="P343" s="16">
        <f>$P$1</f>
        <v>45289</v>
      </c>
      <c r="Q343" cm="1" vm="2">
        <f t="array" aca="1" ref="Q343:R343" ca="1">_xlfn.STOCKHISTORY(A343,P343,P343,0,0 )</f>
        <v>45289</v>
      </c>
      <c r="R343" s="17" vm="851">
        <f ca="1"/>
        <v>27.1</v>
      </c>
      <c r="S343" s="7">
        <f ca="1">D343/R343-1</f>
        <v>-1.0701107011070188E-2</v>
      </c>
    </row>
    <row r="344" spans="1:19" x14ac:dyDescent="0.25">
      <c r="A344" t="e" vm="852">
        <v>#VALUE!</v>
      </c>
      <c r="B344" t="str" cm="1">
        <f t="array" ref="B344">_FV(A344,"Name")</f>
        <v>WALGREENS BOOTS ALLIANCE, INC.</v>
      </c>
      <c r="C344" t="str" cm="1">
        <f t="array" ref="C344">_FV(A344,"Ticker symbol",TRUE)</f>
        <v>WBA</v>
      </c>
      <c r="D344" cm="1">
        <f t="array" ref="D344">_FV(A344,"Price")</f>
        <v>22.87</v>
      </c>
      <c r="E344" s="1" cm="1">
        <f t="array" ref="E344">_FV(A344,"Change (%)",TRUE)</f>
        <v>-1.719E-2</v>
      </c>
      <c r="F344" s="2" cm="1">
        <f t="array" ref="F344">_FV(A344,"52 week high",TRUE)</f>
        <v>37.954999999999998</v>
      </c>
      <c r="G344" s="2" cm="1">
        <f t="array" ref="G344">_FV(A344,"52 week low",TRUE)</f>
        <v>19.683900000000001</v>
      </c>
      <c r="H344" s="3" cm="1">
        <f t="array" ref="H344">_FV(A344,"Market cap",TRUE)/100000000</f>
        <v>197.22527685</v>
      </c>
      <c r="I344" s="26" cm="1">
        <f t="array" ref="I344">_FV(A344,"Volume")/1000000</f>
        <v>13.645417</v>
      </c>
      <c r="J344" s="26" cm="1">
        <f t="array" ref="J344">_FV(A344,"Volume average",TRUE)/1000000</f>
        <v>17.964562000000001</v>
      </c>
      <c r="K344" s="23">
        <f>J344*D344*1000000/100000000</f>
        <v>4.1084953294000002</v>
      </c>
      <c r="L344" s="26" cm="1">
        <f t="array" ref="L344">_FV(A344,"Shares outstanding",TRUE)/100000000</f>
        <v>8.6237549999999992</v>
      </c>
      <c r="M344" s="7">
        <f>I344/J344</f>
        <v>0.75957415493904046</v>
      </c>
      <c r="N344" s="7">
        <f>F344/D344-1</f>
        <v>0.65959772627896784</v>
      </c>
      <c r="O344" s="7">
        <f>D344/G344-1</f>
        <v>0.16186324864483148</v>
      </c>
      <c r="P344" s="16">
        <f>$P$1</f>
        <v>45289</v>
      </c>
      <c r="Q344" cm="1" vm="2">
        <f t="array" aca="1" ref="Q344:R344" ca="1">_xlfn.STOCKHISTORY(A344,P344,P344,0,0 )</f>
        <v>45289</v>
      </c>
      <c r="R344" s="17" vm="853">
        <f ca="1"/>
        <v>26.11</v>
      </c>
      <c r="S344" s="7">
        <f ca="1">D344/R344-1</f>
        <v>-0.1240903868249712</v>
      </c>
    </row>
    <row r="345" spans="1:19" x14ac:dyDescent="0.25">
      <c r="A345" t="e" vm="854">
        <v>#VALUE!</v>
      </c>
      <c r="B345" t="str" cm="1">
        <f t="array" ref="B345">_FV(A345,"Name")</f>
        <v>J. B. HUNT TRANSPORT SERVICES, INC.</v>
      </c>
      <c r="C345" t="str" cm="1">
        <f t="array" ref="C345">_FV(A345,"Ticker symbol",TRUE)</f>
        <v>JBHT</v>
      </c>
      <c r="D345" cm="1">
        <f t="array" ref="D345">_FV(A345,"Price")</f>
        <v>190.94</v>
      </c>
      <c r="E345" s="1" cm="1">
        <f t="array" ref="E345">_FV(A345,"Change (%)",TRUE)</f>
        <v>-5.9350000000000002E-3</v>
      </c>
      <c r="F345" s="2" cm="1">
        <f t="array" ref="F345">_FV(A345,"52 week high",TRUE)</f>
        <v>209.21</v>
      </c>
      <c r="G345" s="2" cm="1">
        <f t="array" ref="G345">_FV(A345,"52 week low",TRUE)</f>
        <v>163.66</v>
      </c>
      <c r="H345" s="3" cm="1">
        <f t="array" ref="H345">_FV(A345,"Market cap",TRUE)/100000000</f>
        <v>196.94086232000001</v>
      </c>
      <c r="I345" s="26" cm="1">
        <f t="array" ref="I345">_FV(A345,"Volume")/1000000</f>
        <v>0.53395599999999999</v>
      </c>
      <c r="J345" s="26" cm="1">
        <f t="array" ref="J345">_FV(A345,"Volume average",TRUE)/1000000</f>
        <v>0.68159800000000004</v>
      </c>
      <c r="K345" s="23">
        <f>J345*D345*1000000/100000000</f>
        <v>1.3014432212</v>
      </c>
      <c r="L345" s="26" cm="1">
        <f t="array" ref="L345">_FV(A345,"Shares outstanding",TRUE)/100000000</f>
        <v>1.031428</v>
      </c>
      <c r="M345" s="7">
        <f>I345/J345</f>
        <v>0.78338844890976789</v>
      </c>
      <c r="N345" s="7">
        <f>F345/D345-1</f>
        <v>9.5684508222478426E-2</v>
      </c>
      <c r="O345" s="7">
        <f>D345/G345-1</f>
        <v>0.16668703409507524</v>
      </c>
      <c r="P345" s="16">
        <f>$P$1</f>
        <v>45289</v>
      </c>
      <c r="Q345" cm="1" vm="2">
        <f t="array" aca="1" ref="Q345:R345" ca="1">_xlfn.STOCKHISTORY(A345,P345,P345,0,0 )</f>
        <v>45289</v>
      </c>
      <c r="R345" s="17" vm="855">
        <f ca="1"/>
        <v>199.74</v>
      </c>
      <c r="S345" s="7">
        <f ca="1">D345/R345-1</f>
        <v>-4.405727445679386E-2</v>
      </c>
    </row>
    <row r="346" spans="1:19" x14ac:dyDescent="0.25">
      <c r="A346" t="e" vm="856">
        <v>#VALUE!</v>
      </c>
      <c r="B346" t="str" cm="1">
        <f t="array" ref="B346">_FV(A346,"Name")</f>
        <v>Eversource Energy</v>
      </c>
      <c r="C346" t="str" cm="1">
        <f t="array" ref="C346">_FV(A346,"Ticker symbol",TRUE)</f>
        <v>ES</v>
      </c>
      <c r="D346" cm="1">
        <f t="array" ref="D346">_FV(A346,"Price")</f>
        <v>56.24</v>
      </c>
      <c r="E346" s="1" cm="1">
        <f t="array" ref="E346">_FV(A346,"Change (%)",TRUE)</f>
        <v>-1.1252E-2</v>
      </c>
      <c r="F346" s="2" cm="1">
        <f t="array" ref="F346">_FV(A346,"52 week high",TRUE)</f>
        <v>85.08</v>
      </c>
      <c r="G346" s="2" cm="1">
        <f t="array" ref="G346">_FV(A346,"52 week low",TRUE)</f>
        <v>52.03</v>
      </c>
      <c r="H346" s="3" cm="1">
        <f t="array" ref="H346">_FV(A346,"Market cap",TRUE)/100000000</f>
        <v>196.46105488000001</v>
      </c>
      <c r="I346" s="26" cm="1">
        <f t="array" ref="I346">_FV(A346,"Volume")/1000000</f>
        <v>2.617772</v>
      </c>
      <c r="J346" s="26" cm="1">
        <f t="array" ref="J346">_FV(A346,"Volume average",TRUE)/1000000</f>
        <v>2.6113970000000002</v>
      </c>
      <c r="K346" s="23">
        <f>J346*D346*1000000/100000000</f>
        <v>1.4686496728</v>
      </c>
      <c r="L346" s="26" cm="1">
        <f t="array" ref="L346">_FV(A346,"Shares outstanding",TRUE)/100000000</f>
        <v>3.4932620000000001</v>
      </c>
      <c r="M346" s="7">
        <f>I346/J346</f>
        <v>1.0024412220738554</v>
      </c>
      <c r="N346" s="7">
        <f>F346/D346-1</f>
        <v>0.51280227596017069</v>
      </c>
      <c r="O346" s="7">
        <f>D346/G346-1</f>
        <v>8.0914856813376845E-2</v>
      </c>
      <c r="P346" s="16">
        <f>$P$1</f>
        <v>45289</v>
      </c>
      <c r="Q346" cm="1" vm="2">
        <f t="array" aca="1" ref="Q346:R346" ca="1">_xlfn.STOCKHISTORY(A346,P346,P346,0,0 )</f>
        <v>45289</v>
      </c>
      <c r="R346" s="17" vm="857">
        <f ca="1"/>
        <v>61.72</v>
      </c>
      <c r="S346" s="7">
        <f ca="1">D346/R346-1</f>
        <v>-8.8788075178224179E-2</v>
      </c>
    </row>
    <row r="347" spans="1:19" x14ac:dyDescent="0.25">
      <c r="A347" t="e" vm="858">
        <v>#VALUE!</v>
      </c>
      <c r="B347" t="str" cm="1">
        <f t="array" ref="B347">_FV(A347,"Name")</f>
        <v>GENUINE PARTS COMPANY</v>
      </c>
      <c r="C347" t="str" cm="1">
        <f t="array" ref="C347">_FV(A347,"Ticker symbol",TRUE)</f>
        <v>GPC</v>
      </c>
      <c r="D347" cm="1">
        <f t="array" ref="D347">_FV(A347,"Price")</f>
        <v>139.80000000000001</v>
      </c>
      <c r="E347" s="1" cm="1">
        <f t="array" ref="E347">_FV(A347,"Change (%)",TRUE)</f>
        <v>7.2050000000000005E-3</v>
      </c>
      <c r="F347" s="2" cm="1">
        <f t="array" ref="F347">_FV(A347,"52 week high",TRUE)</f>
        <v>181.37039999999999</v>
      </c>
      <c r="G347" s="2" cm="1">
        <f t="array" ref="G347">_FV(A347,"52 week low",TRUE)</f>
        <v>126.35</v>
      </c>
      <c r="H347" s="3" cm="1">
        <f t="array" ref="H347">_FV(A347,"Market cap",TRUE)/100000000</f>
        <v>195.9948468</v>
      </c>
      <c r="I347" s="26" cm="1">
        <f t="array" ref="I347">_FV(A347,"Volume")/1000000</f>
        <v>0.98797199999999996</v>
      </c>
      <c r="J347" s="26" cm="1">
        <f t="array" ref="J347">_FV(A347,"Volume average",TRUE)/1000000</f>
        <v>0.91564500000000004</v>
      </c>
      <c r="K347" s="23">
        <f>J347*D347*1000000/100000000</f>
        <v>1.2800717100000003</v>
      </c>
      <c r="L347" s="26" cm="1">
        <f t="array" ref="L347">_FV(A347,"Shares outstanding",TRUE)/100000000</f>
        <v>1.401966</v>
      </c>
      <c r="M347" s="7">
        <f>I347/J347</f>
        <v>1.0789902200088461</v>
      </c>
      <c r="N347" s="7">
        <f>F347/D347-1</f>
        <v>0.29735622317596544</v>
      </c>
      <c r="O347" s="7">
        <f>D347/G347-1</f>
        <v>0.106450336367234</v>
      </c>
      <c r="P347" s="16">
        <f>$P$1</f>
        <v>45289</v>
      </c>
      <c r="Q347" cm="1" vm="2">
        <f t="array" aca="1" ref="Q347:R347" ca="1">_xlfn.STOCKHISTORY(A347,P347,P347,0,0 )</f>
        <v>45289</v>
      </c>
      <c r="R347" s="17" vm="859">
        <f ca="1"/>
        <v>138.5</v>
      </c>
      <c r="S347" s="7">
        <f ca="1">D347/R347-1</f>
        <v>9.3862815884477868E-3</v>
      </c>
    </row>
    <row r="348" spans="1:19" x14ac:dyDescent="0.25">
      <c r="A348" t="e" vm="860">
        <v>#VALUE!</v>
      </c>
      <c r="B348" t="str" cm="1">
        <f t="array" ref="B348">_FV(A348,"Name")</f>
        <v>TYSON FOODS, INC.</v>
      </c>
      <c r="C348" t="str" cm="1">
        <f t="array" ref="C348">_FV(A348,"Ticker symbol",TRUE)</f>
        <v>TSN</v>
      </c>
      <c r="D348" cm="1">
        <f t="array" ref="D348">_FV(A348,"Price")</f>
        <v>54.63</v>
      </c>
      <c r="E348" s="1" cm="1">
        <f t="array" ref="E348">_FV(A348,"Change (%)",TRUE)</f>
        <v>-4.3740000000000003E-3</v>
      </c>
      <c r="F348" s="2" cm="1">
        <f t="array" ref="F348">_FV(A348,"52 week high",TRUE)</f>
        <v>66.34</v>
      </c>
      <c r="G348" s="2" cm="1">
        <f t="array" ref="G348">_FV(A348,"52 week low",TRUE)</f>
        <v>44.94</v>
      </c>
      <c r="H348" s="3" cm="1">
        <f t="array" ref="H348">_FV(A348,"Market cap",TRUE)/100000000</f>
        <v>194.67930411</v>
      </c>
      <c r="I348" s="26" cm="1">
        <f t="array" ref="I348">_FV(A348,"Volume")/1000000</f>
        <v>1.5241020000000001</v>
      </c>
      <c r="J348" s="26" cm="1">
        <f t="array" ref="J348">_FV(A348,"Volume average",TRUE)/1000000</f>
        <v>2.6556820000000001</v>
      </c>
      <c r="K348" s="23">
        <f>J348*D348*1000000/100000000</f>
        <v>1.4507990766000001</v>
      </c>
      <c r="L348" s="26" cm="1">
        <f t="array" ref="L348">_FV(A348,"Shares outstanding",TRUE)/100000000</f>
        <v>3.5635970000000001</v>
      </c>
      <c r="M348" s="7">
        <f>I348/J348</f>
        <v>0.57390229703706996</v>
      </c>
      <c r="N348" s="7">
        <f>F348/D348-1</f>
        <v>0.21435108914515832</v>
      </c>
      <c r="O348" s="7">
        <f>D348/G348-1</f>
        <v>0.21562082777036062</v>
      </c>
      <c r="P348" s="16">
        <f>$P$1</f>
        <v>45289</v>
      </c>
      <c r="Q348" cm="1" vm="2">
        <f t="array" aca="1" ref="Q348:R348" ca="1">_xlfn.STOCKHISTORY(A348,P348,P348,0,0 )</f>
        <v>45289</v>
      </c>
      <c r="R348" s="17" vm="861">
        <f ca="1"/>
        <v>53.75</v>
      </c>
      <c r="S348" s="7">
        <f ca="1">D348/R348-1</f>
        <v>1.6372093023255818E-2</v>
      </c>
    </row>
    <row r="349" spans="1:19" x14ac:dyDescent="0.25">
      <c r="A349" t="e" vm="862">
        <v>#VALUE!</v>
      </c>
      <c r="B349" t="str" cm="1">
        <f t="array" ref="B349">_FV(A349,"Name")</f>
        <v>IRON MOUNTAIN INCORPORATED</v>
      </c>
      <c r="C349" t="str" cm="1">
        <f t="array" ref="C349">_FV(A349,"Ticker symbol",TRUE)</f>
        <v>IRM</v>
      </c>
      <c r="D349" cm="1">
        <f t="array" ref="D349">_FV(A349,"Price")</f>
        <v>66.36</v>
      </c>
      <c r="E349" s="1" cm="1">
        <f t="array" ref="E349">_FV(A349,"Change (%)",TRUE)</f>
        <v>-1.2941000000000001E-2</v>
      </c>
      <c r="F349" s="2" cm="1">
        <f t="array" ref="F349">_FV(A349,"52 week high",TRUE)</f>
        <v>70.66</v>
      </c>
      <c r="G349" s="2" cm="1">
        <f t="array" ref="G349">_FV(A349,"52 week low",TRUE)</f>
        <v>48.94</v>
      </c>
      <c r="H349" s="3" cm="1">
        <f t="array" ref="H349">_FV(A349,"Market cap",TRUE)/100000000</f>
        <v>193.76429855999999</v>
      </c>
      <c r="I349" s="26" cm="1">
        <f t="array" ref="I349">_FV(A349,"Volume")/1000000</f>
        <v>1.2940320000000001</v>
      </c>
      <c r="J349" s="26" cm="1">
        <f t="array" ref="J349">_FV(A349,"Volume average",TRUE)/1000000</f>
        <v>1.341297</v>
      </c>
      <c r="K349" s="23">
        <f>J349*D349*1000000/100000000</f>
        <v>0.89008468920000006</v>
      </c>
      <c r="L349" s="26" cm="1">
        <f t="array" ref="L349">_FV(A349,"Shares outstanding",TRUE)/100000000</f>
        <v>2.919896</v>
      </c>
      <c r="M349" s="7">
        <f>I349/J349</f>
        <v>0.96476171944021349</v>
      </c>
      <c r="N349" s="7">
        <f>F349/D349-1</f>
        <v>6.4798071127184942E-2</v>
      </c>
      <c r="O349" s="7">
        <f>D349/G349-1</f>
        <v>0.35594605639558652</v>
      </c>
      <c r="P349" s="16">
        <f>$P$1</f>
        <v>45289</v>
      </c>
      <c r="Q349" cm="1" vm="2">
        <f t="array" aca="1" ref="Q349:R349" ca="1">_xlfn.STOCKHISTORY(A349,P349,P349,0,0 )</f>
        <v>45289</v>
      </c>
      <c r="R349" s="17" vm="863">
        <f ca="1"/>
        <v>69.98</v>
      </c>
      <c r="S349" s="7">
        <f ca="1">D349/R349-1</f>
        <v>-5.1729065447270739E-2</v>
      </c>
    </row>
    <row r="350" spans="1:19" x14ac:dyDescent="0.25">
      <c r="A350" t="e" vm="864">
        <v>#VALUE!</v>
      </c>
      <c r="B350" t="str" cm="1">
        <f t="array" ref="B350">_FV(A350,"Name")</f>
        <v>Cboe Global Markets, Inc.</v>
      </c>
      <c r="C350" t="str" cm="1">
        <f t="array" ref="C350">_FV(A350,"Ticker symbol",TRUE)</f>
        <v>CBOE</v>
      </c>
      <c r="D350" cm="1">
        <f t="array" ref="D350">_FV(A350,"Price")</f>
        <v>183.68</v>
      </c>
      <c r="E350" s="1" cm="1">
        <f t="array" ref="E350">_FV(A350,"Change (%)",TRUE)</f>
        <v>1.6604000000000001E-2</v>
      </c>
      <c r="F350" s="2" cm="1">
        <f t="array" ref="F350">_FV(A350,"52 week high",TRUE)</f>
        <v>184.48</v>
      </c>
      <c r="G350" s="2" cm="1">
        <f t="array" ref="G350">_FV(A350,"52 week low",TRUE)</f>
        <v>116.11</v>
      </c>
      <c r="H350" s="3" cm="1">
        <f t="array" ref="H350">_FV(A350,"Market cap",TRUE)/100000000</f>
        <v>193.8852608</v>
      </c>
      <c r="I350" s="26" cm="1">
        <f t="array" ref="I350">_FV(A350,"Volume")/1000000</f>
        <v>1.098328</v>
      </c>
      <c r="J350" s="26" cm="1">
        <f t="array" ref="J350">_FV(A350,"Volume average",TRUE)/1000000</f>
        <v>0.79010199999999997</v>
      </c>
      <c r="K350" s="23">
        <f>J350*D350*1000000/100000000</f>
        <v>1.4512593536000002</v>
      </c>
      <c r="L350" s="26" cm="1">
        <f t="array" ref="L350">_FV(A350,"Shares outstanding",TRUE)/100000000</f>
        <v>1.0555600000000001</v>
      </c>
      <c r="M350" s="7">
        <f>I350/J350</f>
        <v>1.3901091251509299</v>
      </c>
      <c r="N350" s="7">
        <f>F350/D350-1</f>
        <v>4.3554006968640202E-3</v>
      </c>
      <c r="O350" s="7">
        <f>D350/G350-1</f>
        <v>0.58194815261390076</v>
      </c>
      <c r="P350" s="16">
        <f>$P$1</f>
        <v>45289</v>
      </c>
      <c r="Q350" cm="1" vm="2">
        <f t="array" aca="1" ref="Q350:R350" ca="1">_xlfn.STOCKHISTORY(A350,P350,P350,0,0 )</f>
        <v>45289</v>
      </c>
      <c r="R350" s="17" vm="865">
        <f ca="1"/>
        <v>178.56</v>
      </c>
      <c r="S350" s="7">
        <f ca="1">D350/R350-1</f>
        <v>2.8673835125448077E-2</v>
      </c>
    </row>
    <row r="351" spans="1:19" x14ac:dyDescent="0.25">
      <c r="A351" t="e" vm="866">
        <v>#VALUE!</v>
      </c>
      <c r="B351" t="str" cm="1">
        <f t="array" ref="B351">_FV(A351,"Name")</f>
        <v>THE COOPER COMPANIES, INC.</v>
      </c>
      <c r="C351" t="str" cm="1">
        <f t="array" ref="C351">_FV(A351,"Ticker symbol",TRUE)</f>
        <v>COO</v>
      </c>
      <c r="D351" cm="1">
        <f t="array" ref="D351">_FV(A351,"Price")</f>
        <v>382.82</v>
      </c>
      <c r="E351" s="1" cm="1">
        <f t="array" ref="E351">_FV(A351,"Change (%)",TRUE)</f>
        <v>-2.4749999999999998E-3</v>
      </c>
      <c r="F351" s="2" cm="1">
        <f t="array" ref="F351">_FV(A351,"52 week high",TRUE)</f>
        <v>399.62</v>
      </c>
      <c r="G351" s="2" cm="1">
        <f t="array" ref="G351">_FV(A351,"52 week low",TRUE)</f>
        <v>303.74</v>
      </c>
      <c r="H351" s="3" cm="1">
        <f t="array" ref="H351">_FV(A351,"Market cap",TRUE)/100000000</f>
        <v>189.59535663</v>
      </c>
      <c r="I351" s="26" cm="1">
        <f t="array" ref="I351">_FV(A351,"Volume")/1000000</f>
        <v>0.29351699999999997</v>
      </c>
      <c r="J351" s="26" cm="1">
        <f t="array" ref="J351">_FV(A351,"Volume average",TRUE)/1000000</f>
        <v>0.28222000000000003</v>
      </c>
      <c r="K351" s="23">
        <f>J351*D351*1000000/100000000</f>
        <v>1.0803946040000001</v>
      </c>
      <c r="L351" s="26" cm="1">
        <f t="array" ref="L351">_FV(A351,"Shares outstanding",TRUE)/100000000</f>
        <v>0.49525979999999997</v>
      </c>
      <c r="M351" s="7">
        <f>I351/J351</f>
        <v>1.0400290553468923</v>
      </c>
      <c r="N351" s="7">
        <f>F351/D351-1</f>
        <v>4.38848545008097E-2</v>
      </c>
      <c r="O351" s="7">
        <f>D351/G351-1</f>
        <v>0.26035425034569037</v>
      </c>
      <c r="P351" s="16">
        <f>$P$1</f>
        <v>45289</v>
      </c>
      <c r="Q351" cm="1" vm="2">
        <f t="array" aca="1" ref="Q351:R351" ca="1">_xlfn.STOCKHISTORY(A351,P351,P351,0,0 )</f>
        <v>45289</v>
      </c>
      <c r="R351" s="17" vm="867">
        <f ca="1"/>
        <v>378.44</v>
      </c>
      <c r="S351" s="7">
        <f ca="1">D351/R351-1</f>
        <v>1.1573829404925462E-2</v>
      </c>
    </row>
    <row r="352" spans="1:19" x14ac:dyDescent="0.25">
      <c r="A352" t="e" vm="868">
        <v>#VALUE!</v>
      </c>
      <c r="B352" t="str" cm="1">
        <f t="array" ref="B352">_FV(A352,"Name")</f>
        <v>W. R. BERKLEY CORPORATION</v>
      </c>
      <c r="C352" t="str" cm="1">
        <f t="array" ref="C352">_FV(A352,"Ticker symbol",TRUE)</f>
        <v>WRB</v>
      </c>
      <c r="D352" cm="1">
        <f t="array" ref="D352">_FV(A352,"Price")</f>
        <v>73.3</v>
      </c>
      <c r="E352" s="1" cm="1">
        <f t="array" ref="E352">_FV(A352,"Change (%)",TRUE)</f>
        <v>6.7300000000000007E-3</v>
      </c>
      <c r="F352" s="2" cm="1">
        <f t="array" ref="F352">_FV(A352,"52 week high",TRUE)</f>
        <v>74.5</v>
      </c>
      <c r="G352" s="2" cm="1">
        <f t="array" ref="G352">_FV(A352,"52 week low",TRUE)</f>
        <v>54.686999999999998</v>
      </c>
      <c r="H352" s="3" cm="1">
        <f t="array" ref="H352">_FV(A352,"Market cap",TRUE)/100000000</f>
        <v>189.02017599999999</v>
      </c>
      <c r="I352" s="26" cm="1">
        <f t="array" ref="I352">_FV(A352,"Volume")/1000000</f>
        <v>0.95130099999999995</v>
      </c>
      <c r="J352" s="26" cm="1">
        <f t="array" ref="J352">_FV(A352,"Volume average",TRUE)/1000000</f>
        <v>1.238451</v>
      </c>
      <c r="K352" s="23">
        <f>J352*D352*1000000/100000000</f>
        <v>0.90778458299999998</v>
      </c>
      <c r="L352" s="26" cm="1">
        <f t="array" ref="L352">_FV(A352,"Shares outstanding",TRUE)/100000000</f>
        <v>2.5787200000000001</v>
      </c>
      <c r="M352" s="7">
        <f>I352/J352</f>
        <v>0.7681377785637058</v>
      </c>
      <c r="N352" s="7">
        <f>F352/D352-1</f>
        <v>1.6371077762619368E-2</v>
      </c>
      <c r="O352" s="7">
        <f>D352/G352-1</f>
        <v>0.34035511181816513</v>
      </c>
      <c r="P352" s="16">
        <f>$P$1</f>
        <v>45289</v>
      </c>
      <c r="Q352" cm="1" vm="2">
        <f t="array" aca="1" ref="Q352:R352" ca="1">_xlfn.STOCKHISTORY(A352,P352,P352,0,0 )</f>
        <v>45289</v>
      </c>
      <c r="R352" s="17" vm="869">
        <f ca="1"/>
        <v>70.72</v>
      </c>
      <c r="S352" s="7">
        <f ca="1">D352/R352-1</f>
        <v>3.6481900452488558E-2</v>
      </c>
    </row>
    <row r="353" spans="1:19" x14ac:dyDescent="0.25">
      <c r="A353" t="e" vm="870">
        <v>#VALUE!</v>
      </c>
      <c r="B353" t="str" cm="1">
        <f t="array" ref="B353">_FV(A353,"Name")</f>
        <v>LABORATORY CORPORATION OF AMERICA HOLDINGS</v>
      </c>
      <c r="C353" t="str" cm="1">
        <f t="array" ref="C353">_FV(A353,"Ticker symbol",TRUE)</f>
        <v>LH</v>
      </c>
      <c r="D353" cm="1">
        <f t="array" ref="D353">_FV(A353,"Price")</f>
        <v>221.77</v>
      </c>
      <c r="E353" s="1" cm="1">
        <f t="array" ref="E353">_FV(A353,"Change (%)",TRUE)</f>
        <v>-7.6519999999999999E-3</v>
      </c>
      <c r="F353" s="2" cm="1">
        <f t="array" ref="F353">_FV(A353,"52 week high",TRUE)</f>
        <v>234.09</v>
      </c>
      <c r="G353" s="2" cm="1">
        <f t="array" ref="G353">_FV(A353,"52 week low",TRUE)</f>
        <v>179.5806</v>
      </c>
      <c r="H353" s="3" cm="1">
        <f t="array" ref="H353">_FV(A353,"Market cap",TRUE)/100000000</f>
        <v>188.28272999999999</v>
      </c>
      <c r="I353" s="26" cm="1">
        <f t="array" ref="I353">_FV(A353,"Volume")/1000000</f>
        <v>1.023981</v>
      </c>
      <c r="J353" s="26" cm="1">
        <f t="array" ref="J353">_FV(A353,"Volume average",TRUE)/1000000</f>
        <v>0.71008899999999997</v>
      </c>
      <c r="K353" s="23">
        <f>J353*D353*1000000/100000000</f>
        <v>1.5747643753</v>
      </c>
      <c r="L353" s="26" cm="1">
        <f t="array" ref="L353">_FV(A353,"Shares outstanding",TRUE)/100000000</f>
        <v>0.84899999999999998</v>
      </c>
      <c r="M353" s="7">
        <f>I353/J353</f>
        <v>1.4420459970510739</v>
      </c>
      <c r="N353" s="7">
        <f>F353/D353-1</f>
        <v>5.555305045768133E-2</v>
      </c>
      <c r="O353" s="7">
        <f>D353/G353-1</f>
        <v>0.23493294932748854</v>
      </c>
      <c r="P353" s="16">
        <f>$P$1</f>
        <v>45289</v>
      </c>
      <c r="Q353" cm="1" vm="2">
        <f t="array" aca="1" ref="Q353:R353" ca="1">_xlfn.STOCKHISTORY(A353,P353,P353,0,0 )</f>
        <v>45289</v>
      </c>
      <c r="R353" s="17" vm="871">
        <f ca="1"/>
        <v>227.29</v>
      </c>
      <c r="S353" s="7">
        <f ca="1">D353/R353-1</f>
        <v>-2.4286154252276759E-2</v>
      </c>
    </row>
    <row r="354" spans="1:19" x14ac:dyDescent="0.25">
      <c r="A354" t="e" vm="872">
        <v>#VALUE!</v>
      </c>
      <c r="B354" t="str" cm="1">
        <f t="array" ref="B354">_FV(A354,"Name")</f>
        <v>DARDEN RESTAURANTS, INC.</v>
      </c>
      <c r="C354" t="str" cm="1">
        <f t="array" ref="C354">_FV(A354,"Ticker symbol",TRUE)</f>
        <v>DRI</v>
      </c>
      <c r="D354" cm="1">
        <f t="array" ref="D354">_FV(A354,"Price")</f>
        <v>157.16999999999999</v>
      </c>
      <c r="E354" s="1" cm="1">
        <f t="array" ref="E354">_FV(A354,"Change (%)",TRUE)</f>
        <v>2.5460000000000001E-4</v>
      </c>
      <c r="F354" s="2" cm="1">
        <f t="array" ref="F354">_FV(A354,"52 week high",TRUE)</f>
        <v>173.06</v>
      </c>
      <c r="G354" s="2" cm="1">
        <f t="array" ref="G354">_FV(A354,"52 week low",TRUE)</f>
        <v>133.36000000000001</v>
      </c>
      <c r="H354" s="3" cm="1">
        <f t="array" ref="H354">_FV(A354,"Market cap",TRUE)/100000000</f>
        <v>187.67795436</v>
      </c>
      <c r="I354" s="26" cm="1">
        <f t="array" ref="I354">_FV(A354,"Volume")/1000000</f>
        <v>1.4285969999999999</v>
      </c>
      <c r="J354" s="26" cm="1">
        <f t="array" ref="J354">_FV(A354,"Volume average",TRUE)/1000000</f>
        <v>1.1007499999999999</v>
      </c>
      <c r="K354" s="23">
        <f>J354*D354*1000000/100000000</f>
        <v>1.7300487749999998</v>
      </c>
      <c r="L354" s="26" cm="1">
        <f t="array" ref="L354">_FV(A354,"Shares outstanding",TRUE)/100000000</f>
        <v>1.1941079999999999</v>
      </c>
      <c r="M354" s="7">
        <f>I354/J354</f>
        <v>1.2978396547808313</v>
      </c>
      <c r="N354" s="7">
        <f>F354/D354-1</f>
        <v>0.10110071896672412</v>
      </c>
      <c r="O354" s="7">
        <f>D354/G354-1</f>
        <v>0.17853929214157138</v>
      </c>
      <c r="P354" s="16">
        <f>$P$1</f>
        <v>45289</v>
      </c>
      <c r="Q354" cm="1" vm="2">
        <f t="array" aca="1" ref="Q354:R354" ca="1">_xlfn.STOCKHISTORY(A354,P354,P354,0,0 )</f>
        <v>45289</v>
      </c>
      <c r="R354" s="17" vm="873">
        <f ca="1"/>
        <v>164.3</v>
      </c>
      <c r="S354" s="7">
        <f ca="1">D354/R354-1</f>
        <v>-4.3396226415094441E-2</v>
      </c>
    </row>
    <row r="355" spans="1:19" x14ac:dyDescent="0.25">
      <c r="A355" t="e" vm="874">
        <v>#VALUE!</v>
      </c>
      <c r="B355" t="str" cm="1">
        <f t="array" ref="B355">_FV(A355,"Name")</f>
        <v>AMEREN CORPORATION</v>
      </c>
      <c r="C355" t="str" cm="1">
        <f t="array" ref="C355">_FV(A355,"Ticker symbol",TRUE)</f>
        <v>AEE</v>
      </c>
      <c r="D355" cm="1">
        <f t="array" ref="D355">_FV(A355,"Price")</f>
        <v>71.209999999999994</v>
      </c>
      <c r="E355" s="1" cm="1">
        <f t="array" ref="E355">_FV(A355,"Change (%)",TRUE)</f>
        <v>-9.4590000000000004E-3</v>
      </c>
      <c r="F355" s="2" cm="1">
        <f t="array" ref="F355">_FV(A355,"52 week high",TRUE)</f>
        <v>91.18</v>
      </c>
      <c r="G355" s="2" cm="1">
        <f t="array" ref="G355">_FV(A355,"52 week low",TRUE)</f>
        <v>69.709999999999994</v>
      </c>
      <c r="H355" s="3" cm="1">
        <f t="array" ref="H355">_FV(A355,"Market cap",TRUE)/100000000</f>
        <v>187.2431345</v>
      </c>
      <c r="I355" s="26" cm="1">
        <f t="array" ref="I355">_FV(A355,"Volume")/1000000</f>
        <v>1.933851</v>
      </c>
      <c r="J355" s="26" cm="1">
        <f t="array" ref="J355">_FV(A355,"Volume average",TRUE)/1000000</f>
        <v>2.4044810000000001</v>
      </c>
      <c r="K355" s="23">
        <f>J355*D355*1000000/100000000</f>
        <v>1.7122309200999999</v>
      </c>
      <c r="L355" s="26" cm="1">
        <f t="array" ref="L355">_FV(A355,"Shares outstanding",TRUE)/100000000</f>
        <v>2.6294499999999998</v>
      </c>
      <c r="M355" s="7">
        <f>I355/J355</f>
        <v>0.80426961161265154</v>
      </c>
      <c r="N355" s="7">
        <f>F355/D355-1</f>
        <v>0.28043814071057449</v>
      </c>
      <c r="O355" s="7">
        <f>D355/G355-1</f>
        <v>2.1517716253048436E-2</v>
      </c>
      <c r="P355" s="16">
        <f>$P$1</f>
        <v>45289</v>
      </c>
      <c r="Q355" cm="1" vm="2">
        <f t="array" aca="1" ref="Q355:R355" ca="1">_xlfn.STOCKHISTORY(A355,P355,P355,0,0 )</f>
        <v>45289</v>
      </c>
      <c r="R355" s="17" vm="875">
        <f ca="1"/>
        <v>72.34</v>
      </c>
      <c r="S355" s="7">
        <f ca="1">D355/R355-1</f>
        <v>-1.5620680121647856E-2</v>
      </c>
    </row>
    <row r="356" spans="1:19" x14ac:dyDescent="0.25">
      <c r="A356" t="e" vm="876">
        <v>#VALUE!</v>
      </c>
      <c r="B356" t="str" cm="1">
        <f t="array" ref="B356">_FV(A356,"Name")</f>
        <v>AXON ENTERPRISE, INC.</v>
      </c>
      <c r="C356" t="str" cm="1">
        <f t="array" ref="C356">_FV(A356,"Ticker symbol",TRUE)</f>
        <v>AXON</v>
      </c>
      <c r="D356" cm="1">
        <f t="array" ref="D356">_FV(A356,"Price")</f>
        <v>249.47</v>
      </c>
      <c r="E356" s="1" cm="1">
        <f t="array" ref="E356">_FV(A356,"Change (%)",TRUE)</f>
        <v>-4.8669999999999998E-3</v>
      </c>
      <c r="F356" s="2" cm="1">
        <f t="array" ref="F356">_FV(A356,"52 week high",TRUE)</f>
        <v>260.69</v>
      </c>
      <c r="G356" s="2" cm="1">
        <f t="array" ref="G356">_FV(A356,"52 week low",TRUE)</f>
        <v>168.2954</v>
      </c>
      <c r="H356" s="3" cm="1">
        <f t="array" ref="H356">_FV(A356,"Market cap",TRUE)/100000000</f>
        <v>186.93742570000001</v>
      </c>
      <c r="I356" s="26" cm="1">
        <f t="array" ref="I356">_FV(A356,"Volume")/1000000</f>
        <v>0.385237</v>
      </c>
      <c r="J356" s="26" cm="1">
        <f t="array" ref="J356">_FV(A356,"Volume average",TRUE)/1000000</f>
        <v>0.40492699999999998</v>
      </c>
      <c r="K356" s="23">
        <f>J356*D356*1000000/100000000</f>
        <v>1.0101713869</v>
      </c>
      <c r="L356" s="26" cm="1">
        <f t="array" ref="L356">_FV(A356,"Shares outstanding",TRUE)/100000000</f>
        <v>0.74933830000000001</v>
      </c>
      <c r="M356" s="7">
        <f>I356/J356</f>
        <v>0.95137395135419478</v>
      </c>
      <c r="N356" s="7">
        <f>F356/D356-1</f>
        <v>4.4975347737202798E-2</v>
      </c>
      <c r="O356" s="7">
        <f>D356/G356-1</f>
        <v>0.48233403883885129</v>
      </c>
      <c r="P356" s="16">
        <f>$P$1</f>
        <v>45289</v>
      </c>
      <c r="Q356" cm="1" vm="2">
        <f t="array" aca="1" ref="Q356:R356" ca="1">_xlfn.STOCKHISTORY(A356,P356,P356,0,0 )</f>
        <v>45289</v>
      </c>
      <c r="R356" s="17" vm="877">
        <f ca="1"/>
        <v>258.33</v>
      </c>
      <c r="S356" s="7">
        <f ca="1">D356/R356-1</f>
        <v>-3.4297216738280456E-2</v>
      </c>
    </row>
    <row r="357" spans="1:19" x14ac:dyDescent="0.25">
      <c r="A357" t="e" vm="878">
        <v>#VALUE!</v>
      </c>
      <c r="B357" t="str" cm="1">
        <f t="array" ref="B357">_FV(A357,"Name")</f>
        <v>Coterra Energy Inc.</v>
      </c>
      <c r="C357" t="str" cm="1">
        <f t="array" ref="C357">_FV(A357,"Ticker symbol",TRUE)</f>
        <v>CTRA</v>
      </c>
      <c r="D357" cm="1">
        <f t="array" ref="D357">_FV(A357,"Price")</f>
        <v>24.81</v>
      </c>
      <c r="E357" s="1" cm="1">
        <f t="array" ref="E357">_FV(A357,"Change (%)",TRUE)</f>
        <v>-2.9721999999999998E-2</v>
      </c>
      <c r="F357" s="2" cm="1">
        <f t="array" ref="F357">_FV(A357,"52 week high",TRUE)</f>
        <v>29.89</v>
      </c>
      <c r="G357" s="2" cm="1">
        <f t="array" ref="G357">_FV(A357,"52 week low",TRUE)</f>
        <v>22.25</v>
      </c>
      <c r="H357" s="3" cm="1">
        <f t="array" ref="H357">_FV(A357,"Market cap",TRUE)/100000000</f>
        <v>186.61876076999999</v>
      </c>
      <c r="I357" s="26" cm="1">
        <f t="array" ref="I357">_FV(A357,"Volume")/1000000</f>
        <v>8.6692009999999993</v>
      </c>
      <c r="J357" s="26" cm="1">
        <f t="array" ref="J357">_FV(A357,"Volume average",TRUE)/1000000</f>
        <v>6.524858</v>
      </c>
      <c r="K357" s="23">
        <f>J357*D357*1000000/100000000</f>
        <v>1.6188172697999998</v>
      </c>
      <c r="L357" s="26" cm="1">
        <f t="array" ref="L357">_FV(A357,"Shares outstanding",TRUE)/100000000</f>
        <v>7.5219170000000002</v>
      </c>
      <c r="M357" s="7">
        <f>I357/J357</f>
        <v>1.3286420945865793</v>
      </c>
      <c r="N357" s="7">
        <f>F357/D357-1</f>
        <v>0.20475614671503428</v>
      </c>
      <c r="O357" s="7">
        <f>D357/G357-1</f>
        <v>0.11505617977528093</v>
      </c>
      <c r="P357" s="16">
        <f>$P$1</f>
        <v>45289</v>
      </c>
      <c r="Q357" cm="1" vm="2">
        <f t="array" aca="1" ref="Q357:R357" ca="1">_xlfn.STOCKHISTORY(A357,P357,P357,0,0 )</f>
        <v>45289</v>
      </c>
      <c r="R357" s="17" vm="879">
        <f ca="1"/>
        <v>25.52</v>
      </c>
      <c r="S357" s="7">
        <f ca="1">D357/R357-1</f>
        <v>-2.7821316614420111E-2</v>
      </c>
    </row>
    <row r="358" spans="1:19" x14ac:dyDescent="0.25">
      <c r="A358" t="e" vm="880">
        <v>#VALUE!</v>
      </c>
      <c r="B358" t="str" cm="1">
        <f t="array" ref="B358">_FV(A358,"Name")</f>
        <v>PRINCIPAL FINANCIAL GROUP, INC.</v>
      </c>
      <c r="C358" t="str" cm="1">
        <f t="array" ref="C358">_FV(A358,"Ticker symbol",TRUE)</f>
        <v>PFG</v>
      </c>
      <c r="D358" cm="1">
        <f t="array" ref="D358">_FV(A358,"Price")</f>
        <v>78.14</v>
      </c>
      <c r="E358" s="1" cm="1">
        <f t="array" ref="E358">_FV(A358,"Change (%)",TRUE)</f>
        <v>-7.7459999999999994E-3</v>
      </c>
      <c r="F358" s="2" cm="1">
        <f t="array" ref="F358">_FV(A358,"52 week high",TRUE)</f>
        <v>93.87</v>
      </c>
      <c r="G358" s="2" cm="1">
        <f t="array" ref="G358">_FV(A358,"52 week low",TRUE)</f>
        <v>65.165000000000006</v>
      </c>
      <c r="H358" s="3" cm="1">
        <f t="array" ref="H358">_FV(A358,"Market cap",TRUE)/100000000</f>
        <v>186.29521493999999</v>
      </c>
      <c r="I358" s="26" cm="1">
        <f t="array" ref="I358">_FV(A358,"Volume")/1000000</f>
        <v>0.86505399999999999</v>
      </c>
      <c r="J358" s="26" cm="1">
        <f t="array" ref="J358">_FV(A358,"Volume average",TRUE)/1000000</f>
        <v>1.0458890000000001</v>
      </c>
      <c r="K358" s="23">
        <f>J358*D358*1000000/100000000</f>
        <v>0.81725766460000004</v>
      </c>
      <c r="L358" s="26" cm="1">
        <f t="array" ref="L358">_FV(A358,"Shares outstanding",TRUE)/100000000</f>
        <v>2.3841209999999999</v>
      </c>
      <c r="M358" s="7">
        <f>I358/J358</f>
        <v>0.82709924284508196</v>
      </c>
      <c r="N358" s="7">
        <f>F358/D358-1</f>
        <v>0.20130534937292044</v>
      </c>
      <c r="O358" s="7">
        <f>D358/G358-1</f>
        <v>0.19910995166116763</v>
      </c>
      <c r="P358" s="16">
        <f>$P$1</f>
        <v>45289</v>
      </c>
      <c r="Q358" cm="1" vm="2">
        <f t="array" aca="1" ref="Q358:R358" ca="1">_xlfn.STOCKHISTORY(A358,P358,P358,0,0 )</f>
        <v>45289</v>
      </c>
      <c r="R358" s="17" vm="881">
        <f ca="1"/>
        <v>78.67</v>
      </c>
      <c r="S358" s="7">
        <f ca="1">D358/R358-1</f>
        <v>-6.737002669378378E-3</v>
      </c>
    </row>
    <row r="359" spans="1:19" x14ac:dyDescent="0.25">
      <c r="A359" t="e" vm="882">
        <v>#VALUE!</v>
      </c>
      <c r="B359" t="str" cm="1">
        <f t="array" ref="B359">_FV(A359,"Name")</f>
        <v>KELLANOVA</v>
      </c>
      <c r="C359" t="str" cm="1">
        <f t="array" ref="C359">_FV(A359,"Ticker symbol",TRUE)</f>
        <v>K</v>
      </c>
      <c r="D359" cm="1">
        <f t="array" ref="D359">_FV(A359,"Price")</f>
        <v>54.14</v>
      </c>
      <c r="E359" s="1" cm="1">
        <f t="array" ref="E359">_FV(A359,"Change (%)",TRUE)</f>
        <v>-2.3096000000000002E-2</v>
      </c>
      <c r="F359" s="2" cm="1">
        <f t="array" ref="F359">_FV(A359,"52 week high",TRUE)</f>
        <v>67.841300000000004</v>
      </c>
      <c r="G359" s="2" cm="1">
        <f t="array" ref="G359">_FV(A359,"52 week low",TRUE)</f>
        <v>47.625</v>
      </c>
      <c r="H359" s="3" cm="1">
        <f t="array" ref="H359">_FV(A359,"Market cap",TRUE)/100000000</f>
        <v>185.44016558000001</v>
      </c>
      <c r="I359" s="26" cm="1">
        <f t="array" ref="I359">_FV(A359,"Volume")/1000000</f>
        <v>3.2569439999999998</v>
      </c>
      <c r="J359" s="26" cm="1">
        <f t="array" ref="J359">_FV(A359,"Volume average",TRUE)/1000000</f>
        <v>2.841313</v>
      </c>
      <c r="K359" s="23">
        <f>J359*D359*1000000/100000000</f>
        <v>1.5382868582</v>
      </c>
      <c r="L359" s="26" cm="1">
        <f t="array" ref="L359">_FV(A359,"Shares outstanding",TRUE)/100000000</f>
        <v>3.4251969999999998</v>
      </c>
      <c r="M359" s="7">
        <f>I359/J359</f>
        <v>1.146281314307857</v>
      </c>
      <c r="N359" s="7">
        <f>F359/D359-1</f>
        <v>0.25307166605097908</v>
      </c>
      <c r="O359" s="7">
        <f>D359/G359-1</f>
        <v>0.1367979002624673</v>
      </c>
      <c r="P359" s="16">
        <f>$P$1</f>
        <v>45289</v>
      </c>
      <c r="Q359" cm="1" vm="2">
        <f t="array" aca="1" ref="Q359:R359" ca="1">_xlfn.STOCKHISTORY(A359,P359,P359,0,0 )</f>
        <v>45289</v>
      </c>
      <c r="R359" s="17" vm="883">
        <f ca="1"/>
        <v>55.91</v>
      </c>
      <c r="S359" s="7">
        <f ca="1">D359/R359-1</f>
        <v>-3.1658021820783366E-2</v>
      </c>
    </row>
    <row r="360" spans="1:19" x14ac:dyDescent="0.25">
      <c r="A360" t="e" vm="884">
        <v>#VALUE!</v>
      </c>
      <c r="B360" t="str" cm="1">
        <f t="array" ref="B360">_FV(A360,"Name")</f>
        <v>EXPEDITORS INTERNATIONAL OF WASHINGTON, INC</v>
      </c>
      <c r="C360" t="str" cm="1">
        <f t="array" ref="C360">_FV(A360,"Ticker symbol",TRUE)</f>
        <v>EXPD</v>
      </c>
      <c r="D360" cm="1">
        <f t="array" ref="D360">_FV(A360,"Price")</f>
        <v>127.19</v>
      </c>
      <c r="E360" s="1" cm="1">
        <f t="array" ref="E360">_FV(A360,"Change (%)",TRUE)</f>
        <v>4.1840000000000002E-3</v>
      </c>
      <c r="F360" s="2" cm="1">
        <f t="array" ref="F360">_FV(A360,"52 week high",TRUE)</f>
        <v>129.18</v>
      </c>
      <c r="G360" s="2" cm="1">
        <f t="array" ref="G360">_FV(A360,"52 week low",TRUE)</f>
        <v>102.89</v>
      </c>
      <c r="H360" s="3" cm="1">
        <f t="array" ref="H360">_FV(A360,"Market cap",TRUE)/100000000</f>
        <v>184.92077785999999</v>
      </c>
      <c r="I360" s="26" cm="1">
        <f t="array" ref="I360">_FV(A360,"Volume")/1000000</f>
        <v>1.3229930000000001</v>
      </c>
      <c r="J360" s="26" cm="1">
        <f t="array" ref="J360">_FV(A360,"Volume average",TRUE)/1000000</f>
        <v>1.1924539999999999</v>
      </c>
      <c r="K360" s="23">
        <f>J360*D360*1000000/100000000</f>
        <v>1.5166822426</v>
      </c>
      <c r="L360" s="26" cm="1">
        <f t="array" ref="L360">_FV(A360,"Shares outstanding",TRUE)/100000000</f>
        <v>1.453894</v>
      </c>
      <c r="M360" s="7">
        <f>I360/J360</f>
        <v>1.1094708894431149</v>
      </c>
      <c r="N360" s="7">
        <f>F360/D360-1</f>
        <v>1.5645884110386143E-2</v>
      </c>
      <c r="O360" s="7">
        <f>D360/G360-1</f>
        <v>0.23617455535037424</v>
      </c>
      <c r="P360" s="16">
        <f>$P$1</f>
        <v>45289</v>
      </c>
      <c r="Q360" cm="1" vm="2">
        <f t="array" aca="1" ref="Q360:R360" ca="1">_xlfn.STOCKHISTORY(A360,P360,P360,0,0 )</f>
        <v>45289</v>
      </c>
      <c r="R360" s="17" vm="885">
        <f ca="1"/>
        <v>127.2</v>
      </c>
      <c r="S360" s="7">
        <f ca="1">D360/R360-1</f>
        <v>-7.8616352201299478E-5</v>
      </c>
    </row>
    <row r="361" spans="1:19" x14ac:dyDescent="0.25">
      <c r="A361" t="e" vm="886">
        <v>#VALUE!</v>
      </c>
      <c r="B361" t="str" cm="1">
        <f t="array" ref="B361">_FV(A361,"Name")</f>
        <v>TARGA RESOURCES CORP.</v>
      </c>
      <c r="C361" t="str" cm="1">
        <f t="array" ref="C361">_FV(A361,"Ticker symbol",TRUE)</f>
        <v>TRGP</v>
      </c>
      <c r="D361" cm="1">
        <f t="array" ref="D361">_FV(A361,"Price")</f>
        <v>82.53</v>
      </c>
      <c r="E361" s="1" cm="1">
        <f t="array" ref="E361">_FV(A361,"Change (%)",TRUE)</f>
        <v>-1.5389999999999999E-2</v>
      </c>
      <c r="F361" s="2" cm="1">
        <f t="array" ref="F361">_FV(A361,"52 week high",TRUE)</f>
        <v>91.435000000000002</v>
      </c>
      <c r="G361" s="2" cm="1">
        <f t="array" ref="G361">_FV(A361,"52 week low",TRUE)</f>
        <v>64.849999999999994</v>
      </c>
      <c r="H361" s="3" cm="1">
        <f t="array" ref="H361">_FV(A361,"Market cap",TRUE)/100000000</f>
        <v>184.02176267999999</v>
      </c>
      <c r="I361" s="26" cm="1">
        <f t="array" ref="I361">_FV(A361,"Volume")/1000000</f>
        <v>1.385737</v>
      </c>
      <c r="J361" s="26" cm="1">
        <f t="array" ref="J361">_FV(A361,"Volume average",TRUE)/1000000</f>
        <v>1.403443</v>
      </c>
      <c r="K361" s="23">
        <f>J361*D361*1000000/100000000</f>
        <v>1.1582615079</v>
      </c>
      <c r="L361" s="26" cm="1">
        <f t="array" ref="L361">_FV(A361,"Shares outstanding",TRUE)/100000000</f>
        <v>2.2297560000000001</v>
      </c>
      <c r="M361" s="7">
        <f>I361/J361</f>
        <v>0.9873838837772535</v>
      </c>
      <c r="N361" s="7">
        <f>F361/D361-1</f>
        <v>0.10790015751847815</v>
      </c>
      <c r="O361" s="7">
        <f>D361/G361-1</f>
        <v>0.27262914417887441</v>
      </c>
      <c r="P361" s="16">
        <f>$P$1</f>
        <v>45289</v>
      </c>
      <c r="Q361" cm="1" vm="2">
        <f t="array" aca="1" ref="Q361:R361" ca="1">_xlfn.STOCKHISTORY(A361,P361,P361,0,0 )</f>
        <v>45289</v>
      </c>
      <c r="R361" s="17" vm="887">
        <f ca="1"/>
        <v>86.87</v>
      </c>
      <c r="S361" s="7">
        <f ca="1">D361/R361-1</f>
        <v>-4.9959709911361894E-2</v>
      </c>
    </row>
    <row r="362" spans="1:19" x14ac:dyDescent="0.25">
      <c r="A362" t="e" vm="888">
        <v>#VALUE!</v>
      </c>
      <c r="B362" t="str" cm="1">
        <f t="array" ref="B362">_FV(A362,"Name")</f>
        <v>VERALTO CORPORATION</v>
      </c>
      <c r="C362" t="str" cm="1">
        <f t="array" ref="C362">_FV(A362,"Ticker symbol",TRUE)</f>
        <v>VLTO</v>
      </c>
      <c r="D362" cm="1">
        <f t="array" ref="D362">_FV(A362,"Price")</f>
        <v>74.55</v>
      </c>
      <c r="E362" s="1" cm="1">
        <f t="array" ref="E362">_FV(A362,"Change (%)",TRUE)</f>
        <v>-1.5970999999999999E-2</v>
      </c>
      <c r="F362" s="2" cm="1">
        <f t="array" ref="F362">_FV(A362,"52 week high",TRUE)</f>
        <v>89</v>
      </c>
      <c r="G362" s="2" cm="1">
        <f t="array" ref="G362">_FV(A362,"52 week low",TRUE)</f>
        <v>65.510000000000005</v>
      </c>
      <c r="H362" s="3" cm="1">
        <f t="array" ref="H362">_FV(A362,"Market cap",TRUE)/100000000</f>
        <v>183.62268854999999</v>
      </c>
      <c r="I362" s="26" cm="1">
        <f t="array" ref="I362">_FV(A362,"Volume")/1000000</f>
        <v>1.3426739999999999</v>
      </c>
      <c r="J362" s="26" cm="1">
        <f t="array" ref="J362">_FV(A362,"Volume average",TRUE)/1000000</f>
        <v>1.783528</v>
      </c>
      <c r="K362" s="23">
        <f>J362*D362*1000000/100000000</f>
        <v>1.3296201239999998</v>
      </c>
      <c r="L362" s="26" cm="1">
        <f t="array" ref="L362">_FV(A362,"Shares outstanding",TRUE)/100000000</f>
        <v>2.4630809999999999</v>
      </c>
      <c r="M362" s="7">
        <f>I362/J362</f>
        <v>0.7528191315191014</v>
      </c>
      <c r="N362" s="7">
        <f>F362/D362-1</f>
        <v>0.19382964453386986</v>
      </c>
      <c r="O362" s="7">
        <f>D362/G362-1</f>
        <v>0.13799419935887647</v>
      </c>
      <c r="P362" s="16">
        <f>$P$1</f>
        <v>45289</v>
      </c>
      <c r="Q362" cm="1" vm="2">
        <f t="array" aca="1" ref="Q362:R362" ca="1">_xlfn.STOCKHISTORY(A362,P362,P362,0,0 )</f>
        <v>45289</v>
      </c>
      <c r="R362" s="17" vm="889">
        <f ca="1"/>
        <v>82.26</v>
      </c>
      <c r="S362" s="7">
        <f ca="1">D362/R362-1</f>
        <v>-9.3727206418672604E-2</v>
      </c>
    </row>
    <row r="363" spans="1:19" x14ac:dyDescent="0.25">
      <c r="A363" t="e" vm="890">
        <v>#VALUE!</v>
      </c>
      <c r="B363" t="str" cm="1">
        <f t="array" ref="B363">_FV(A363,"Name")</f>
        <v>WATERS CORPORATION</v>
      </c>
      <c r="C363" t="str" cm="1">
        <f t="array" ref="C363">_FV(A363,"Ticker symbol",TRUE)</f>
        <v>WAT</v>
      </c>
      <c r="D363" cm="1">
        <f t="array" ref="D363">_FV(A363,"Price")</f>
        <v>308.13</v>
      </c>
      <c r="E363" s="1" cm="1">
        <f t="array" ref="E363">_FV(A363,"Change (%)",TRUE)</f>
        <v>5.5199999999999997E-4</v>
      </c>
      <c r="F363" s="2" cm="1">
        <f t="array" ref="F363">_FV(A363,"52 week high",TRUE)</f>
        <v>346.98500000000001</v>
      </c>
      <c r="G363" s="2" cm="1">
        <f t="array" ref="G363">_FV(A363,"52 week low",TRUE)</f>
        <v>231.9</v>
      </c>
      <c r="H363" s="3" cm="1">
        <f t="array" ref="H363">_FV(A363,"Market cap",TRUE)/100000000</f>
        <v>182.18796347</v>
      </c>
      <c r="I363" s="26" cm="1">
        <f t="array" ref="I363">_FV(A363,"Volume")/1000000</f>
        <v>0.37697000000000003</v>
      </c>
      <c r="J363" s="26" cm="1">
        <f t="array" ref="J363">_FV(A363,"Volume average",TRUE)/1000000</f>
        <v>0.44231599999999999</v>
      </c>
      <c r="K363" s="23">
        <f>J363*D363*1000000/100000000</f>
        <v>1.3629082907999999</v>
      </c>
      <c r="L363" s="26" cm="1">
        <f t="array" ref="L363">_FV(A363,"Shares outstanding",TRUE)/100000000</f>
        <v>0.59126979999999996</v>
      </c>
      <c r="M363" s="7">
        <f>I363/J363</f>
        <v>0.85226399225892813</v>
      </c>
      <c r="N363" s="7">
        <f>F363/D363-1</f>
        <v>0.12609937364099566</v>
      </c>
      <c r="O363" s="7">
        <f>D363/G363-1</f>
        <v>0.32871927554980584</v>
      </c>
      <c r="P363" s="16">
        <f>$P$1</f>
        <v>45289</v>
      </c>
      <c r="Q363" cm="1" vm="2">
        <f t="array" aca="1" ref="Q363:R363" ca="1">_xlfn.STOCKHISTORY(A363,P363,P363,0,0 )</f>
        <v>45289</v>
      </c>
      <c r="R363" s="17" vm="891">
        <f ca="1"/>
        <v>329.23</v>
      </c>
      <c r="S363" s="7">
        <f ca="1">D363/R363-1</f>
        <v>-6.4088934787230878E-2</v>
      </c>
    </row>
    <row r="364" spans="1:19" x14ac:dyDescent="0.25">
      <c r="A364" t="e" vm="892">
        <v>#VALUE!</v>
      </c>
      <c r="B364" t="str" cm="1">
        <f t="array" ref="B364">_FV(A364,"Name")</f>
        <v>STEEL DYNAMICS, INC.</v>
      </c>
      <c r="C364" t="str" cm="1">
        <f t="array" ref="C364">_FV(A364,"Ticker symbol",TRUE)</f>
        <v>STLD</v>
      </c>
      <c r="D364" cm="1">
        <f t="array" ref="D364">_FV(A364,"Price")</f>
        <v>111.6</v>
      </c>
      <c r="E364" s="1" cm="1">
        <f t="array" ref="E364">_FV(A364,"Change (%)",TRUE)</f>
        <v>-1.4308000000000001E-2</v>
      </c>
      <c r="F364" s="2" cm="1">
        <f t="array" ref="F364">_FV(A364,"52 week high",TRUE)</f>
        <v>136.46</v>
      </c>
      <c r="G364" s="2" cm="1">
        <f t="array" ref="G364">_FV(A364,"52 week low",TRUE)</f>
        <v>90.549000000000007</v>
      </c>
      <c r="H364" s="3" cm="1">
        <f t="array" ref="H364">_FV(A364,"Market cap",TRUE)/100000000</f>
        <v>180.58721399999999</v>
      </c>
      <c r="I364" s="26" cm="1">
        <f t="array" ref="I364">_FV(A364,"Volume")/1000000</f>
        <v>1.1438680000000001</v>
      </c>
      <c r="J364" s="26" cm="1">
        <f t="array" ref="J364">_FV(A364,"Volume average",TRUE)/1000000</f>
        <v>1.348895</v>
      </c>
      <c r="K364" s="23">
        <f>J364*D364*1000000/100000000</f>
        <v>1.5053668199999997</v>
      </c>
      <c r="L364" s="26" cm="1">
        <f t="array" ref="L364">_FV(A364,"Shares outstanding",TRUE)/100000000</f>
        <v>1.6181650000000001</v>
      </c>
      <c r="M364" s="7">
        <f>I364/J364</f>
        <v>0.84800373639163917</v>
      </c>
      <c r="N364" s="7">
        <f>F364/D364-1</f>
        <v>0.22275985663082443</v>
      </c>
      <c r="O364" s="7">
        <f>D364/G364-1</f>
        <v>0.23248186065003473</v>
      </c>
      <c r="P364" s="16">
        <f>$P$1</f>
        <v>45289</v>
      </c>
      <c r="Q364" cm="1" vm="2">
        <f t="array" aca="1" ref="Q364:R364" ca="1">_xlfn.STOCKHISTORY(A364,P364,P364,0,0 )</f>
        <v>45289</v>
      </c>
      <c r="R364" s="17" vm="893">
        <f ca="1"/>
        <v>118.1</v>
      </c>
      <c r="S364" s="7">
        <f ca="1">D364/R364-1</f>
        <v>-5.5038103302286201E-2</v>
      </c>
    </row>
    <row r="365" spans="1:19" x14ac:dyDescent="0.25">
      <c r="A365" t="e" vm="894">
        <v>#VALUE!</v>
      </c>
      <c r="B365" t="str" cm="1">
        <f t="array" ref="B365">_FV(A365,"Name")</f>
        <v>CENTERPOINT ENERGY, INC.</v>
      </c>
      <c r="C365" t="str" cm="1">
        <f t="array" ref="C365">_FV(A365,"Ticker symbol",TRUE)</f>
        <v>CNP</v>
      </c>
      <c r="D365" cm="1">
        <f t="array" ref="D365">_FV(A365,"Price")</f>
        <v>28.53</v>
      </c>
      <c r="E365" s="1" cm="1">
        <f t="array" ref="E365">_FV(A365,"Change (%)",TRUE)</f>
        <v>-1.4000000000000002E-3</v>
      </c>
      <c r="F365" s="2" cm="1">
        <f t="array" ref="F365">_FV(A365,"52 week high",TRUE)</f>
        <v>31.434999999999999</v>
      </c>
      <c r="G365" s="2" cm="1">
        <f t="array" ref="G365">_FV(A365,"52 week low",TRUE)</f>
        <v>25.42</v>
      </c>
      <c r="H365" s="3" cm="1">
        <f t="array" ref="H365">_FV(A365,"Market cap",TRUE)/100000000</f>
        <v>180.08809307999999</v>
      </c>
      <c r="I365" s="26" cm="1">
        <f t="array" ref="I365">_FV(A365,"Volume")/1000000</f>
        <v>4.3359620000000003</v>
      </c>
      <c r="J365" s="26" cm="1">
        <f t="array" ref="J365">_FV(A365,"Volume average",TRUE)/1000000</f>
        <v>3.938717</v>
      </c>
      <c r="K365" s="23">
        <f>J365*D365*1000000/100000000</f>
        <v>1.1237159601</v>
      </c>
      <c r="L365" s="26" cm="1">
        <f t="array" ref="L365">_FV(A365,"Shares outstanding",TRUE)/100000000</f>
        <v>6.3122360000000004</v>
      </c>
      <c r="M365" s="7">
        <f>I365/J365</f>
        <v>1.1008564464012012</v>
      </c>
      <c r="N365" s="7">
        <f>F365/D365-1</f>
        <v>0.10182264283210651</v>
      </c>
      <c r="O365" s="7">
        <f>D365/G365-1</f>
        <v>0.12234461054287959</v>
      </c>
      <c r="P365" s="16">
        <f>$P$1</f>
        <v>45289</v>
      </c>
      <c r="Q365" cm="1" vm="2">
        <f t="array" aca="1" ref="Q365:R365" ca="1">_xlfn.STOCKHISTORY(A365,P365,P365,0,0 )</f>
        <v>45289</v>
      </c>
      <c r="R365" s="17" vm="895">
        <f ca="1"/>
        <v>28.57</v>
      </c>
      <c r="S365" s="7">
        <f ca="1">D365/R365-1</f>
        <v>-1.4000700035001756E-3</v>
      </c>
    </row>
    <row r="366" spans="1:19" x14ac:dyDescent="0.25">
      <c r="A366" t="e" vm="896">
        <v>#VALUE!</v>
      </c>
      <c r="B366" t="str" cm="1">
        <f t="array" ref="B366">_FV(A366,"Name")</f>
        <v>AKAMAI TECHNOLOGIES, INC.</v>
      </c>
      <c r="C366" t="str" cm="1">
        <f t="array" ref="C366">_FV(A366,"Ticker symbol",TRUE)</f>
        <v>AKAM</v>
      </c>
      <c r="D366" cm="1">
        <f t="array" ref="D366">_FV(A366,"Price")</f>
        <v>118.47</v>
      </c>
      <c r="E366" s="1" cm="1">
        <f t="array" ref="E366">_FV(A366,"Change (%)",TRUE)</f>
        <v>3.1330000000000004E-3</v>
      </c>
      <c r="F366" s="2" cm="1">
        <f t="array" ref="F366">_FV(A366,"52 week high",TRUE)</f>
        <v>120.61</v>
      </c>
      <c r="G366" s="2" cm="1">
        <f t="array" ref="G366">_FV(A366,"52 week low",TRUE)</f>
        <v>70.650000000000006</v>
      </c>
      <c r="H366" s="3" cm="1">
        <f t="array" ref="H366">_FV(A366,"Market cap",TRUE)/100000000</f>
        <v>178.69019652</v>
      </c>
      <c r="I366" s="26" cm="1">
        <f t="array" ref="I366">_FV(A366,"Volume")/1000000</f>
        <v>1.3343210000000001</v>
      </c>
      <c r="J366" s="26" cm="1">
        <f t="array" ref="J366">_FV(A366,"Volume average",TRUE)/1000000</f>
        <v>1.215139</v>
      </c>
      <c r="K366" s="23">
        <f>J366*D366*1000000/100000000</f>
        <v>1.4395751733000002</v>
      </c>
      <c r="L366" s="26" cm="1">
        <f t="array" ref="L366">_FV(A366,"Shares outstanding",TRUE)/100000000</f>
        <v>1.508316</v>
      </c>
      <c r="M366" s="7">
        <f>I366/J366</f>
        <v>1.098080960285202</v>
      </c>
      <c r="N366" s="7">
        <f>F366/D366-1</f>
        <v>1.8063644804591883E-2</v>
      </c>
      <c r="O366" s="7">
        <f>D366/G366-1</f>
        <v>0.67685774946921429</v>
      </c>
      <c r="P366" s="16">
        <f>$P$1</f>
        <v>45289</v>
      </c>
      <c r="Q366" cm="1" vm="2">
        <f t="array" aca="1" ref="Q366:R366" ca="1">_xlfn.STOCKHISTORY(A366,P366,P366,0,0 )</f>
        <v>45289</v>
      </c>
      <c r="R366" s="17" vm="897">
        <f ca="1"/>
        <v>118.35</v>
      </c>
      <c r="S366" s="7">
        <f ca="1">D366/R366-1</f>
        <v>1.0139416983523386E-3</v>
      </c>
    </row>
    <row r="367" spans="1:19" x14ac:dyDescent="0.25">
      <c r="A367" t="e" vm="898">
        <v>#VALUE!</v>
      </c>
      <c r="B367" t="str" cm="1">
        <f t="array" ref="B367">_FV(A367,"Name")</f>
        <v>THE CLOROX COMPANY</v>
      </c>
      <c r="C367" t="str" cm="1">
        <f t="array" ref="C367">_FV(A367,"Ticker symbol",TRUE)</f>
        <v>CLX</v>
      </c>
      <c r="D367" cm="1">
        <f t="array" ref="D367">_FV(A367,"Price")</f>
        <v>143.58000000000001</v>
      </c>
      <c r="E367" s="1" cm="1">
        <f t="array" ref="E367">_FV(A367,"Change (%)",TRUE)</f>
        <v>1.954E-3</v>
      </c>
      <c r="F367" s="2" cm="1">
        <f t="array" ref="F367">_FV(A367,"52 week high",TRUE)</f>
        <v>178.20500000000001</v>
      </c>
      <c r="G367" s="2" cm="1">
        <f t="array" ref="G367">_FV(A367,"52 week low",TRUE)</f>
        <v>114.685</v>
      </c>
      <c r="H367" s="3" cm="1">
        <f t="array" ref="H367">_FV(A367,"Market cap",TRUE)/100000000</f>
        <v>178.12405577999999</v>
      </c>
      <c r="I367" s="26" cm="1">
        <f t="array" ref="I367">_FV(A367,"Volume")/1000000</f>
        <v>1.4659180000000001</v>
      </c>
      <c r="J367" s="26" cm="1">
        <f t="array" ref="J367">_FV(A367,"Volume average",TRUE)/1000000</f>
        <v>0.99061900000000003</v>
      </c>
      <c r="K367" s="23">
        <f>J367*D367*1000000/100000000</f>
        <v>1.4223307602000004</v>
      </c>
      <c r="L367" s="26" cm="1">
        <f t="array" ref="L367">_FV(A367,"Shares outstanding",TRUE)/100000000</f>
        <v>1.240591</v>
      </c>
      <c r="M367" s="7">
        <f>I367/J367</f>
        <v>1.4798000038359853</v>
      </c>
      <c r="N367" s="7">
        <f>F367/D367-1</f>
        <v>0.2411547569299346</v>
      </c>
      <c r="O367" s="7">
        <f>D367/G367-1</f>
        <v>0.2519509962070019</v>
      </c>
      <c r="P367" s="16">
        <f>$P$1</f>
        <v>45289</v>
      </c>
      <c r="Q367" cm="1" vm="2">
        <f t="array" aca="1" ref="Q367:R367" ca="1">_xlfn.STOCKHISTORY(A367,P367,P367,0,0 )</f>
        <v>45289</v>
      </c>
      <c r="R367" s="17" vm="899">
        <f ca="1"/>
        <v>142.59</v>
      </c>
      <c r="S367" s="7">
        <f ca="1">D367/R367-1</f>
        <v>6.9429833789187434E-3</v>
      </c>
    </row>
    <row r="368" spans="1:19" x14ac:dyDescent="0.25">
      <c r="A368" t="e" vm="900">
        <v>#VALUE!</v>
      </c>
      <c r="B368" t="str" cm="1">
        <f t="array" ref="B368">_FV(A368,"Name")</f>
        <v>MCCORMICK &amp; COMPANY, INCORPORATED</v>
      </c>
      <c r="C368" t="str" cm="1">
        <f t="array" ref="C368">_FV(A368,"Ticker symbol",TRUE)</f>
        <v>MKC</v>
      </c>
      <c r="D368" cm="1">
        <f t="array" ref="D368">_FV(A368,"Price")</f>
        <v>65.180000000000007</v>
      </c>
      <c r="E368" s="1" cm="1">
        <f t="array" ref="E368">_FV(A368,"Change (%)",TRUE)</f>
        <v>-1.7634E-2</v>
      </c>
      <c r="F368" s="2" cm="1">
        <f t="array" ref="F368">_FV(A368,"52 week high",TRUE)</f>
        <v>94.39</v>
      </c>
      <c r="G368" s="2" cm="1">
        <f t="array" ref="G368">_FV(A368,"52 week low",TRUE)</f>
        <v>59.13</v>
      </c>
      <c r="H368" s="3" cm="1">
        <f t="array" ref="H368">_FV(A368,"Market cap",TRUE)/100000000</f>
        <v>177.89500000000001</v>
      </c>
      <c r="I368" s="26" cm="1">
        <f t="array" ref="I368">_FV(A368,"Volume")/1000000</f>
        <v>2.7289110000000001</v>
      </c>
      <c r="J368" s="26" cm="1">
        <f t="array" ref="J368">_FV(A368,"Volume average",TRUE)/1000000</f>
        <v>1.5948070000000001</v>
      </c>
      <c r="K368" s="23">
        <f>J368*D368*1000000/100000000</f>
        <v>1.0394952026000002</v>
      </c>
      <c r="L368" s="26" cm="1">
        <f t="array" ref="L368">_FV(A368,"Shares outstanding",TRUE)/100000000</f>
        <v>2.6833179999999999</v>
      </c>
      <c r="M368" s="7">
        <f>I368/J368</f>
        <v>1.7111230387125214</v>
      </c>
      <c r="N368" s="7">
        <f>F368/D368-1</f>
        <v>0.44814360233200357</v>
      </c>
      <c r="O368" s="7">
        <f>D368/G368-1</f>
        <v>0.10231692880094712</v>
      </c>
      <c r="P368" s="16">
        <f>$P$1</f>
        <v>45289</v>
      </c>
      <c r="Q368" cm="1" vm="2">
        <f t="array" aca="1" ref="Q368:R368" ca="1">_xlfn.STOCKHISTORY(A368,P368,P368,0,0 )</f>
        <v>45289</v>
      </c>
      <c r="R368" s="17" vm="901">
        <f ca="1"/>
        <v>68.42</v>
      </c>
      <c r="S368" s="7">
        <f ca="1">D368/R368-1</f>
        <v>-4.7354574685764317E-2</v>
      </c>
    </row>
    <row r="369" spans="1:19" x14ac:dyDescent="0.25">
      <c r="A369" t="e" vm="902">
        <v>#VALUE!</v>
      </c>
      <c r="B369" t="str" cm="1">
        <f t="array" ref="B369">_FV(A369,"Name")</f>
        <v>SEAGATE TECHNOLOGY HOLDINGS PUBLIC LIMITED COMPANY</v>
      </c>
      <c r="C369" t="str" cm="1">
        <f t="array" ref="C369">_FV(A369,"Ticker symbol",TRUE)</f>
        <v>STX</v>
      </c>
      <c r="D369" cm="1">
        <f t="array" ref="D369">_FV(A369,"Price")</f>
        <v>84.81</v>
      </c>
      <c r="E369" s="1" cm="1">
        <f t="array" ref="E369">_FV(A369,"Change (%)",TRUE)</f>
        <v>2.4523000000000003E-2</v>
      </c>
      <c r="F369" s="2" cm="1">
        <f t="array" ref="F369">_FV(A369,"52 week high",TRUE)</f>
        <v>87.93</v>
      </c>
      <c r="G369" s="2" cm="1">
        <f t="array" ref="G369">_FV(A369,"52 week low",TRUE)</f>
        <v>54.32</v>
      </c>
      <c r="H369" s="3" cm="1">
        <f t="array" ref="H369">_FV(A369,"Market cap",TRUE)/100000000</f>
        <v>177.40895040000001</v>
      </c>
      <c r="I369" s="26" cm="1">
        <f t="array" ref="I369">_FV(A369,"Volume")/1000000</f>
        <v>3.0120469999999999</v>
      </c>
      <c r="J369" s="26" cm="1">
        <f t="array" ref="J369">_FV(A369,"Volume average",TRUE)/1000000</f>
        <v>2.1136919999999999</v>
      </c>
      <c r="K369" s="23">
        <f>J369*D369*1000000/100000000</f>
        <v>1.7926221852000002</v>
      </c>
      <c r="L369" s="26" cm="1">
        <f t="array" ref="L369">_FV(A369,"Shares outstanding",TRUE)/100000000</f>
        <v>2.0918399999999999</v>
      </c>
      <c r="M369" s="7">
        <f>I369/J369</f>
        <v>1.4250169844991607</v>
      </c>
      <c r="N369" s="7">
        <f>F369/D369-1</f>
        <v>3.6788114609126232E-2</v>
      </c>
      <c r="O369" s="7">
        <f>D369/G369-1</f>
        <v>0.56130338733431517</v>
      </c>
      <c r="P369" s="16">
        <f>$P$1</f>
        <v>45289</v>
      </c>
      <c r="Q369" cm="1" vm="2">
        <f t="array" aca="1" ref="Q369:R369" ca="1">_xlfn.STOCKHISTORY(A369,P369,P369,0,0 )</f>
        <v>45289</v>
      </c>
      <c r="R369" s="17" vm="903">
        <f ca="1"/>
        <v>85.37</v>
      </c>
      <c r="S369" s="7">
        <f ca="1">D369/R369-1</f>
        <v>-6.5596813869041037E-3</v>
      </c>
    </row>
    <row r="370" spans="1:19" x14ac:dyDescent="0.25">
      <c r="A370" t="e" vm="904">
        <v>#VALUE!</v>
      </c>
      <c r="B370" t="str" cm="1">
        <f t="array" ref="B370">_FV(A370,"Name")</f>
        <v>HUNTINGTON BANCSHARES INCORPORATED</v>
      </c>
      <c r="C370" t="str" cm="1">
        <f t="array" ref="C370">_FV(A370,"Ticker symbol",TRUE)</f>
        <v>HBAN</v>
      </c>
      <c r="D370" cm="1">
        <f t="array" ref="D370">_FV(A370,"Price")</f>
        <v>12.25</v>
      </c>
      <c r="E370" s="1" cm="1">
        <f t="array" ref="E370">_FV(A370,"Change (%)",TRUE)</f>
        <v>-2.1564999999999997E-2</v>
      </c>
      <c r="F370" s="2" cm="1">
        <f t="array" ref="F370">_FV(A370,"52 week high",TRUE)</f>
        <v>15.62</v>
      </c>
      <c r="G370" s="2" cm="1">
        <f t="array" ref="G370">_FV(A370,"52 week low",TRUE)</f>
        <v>9.1301000000000005</v>
      </c>
      <c r="H370" s="3" cm="1">
        <f t="array" ref="H370">_FV(A370,"Market cap",TRUE)/100000000</f>
        <v>177.38918749999999</v>
      </c>
      <c r="I370" s="26" cm="1">
        <f t="array" ref="I370">_FV(A370,"Volume")/1000000</f>
        <v>17.496843999999999</v>
      </c>
      <c r="J370" s="26" cm="1">
        <f t="array" ref="J370">_FV(A370,"Volume average",TRUE)/1000000</f>
        <v>17.679829000000002</v>
      </c>
      <c r="K370" s="23">
        <f>J370*D370*1000000/100000000</f>
        <v>2.1657790525</v>
      </c>
      <c r="L370" s="26" cm="1">
        <f t="array" ref="L370">_FV(A370,"Shares outstanding",TRUE)/100000000</f>
        <v>14.48075</v>
      </c>
      <c r="M370" s="7">
        <f>I370/J370</f>
        <v>0.9896500695792928</v>
      </c>
      <c r="N370" s="7">
        <f>F370/D370-1</f>
        <v>0.2751020408163265</v>
      </c>
      <c r="O370" s="7">
        <f>D370/G370-1</f>
        <v>0.34171586291497347</v>
      </c>
      <c r="P370" s="16">
        <f>$P$1</f>
        <v>45289</v>
      </c>
      <c r="Q370" cm="1" vm="2">
        <f t="array" aca="1" ref="Q370:R370" ca="1">_xlfn.STOCKHISTORY(A370,P370,P370,0,0 )</f>
        <v>45289</v>
      </c>
      <c r="R370" s="17" vm="905">
        <f ca="1"/>
        <v>12.72</v>
      </c>
      <c r="S370" s="7">
        <f ca="1">D370/R370-1</f>
        <v>-3.6949685534591215E-2</v>
      </c>
    </row>
    <row r="371" spans="1:19" x14ac:dyDescent="0.25">
      <c r="A371" t="e" vm="906">
        <v>#VALUE!</v>
      </c>
      <c r="B371" t="str" cm="1">
        <f t="array" ref="B371">_FV(A371,"Name")</f>
        <v>NETAPP, INC.</v>
      </c>
      <c r="C371" t="str" cm="1">
        <f t="array" ref="C371">_FV(A371,"Ticker symbol",TRUE)</f>
        <v>NTAP</v>
      </c>
      <c r="D371" cm="1">
        <f t="array" ref="D371">_FV(A371,"Price")</f>
        <v>85.96</v>
      </c>
      <c r="E371" s="1" cm="1">
        <f t="array" ref="E371">_FV(A371,"Change (%)",TRUE)</f>
        <v>-8.1919999999999996E-3</v>
      </c>
      <c r="F371" s="2" cm="1">
        <f t="array" ref="F371">_FV(A371,"52 week high",TRUE)</f>
        <v>91.78</v>
      </c>
      <c r="G371" s="2" cm="1">
        <f t="array" ref="G371">_FV(A371,"52 week low",TRUE)</f>
        <v>59.73</v>
      </c>
      <c r="H371" s="3" cm="1">
        <f t="array" ref="H371">_FV(A371,"Market cap",TRUE)/100000000</f>
        <v>177.10433355999999</v>
      </c>
      <c r="I371" s="26" cm="1">
        <f t="array" ref="I371">_FV(A371,"Volume")/1000000</f>
        <v>2.3214809999999999</v>
      </c>
      <c r="J371" s="26" cm="1">
        <f t="array" ref="J371">_FV(A371,"Volume average",TRUE)/1000000</f>
        <v>1.8374060000000001</v>
      </c>
      <c r="K371" s="23">
        <f>J371*D371*1000000/100000000</f>
        <v>1.5794341975999999</v>
      </c>
      <c r="L371" s="26" cm="1">
        <f t="array" ref="L371">_FV(A371,"Shares outstanding",TRUE)/100000000</f>
        <v>2.060311</v>
      </c>
      <c r="M371" s="7">
        <f>I371/J371</f>
        <v>1.2634556543300717</v>
      </c>
      <c r="N371" s="7">
        <f>F371/D371-1</f>
        <v>6.7705909725453761E-2</v>
      </c>
      <c r="O371" s="7">
        <f>D371/G371-1</f>
        <v>0.4391428093085552</v>
      </c>
      <c r="P371" s="16">
        <f>$P$1</f>
        <v>45289</v>
      </c>
      <c r="Q371" cm="1" vm="2">
        <f t="array" aca="1" ref="Q371:R371" ca="1">_xlfn.STOCKHISTORY(A371,P371,P371,0,0 )</f>
        <v>45289</v>
      </c>
      <c r="R371" s="17" vm="907">
        <f ca="1"/>
        <v>88.16</v>
      </c>
      <c r="S371" s="7">
        <f ca="1">D371/R371-1</f>
        <v>-2.495462794918335E-2</v>
      </c>
    </row>
    <row r="372" spans="1:19" x14ac:dyDescent="0.25">
      <c r="A372" t="e" vm="908">
        <v>#VALUE!</v>
      </c>
      <c r="B372" t="str" cm="1">
        <f t="array" ref="B372">_FV(A372,"Name")</f>
        <v>FACTSET RESEARCH SYSTEMS INC.</v>
      </c>
      <c r="C372" t="str" cm="1">
        <f t="array" ref="C372">_FV(A372,"Ticker symbol",TRUE)</f>
        <v>FDS</v>
      </c>
      <c r="D372" cm="1">
        <f t="array" ref="D372">_FV(A372,"Price")</f>
        <v>462.23</v>
      </c>
      <c r="E372" s="1" cm="1">
        <f t="array" ref="E372">_FV(A372,"Change (%)",TRUE)</f>
        <v>-9.2810000000000011E-3</v>
      </c>
      <c r="F372" s="2" cm="1">
        <f t="array" ref="F372">_FV(A372,"52 week high",TRUE)</f>
        <v>478.6</v>
      </c>
      <c r="G372" s="2" cm="1">
        <f t="array" ref="G372">_FV(A372,"52 week low",TRUE)</f>
        <v>377.89</v>
      </c>
      <c r="H372" s="3" cm="1">
        <f t="array" ref="H372">_FV(A372,"Market cap",TRUE)/100000000</f>
        <v>176.04672049000001</v>
      </c>
      <c r="I372" s="26" cm="1">
        <f t="array" ref="I372">_FV(A372,"Volume")/1000000</f>
        <v>0.17691499999999999</v>
      </c>
      <c r="J372" s="26" cm="1">
        <f t="array" ref="J372">_FV(A372,"Volume average",TRUE)/1000000</f>
        <v>0.27506599999999998</v>
      </c>
      <c r="K372" s="23">
        <f>J372*D372*1000000/100000000</f>
        <v>1.2714375717999999</v>
      </c>
      <c r="L372" s="26" cm="1">
        <f t="array" ref="L372">_FV(A372,"Shares outstanding",TRUE)/100000000</f>
        <v>0.38086389999999998</v>
      </c>
      <c r="M372" s="7">
        <f>I372/J372</f>
        <v>0.64317291122857789</v>
      </c>
      <c r="N372" s="7">
        <f>F372/D372-1</f>
        <v>3.5415269454600606E-2</v>
      </c>
      <c r="O372" s="7">
        <f>D372/G372-1</f>
        <v>0.22318664161528501</v>
      </c>
      <c r="P372" s="16">
        <f>$P$1</f>
        <v>45289</v>
      </c>
      <c r="Q372" cm="1" vm="2">
        <f t="array" aca="1" ref="Q372:R372" ca="1">_xlfn.STOCKHISTORY(A372,P372,P372,0,0 )</f>
        <v>45289</v>
      </c>
      <c r="R372" s="17" vm="909">
        <f ca="1"/>
        <v>477.05</v>
      </c>
      <c r="S372" s="7">
        <f ca="1">D372/R372-1</f>
        <v>-3.1065926003563504E-2</v>
      </c>
    </row>
    <row r="373" spans="1:19" x14ac:dyDescent="0.25">
      <c r="A373" t="e" vm="910">
        <v>#VALUE!</v>
      </c>
      <c r="B373" t="str" cm="1">
        <f t="array" ref="B373">_FV(A373,"Name")</f>
        <v>TYLER TECHNOLOGIES, INC.</v>
      </c>
      <c r="C373" t="str" cm="1">
        <f t="array" ref="C373">_FV(A373,"Ticker symbol",TRUE)</f>
        <v>TYL</v>
      </c>
      <c r="D373" cm="1">
        <f t="array" ref="D373">_FV(A373,"Price")</f>
        <v>417.21</v>
      </c>
      <c r="E373" s="1" cm="1">
        <f t="array" ref="E373">_FV(A373,"Change (%)",TRUE)</f>
        <v>-2.7483E-2</v>
      </c>
      <c r="F373" s="2" cm="1">
        <f t="array" ref="F373">_FV(A373,"52 week high",TRUE)</f>
        <v>430.41500000000002</v>
      </c>
      <c r="G373" s="2" cm="1">
        <f t="array" ref="G373">_FV(A373,"52 week low",TRUE)</f>
        <v>301.69</v>
      </c>
      <c r="H373" s="3" cm="1">
        <f t="array" ref="H373">_FV(A373,"Market cap",TRUE)/100000000</f>
        <v>175.74633309000001</v>
      </c>
      <c r="I373" s="26" cm="1">
        <f t="array" ref="I373">_FV(A373,"Volume")/1000000</f>
        <v>0.17983499999999999</v>
      </c>
      <c r="J373" s="26" cm="1">
        <f t="array" ref="J373">_FV(A373,"Volume average",TRUE)/1000000</f>
        <v>0.20583499999999999</v>
      </c>
      <c r="K373" s="23">
        <f>J373*D373*1000000/100000000</f>
        <v>0.85876420349999993</v>
      </c>
      <c r="L373" s="26" cm="1">
        <f t="array" ref="L373">_FV(A373,"Shares outstanding",TRUE)/100000000</f>
        <v>0.4212419</v>
      </c>
      <c r="M373" s="7">
        <f>I373/J373</f>
        <v>0.87368523331794889</v>
      </c>
      <c r="N373" s="7">
        <f>F373/D373-1</f>
        <v>3.1650727451403515E-2</v>
      </c>
      <c r="O373" s="7">
        <f>D373/G373-1</f>
        <v>0.38290960920149808</v>
      </c>
      <c r="P373" s="16">
        <f>$P$1</f>
        <v>45289</v>
      </c>
      <c r="Q373" cm="1" vm="2">
        <f t="array" aca="1" ref="Q373:R373" ca="1">_xlfn.STOCKHISTORY(A373,P373,P373,0,0 )</f>
        <v>45289</v>
      </c>
      <c r="R373" s="17" vm="911">
        <f ca="1"/>
        <v>418.12</v>
      </c>
      <c r="S373" s="7">
        <f ca="1">D373/R373-1</f>
        <v>-2.1764086865015964E-3</v>
      </c>
    </row>
    <row r="374" spans="1:19" x14ac:dyDescent="0.25">
      <c r="A374" t="e" vm="912">
        <v>#VALUE!</v>
      </c>
      <c r="B374" t="str" cm="1">
        <f t="array" ref="B374">_FV(A374,"Name")</f>
        <v>HUBBELL INCORPORATED</v>
      </c>
      <c r="C374" t="str" cm="1">
        <f t="array" ref="C374">_FV(A374,"Ticker symbol",TRUE)</f>
        <v>HUBB</v>
      </c>
      <c r="D374" cm="1">
        <f t="array" ref="D374">_FV(A374,"Price")</f>
        <v>326.42</v>
      </c>
      <c r="E374" s="1" cm="1">
        <f t="array" ref="E374">_FV(A374,"Change (%)",TRUE)</f>
        <v>-3.6930000000000001E-3</v>
      </c>
      <c r="F374" s="2" cm="1">
        <f t="array" ref="F374">_FV(A374,"52 week high",TRUE)</f>
        <v>340.06</v>
      </c>
      <c r="G374" s="2" cm="1">
        <f t="array" ref="G374">_FV(A374,"52 week low",TRUE)</f>
        <v>219.77</v>
      </c>
      <c r="H374" s="3" cm="1">
        <f t="array" ref="H374">_FV(A374,"Market cap",TRUE)/100000000</f>
        <v>175.03309561</v>
      </c>
      <c r="I374" s="26" cm="1">
        <f t="array" ref="I374">_FV(A374,"Volume")/1000000</f>
        <v>0.21146699999999999</v>
      </c>
      <c r="J374" s="26" cm="1">
        <f t="array" ref="J374">_FV(A374,"Volume average",TRUE)/1000000</f>
        <v>0.36066599999999999</v>
      </c>
      <c r="K374" s="23">
        <f>J374*D374*1000000/100000000</f>
        <v>1.1772859572000001</v>
      </c>
      <c r="L374" s="26" cm="1">
        <f t="array" ref="L374">_FV(A374,"Shares outstanding",TRUE)/100000000</f>
        <v>0.53622049999999999</v>
      </c>
      <c r="M374" s="7">
        <f>I374/J374</f>
        <v>0.58632363460930614</v>
      </c>
      <c r="N374" s="7">
        <f>F374/D374-1</f>
        <v>4.1786655229459013E-2</v>
      </c>
      <c r="O374" s="7">
        <f>D374/G374-1</f>
        <v>0.48528006552304692</v>
      </c>
      <c r="P374" s="16">
        <f>$P$1</f>
        <v>45289</v>
      </c>
      <c r="Q374" cm="1" vm="2">
        <f t="array" aca="1" ref="Q374:R374" ca="1">_xlfn.STOCKHISTORY(A374,P374,P374,0,0 )</f>
        <v>45289</v>
      </c>
      <c r="R374" s="17" vm="913">
        <f ca="1"/>
        <v>328.93</v>
      </c>
      <c r="S374" s="7">
        <f ca="1">D374/R374-1</f>
        <v>-7.6308029063933969E-3</v>
      </c>
    </row>
    <row r="375" spans="1:19" x14ac:dyDescent="0.25">
      <c r="A375" t="e" vm="914">
        <v>#VALUE!</v>
      </c>
      <c r="B375" t="str" cm="1">
        <f t="array" ref="B375">_FV(A375,"Name")</f>
        <v>OMNICOM GROUP INC.</v>
      </c>
      <c r="C375" t="str" cm="1">
        <f t="array" ref="C375">_FV(A375,"Ticker symbol",TRUE)</f>
        <v>OMC</v>
      </c>
      <c r="D375" cm="1">
        <f t="array" ref="D375">_FV(A375,"Price")</f>
        <v>88.44</v>
      </c>
      <c r="E375" s="1" cm="1">
        <f t="array" ref="E375">_FV(A375,"Change (%)",TRUE)</f>
        <v>-3.6049999999999997E-3</v>
      </c>
      <c r="F375" s="2" cm="1">
        <f t="array" ref="F375">_FV(A375,"52 week high",TRUE)</f>
        <v>99.23</v>
      </c>
      <c r="G375" s="2" cm="1">
        <f t="array" ref="G375">_FV(A375,"52 week low",TRUE)</f>
        <v>72.2</v>
      </c>
      <c r="H375" s="3" cm="1">
        <f t="array" ref="H375">_FV(A375,"Market cap",TRUE)/100000000</f>
        <v>175.05300647999999</v>
      </c>
      <c r="I375" s="26" cm="1">
        <f t="array" ref="I375">_FV(A375,"Volume")/1000000</f>
        <v>2.2726579999999998</v>
      </c>
      <c r="J375" s="26" cm="1">
        <f t="array" ref="J375">_FV(A375,"Volume average",TRUE)/1000000</f>
        <v>1.4142729999999999</v>
      </c>
      <c r="K375" s="23">
        <f>J375*D375*1000000/100000000</f>
        <v>1.2507830411999998</v>
      </c>
      <c r="L375" s="26" cm="1">
        <f t="array" ref="L375">_FV(A375,"Shares outstanding",TRUE)/100000000</f>
        <v>1.9793419999999999</v>
      </c>
      <c r="M375" s="7">
        <f>I375/J375</f>
        <v>1.6069443452572452</v>
      </c>
      <c r="N375" s="7">
        <f>F375/D375-1</f>
        <v>0.12200361827227502</v>
      </c>
      <c r="O375" s="7">
        <f>D375/G375-1</f>
        <v>0.22493074792243761</v>
      </c>
      <c r="P375" s="16">
        <f>$P$1</f>
        <v>45289</v>
      </c>
      <c r="Q375" cm="1" vm="2">
        <f t="array" aca="1" ref="Q375:R375" ca="1">_xlfn.STOCKHISTORY(A375,P375,P375,0,0 )</f>
        <v>45289</v>
      </c>
      <c r="R375" s="17" vm="915">
        <f ca="1"/>
        <v>86.51</v>
      </c>
      <c r="S375" s="7">
        <f ca="1">D375/R375-1</f>
        <v>2.2309559588486794E-2</v>
      </c>
    </row>
    <row r="376" spans="1:19" x14ac:dyDescent="0.25">
      <c r="A376" t="e" vm="916">
        <v>#VALUE!</v>
      </c>
      <c r="B376" t="str" cm="1">
        <f t="array" ref="B376">_FV(A376,"Name")</f>
        <v>BALL CORPORATION</v>
      </c>
      <c r="C376" t="str" cm="1">
        <f t="array" ref="C376">_FV(A376,"Ticker symbol",TRUE)</f>
        <v>BALL</v>
      </c>
      <c r="D376" cm="1">
        <f t="array" ref="D376">_FV(A376,"Price")</f>
        <v>55.48</v>
      </c>
      <c r="E376" s="1" cm="1">
        <f t="array" ref="E376">_FV(A376,"Change (%)",TRUE)</f>
        <v>-1.5613999999999999E-2</v>
      </c>
      <c r="F376" s="2" cm="1">
        <f t="array" ref="F376">_FV(A376,"52 week high",TRUE)</f>
        <v>62.14</v>
      </c>
      <c r="G376" s="2" cm="1">
        <f t="array" ref="G376">_FV(A376,"52 week low",TRUE)</f>
        <v>42.81</v>
      </c>
      <c r="H376" s="3" cm="1">
        <f t="array" ref="H376">_FV(A376,"Market cap",TRUE)/100000000</f>
        <v>174.92910576</v>
      </c>
      <c r="I376" s="26" cm="1">
        <f t="array" ref="I376">_FV(A376,"Volume")/1000000</f>
        <v>1.7923450000000001</v>
      </c>
      <c r="J376" s="26" cm="1">
        <f t="array" ref="J376">_FV(A376,"Volume average",TRUE)/1000000</f>
        <v>1.8583149999999999</v>
      </c>
      <c r="K376" s="23">
        <f>J376*D376*1000000/100000000</f>
        <v>1.0309931619999999</v>
      </c>
      <c r="L376" s="26" cm="1">
        <f t="array" ref="L376">_FV(A376,"Shares outstanding",TRUE)/100000000</f>
        <v>3.1530119999999999</v>
      </c>
      <c r="M376" s="7">
        <f>I376/J376</f>
        <v>0.96450009820724691</v>
      </c>
      <c r="N376" s="7">
        <f>F376/D376-1</f>
        <v>0.1200432588320115</v>
      </c>
      <c r="O376" s="7">
        <f>D376/G376-1</f>
        <v>0.29595888811025439</v>
      </c>
      <c r="P376" s="16">
        <f>$P$1</f>
        <v>45289</v>
      </c>
      <c r="Q376" cm="1" vm="2">
        <f t="array" aca="1" ref="Q376:R376" ca="1">_xlfn.STOCKHISTORY(A376,P376,P376,0,0 )</f>
        <v>45289</v>
      </c>
      <c r="R376" s="17" vm="917">
        <f ca="1"/>
        <v>57.52</v>
      </c>
      <c r="S376" s="7">
        <f ca="1">D376/R376-1</f>
        <v>-3.5465924895688561E-2</v>
      </c>
    </row>
    <row r="377" spans="1:19" x14ac:dyDescent="0.25">
      <c r="A377" t="e" vm="918">
        <v>#VALUE!</v>
      </c>
      <c r="B377" t="str" cm="1">
        <f t="array" ref="B377">_FV(A377,"Name")</f>
        <v>HOLOGIC, INC.</v>
      </c>
      <c r="C377" t="str" cm="1">
        <f t="array" ref="C377">_FV(A377,"Ticker symbol",TRUE)</f>
        <v>HOLX</v>
      </c>
      <c r="D377" cm="1">
        <f t="array" ref="D377">_FV(A377,"Price")</f>
        <v>72.89</v>
      </c>
      <c r="E377" s="1" cm="1">
        <f t="array" ref="E377">_FV(A377,"Change (%)",TRUE)</f>
        <v>1.9239999999999999E-3</v>
      </c>
      <c r="F377" s="2" cm="1">
        <f t="array" ref="F377">_FV(A377,"52 week high",TRUE)</f>
        <v>87.88</v>
      </c>
      <c r="G377" s="2" cm="1">
        <f t="array" ref="G377">_FV(A377,"52 week low",TRUE)</f>
        <v>64.02</v>
      </c>
      <c r="H377" s="3" cm="1">
        <f t="array" ref="H377">_FV(A377,"Market cap",TRUE)/100000000</f>
        <v>174.93804091999999</v>
      </c>
      <c r="I377" s="26" cm="1">
        <f t="array" ref="I377">_FV(A377,"Volume")/1000000</f>
        <v>1.7606599999999999</v>
      </c>
      <c r="J377" s="26" cm="1">
        <f t="array" ref="J377">_FV(A377,"Volume average",TRUE)/1000000</f>
        <v>1.8445069999999999</v>
      </c>
      <c r="K377" s="23">
        <f>J377*D377*1000000/100000000</f>
        <v>1.3444611522999999</v>
      </c>
      <c r="L377" s="26" cm="1">
        <f t="array" ref="L377">_FV(A377,"Shares outstanding",TRUE)/100000000</f>
        <v>2.4000279999999998</v>
      </c>
      <c r="M377" s="7">
        <f>I377/J377</f>
        <v>0.95454232485970503</v>
      </c>
      <c r="N377" s="7">
        <f>F377/D377-1</f>
        <v>0.20565235286047456</v>
      </c>
      <c r="O377" s="7">
        <f>D377/G377-1</f>
        <v>0.13855045298344271</v>
      </c>
      <c r="P377" s="16">
        <f>$P$1</f>
        <v>45289</v>
      </c>
      <c r="Q377" cm="1" vm="2">
        <f t="array" aca="1" ref="Q377:R377" ca="1">_xlfn.STOCKHISTORY(A377,P377,P377,0,0 )</f>
        <v>45289</v>
      </c>
      <c r="R377" s="17" vm="919">
        <f ca="1"/>
        <v>71.45</v>
      </c>
      <c r="S377" s="7">
        <f ca="1">D377/R377-1</f>
        <v>2.0153953813855763E-2</v>
      </c>
    </row>
    <row r="378" spans="1:19" x14ac:dyDescent="0.25">
      <c r="A378" t="e" vm="920">
        <v>#VALUE!</v>
      </c>
      <c r="B378" t="str" cm="1">
        <f t="array" ref="B378">_FV(A378,"Name")</f>
        <v>ATMOS ENERGY CORPORATION</v>
      </c>
      <c r="C378" t="str" cm="1">
        <f t="array" ref="C378">_FV(A378,"Ticker symbol",TRUE)</f>
        <v>ATO</v>
      </c>
      <c r="D378" cm="1">
        <f t="array" ref="D378">_FV(A378,"Price")</f>
        <v>114.08</v>
      </c>
      <c r="E378" s="1" cm="1">
        <f t="array" ref="E378">_FV(A378,"Change (%)",TRUE)</f>
        <v>-1.4767999999999998E-2</v>
      </c>
      <c r="F378" s="2" cm="1">
        <f t="array" ref="F378">_FV(A378,"52 week high",TRUE)</f>
        <v>125.28</v>
      </c>
      <c r="G378" s="2" cm="1">
        <f t="array" ref="G378">_FV(A378,"52 week low",TRUE)</f>
        <v>101</v>
      </c>
      <c r="H378" s="3" cm="1">
        <f t="array" ref="H378">_FV(A378,"Market cap",TRUE)/100000000</f>
        <v>174.65020000000001</v>
      </c>
      <c r="I378" s="26" cm="1">
        <f t="array" ref="I378">_FV(A378,"Volume")/1000000</f>
        <v>0.69247599999999998</v>
      </c>
      <c r="J378" s="26" cm="1">
        <f t="array" ref="J378">_FV(A378,"Volume average",TRUE)/1000000</f>
        <v>0.80908100000000005</v>
      </c>
      <c r="K378" s="23">
        <f>J378*D378*1000000/100000000</f>
        <v>0.9229996048000001</v>
      </c>
      <c r="L378" s="26" cm="1">
        <f t="array" ref="L378">_FV(A378,"Shares outstanding",TRUE)/100000000</f>
        <v>1.508335</v>
      </c>
      <c r="M378" s="7">
        <f>I378/J378</f>
        <v>0.85587969560526067</v>
      </c>
      <c r="N378" s="7">
        <f>F378/D378-1</f>
        <v>9.8176718092566562E-2</v>
      </c>
      <c r="O378" s="7">
        <f>D378/G378-1</f>
        <v>0.1295049504950494</v>
      </c>
      <c r="P378" s="16">
        <f>$P$1</f>
        <v>45289</v>
      </c>
      <c r="Q378" cm="1" vm="2">
        <f t="array" aca="1" ref="Q378:R378" ca="1">_xlfn.STOCKHISTORY(A378,P378,P378,0,0 )</f>
        <v>45289</v>
      </c>
      <c r="R378" s="17" vm="921">
        <f ca="1"/>
        <v>115.9</v>
      </c>
      <c r="S378" s="7">
        <f ca="1">D378/R378-1</f>
        <v>-1.5703192407247712E-2</v>
      </c>
    </row>
    <row r="379" spans="1:19" x14ac:dyDescent="0.25">
      <c r="A379" t="e" vm="922">
        <v>#VALUE!</v>
      </c>
      <c r="B379" t="str" cm="1">
        <f t="array" ref="B379">_FV(A379,"Name")</f>
        <v>EPAM SYSTEMS, INC.</v>
      </c>
      <c r="C379" t="str" cm="1">
        <f t="array" ref="C379">_FV(A379,"Ticker symbol",TRUE)</f>
        <v>EPAM</v>
      </c>
      <c r="D379" cm="1">
        <f t="array" ref="D379">_FV(A379,"Price")</f>
        <v>300.17</v>
      </c>
      <c r="E379" s="1" cm="1">
        <f t="array" ref="E379">_FV(A379,"Change (%)",TRUE)</f>
        <v>-2.4567000000000002E-2</v>
      </c>
      <c r="F379" s="2" cm="1">
        <f t="array" ref="F379">_FV(A379,"52 week high",TRUE)</f>
        <v>385.96</v>
      </c>
      <c r="G379" s="2" cm="1">
        <f t="array" ref="G379">_FV(A379,"52 week low",TRUE)</f>
        <v>197.99</v>
      </c>
      <c r="H379" s="3" cm="1">
        <f t="array" ref="H379">_FV(A379,"Market cap",TRUE)/100000000</f>
        <v>173.19953081</v>
      </c>
      <c r="I379" s="26" cm="1">
        <f t="array" ref="I379">_FV(A379,"Volume")/1000000</f>
        <v>0.44961600000000002</v>
      </c>
      <c r="J379" s="26" cm="1">
        <f t="array" ref="J379">_FV(A379,"Volume average",TRUE)/1000000</f>
        <v>0.424759</v>
      </c>
      <c r="K379" s="23">
        <f>J379*D379*1000000/100000000</f>
        <v>1.2749990903000001</v>
      </c>
      <c r="L379" s="26" cm="1">
        <f t="array" ref="L379">_FV(A379,"Shares outstanding",TRUE)/100000000</f>
        <v>0.57700479999999998</v>
      </c>
      <c r="M379" s="7">
        <f>I379/J379</f>
        <v>1.0585202432438159</v>
      </c>
      <c r="N379" s="7">
        <f>F379/D379-1</f>
        <v>0.28580471066395696</v>
      </c>
      <c r="O379" s="7">
        <f>D379/G379-1</f>
        <v>0.5160866710439922</v>
      </c>
      <c r="P379" s="16">
        <f>$P$1</f>
        <v>45289</v>
      </c>
      <c r="Q379" cm="1" vm="2">
        <f t="array" aca="1" ref="Q379:R379" ca="1">_xlfn.STOCKHISTORY(A379,P379,P379,0,0 )</f>
        <v>45289</v>
      </c>
      <c r="R379" s="17" vm="923">
        <f ca="1"/>
        <v>297.33999999999997</v>
      </c>
      <c r="S379" s="7">
        <f ca="1">D379/R379-1</f>
        <v>9.5177238178516532E-3</v>
      </c>
    </row>
    <row r="380" spans="1:19" x14ac:dyDescent="0.25">
      <c r="A380" t="e" vm="924">
        <v>#VALUE!</v>
      </c>
      <c r="B380" t="str" cm="1">
        <f t="array" ref="B380">_FV(A380,"Name")</f>
        <v>NORTHERN TRUST CORPORATION</v>
      </c>
      <c r="C380" t="str" cm="1">
        <f t="array" ref="C380">_FV(A380,"Ticker symbol",TRUE)</f>
        <v>NTRS</v>
      </c>
      <c r="D380" cm="1">
        <f t="array" ref="D380">_FV(A380,"Price")</f>
        <v>83.27</v>
      </c>
      <c r="E380" s="1" cm="1">
        <f t="array" ref="E380">_FV(A380,"Change (%)",TRUE)</f>
        <v>-6.4429999999999999E-3</v>
      </c>
      <c r="F380" s="2" cm="1">
        <f t="array" ref="F380">_FV(A380,"52 week high",TRUE)</f>
        <v>100.25</v>
      </c>
      <c r="G380" s="2" cm="1">
        <f t="array" ref="G380">_FV(A380,"52 week low",TRUE)</f>
        <v>62.435000000000002</v>
      </c>
      <c r="H380" s="3" cm="1">
        <f t="array" ref="H380">_FV(A380,"Market cap",TRUE)/100000000</f>
        <v>172.39921028000001</v>
      </c>
      <c r="I380" s="26" cm="1">
        <f t="array" ref="I380">_FV(A380,"Volume")/1000000</f>
        <v>1.544629</v>
      </c>
      <c r="J380" s="26" cm="1">
        <f t="array" ref="J380">_FV(A380,"Volume average",TRUE)/1000000</f>
        <v>1.164353</v>
      </c>
      <c r="K380" s="23">
        <f>J380*D380*1000000/100000000</f>
        <v>0.96955674309999984</v>
      </c>
      <c r="L380" s="26" cm="1">
        <f t="array" ref="L380">_FV(A380,"Shares outstanding",TRUE)/100000000</f>
        <v>2.0703640000000001</v>
      </c>
      <c r="M380" s="7">
        <f>I380/J380</f>
        <v>1.3265985487219083</v>
      </c>
      <c r="N380" s="7">
        <f>F380/D380-1</f>
        <v>0.20391497538128989</v>
      </c>
      <c r="O380" s="7">
        <f>D380/G380-1</f>
        <v>0.33370705533755096</v>
      </c>
      <c r="P380" s="16">
        <f>$P$1</f>
        <v>45289</v>
      </c>
      <c r="Q380" cm="1" vm="2">
        <f t="array" aca="1" ref="Q380:R380" ca="1">_xlfn.STOCKHISTORY(A380,P380,P380,0,0 )</f>
        <v>45289</v>
      </c>
      <c r="R380" s="17" vm="925">
        <f ca="1"/>
        <v>84.38</v>
      </c>
      <c r="S380" s="7">
        <f ca="1">D380/R380-1</f>
        <v>-1.3154776013273306E-2</v>
      </c>
    </row>
    <row r="381" spans="1:19" x14ac:dyDescent="0.25">
      <c r="A381" t="e" vm="926">
        <v>#VALUE!</v>
      </c>
      <c r="B381" t="str" cm="1">
        <f t="array" ref="B381">_FV(A381,"Name")</f>
        <v>FIRST SOLAR, INC.</v>
      </c>
      <c r="C381" t="str" cm="1">
        <f t="array" ref="C381">_FV(A381,"Ticker symbol",TRUE)</f>
        <v>FSLR</v>
      </c>
      <c r="D381" cm="1">
        <f t="array" ref="D381">_FV(A381,"Price")</f>
        <v>149.1</v>
      </c>
      <c r="E381" s="1" cm="1">
        <f t="array" ref="E381">_FV(A381,"Change (%)",TRUE)</f>
        <v>-7.0681000000000008E-2</v>
      </c>
      <c r="F381" s="2" cm="1">
        <f t="array" ref="F381">_FV(A381,"52 week high",TRUE)</f>
        <v>232</v>
      </c>
      <c r="G381" s="2" cm="1">
        <f t="array" ref="G381">_FV(A381,"52 week low",TRUE)</f>
        <v>129.215</v>
      </c>
      <c r="H381" s="3" cm="1">
        <f t="array" ref="H381">_FV(A381,"Market cap",TRUE)/100000000</f>
        <v>171.42089999999999</v>
      </c>
      <c r="I381" s="26" cm="1">
        <f t="array" ref="I381">_FV(A381,"Volume")/1000000</f>
        <v>3.0333619999999999</v>
      </c>
      <c r="J381" s="26" cm="1">
        <f t="array" ref="J381">_FV(A381,"Volume average",TRUE)/1000000</f>
        <v>2.3007710000000001</v>
      </c>
      <c r="K381" s="23">
        <f>J381*D381*1000000/100000000</f>
        <v>3.4304495609999996</v>
      </c>
      <c r="L381" s="26" cm="1">
        <f t="array" ref="L381">_FV(A381,"Shares outstanding",TRUE)/100000000</f>
        <v>1.0684419999999999</v>
      </c>
      <c r="M381" s="7">
        <f>I381/J381</f>
        <v>1.3184110891522884</v>
      </c>
      <c r="N381" s="7">
        <f>F381/D381-1</f>
        <v>0.55600268276324627</v>
      </c>
      <c r="O381" s="7">
        <f>D381/G381-1</f>
        <v>0.1538908021514529</v>
      </c>
      <c r="P381" s="16">
        <f>$P$1</f>
        <v>45289</v>
      </c>
      <c r="Q381" cm="1" vm="2">
        <f t="array" aca="1" ref="Q381:R381" ca="1">_xlfn.STOCKHISTORY(A381,P381,P381,0,0 )</f>
        <v>45289</v>
      </c>
      <c r="R381" s="17" vm="927">
        <f ca="1"/>
        <v>172.28</v>
      </c>
      <c r="S381" s="7">
        <f ca="1">D381/R381-1</f>
        <v>-0.13454840956582315</v>
      </c>
    </row>
    <row r="382" spans="1:19" x14ac:dyDescent="0.25">
      <c r="A382" t="e" vm="928">
        <v>#VALUE!</v>
      </c>
      <c r="B382" t="str" cm="1">
        <f t="array" ref="B382">_FV(A382,"Name")</f>
        <v>HORMEL FOODS CORPORATION</v>
      </c>
      <c r="C382" t="str" cm="1">
        <f t="array" ref="C382">_FV(A382,"Ticker symbol",TRUE)</f>
        <v>HRL</v>
      </c>
      <c r="D382" cm="1">
        <f t="array" ref="D382">_FV(A382,"Price")</f>
        <v>31.32</v>
      </c>
      <c r="E382" s="1" cm="1">
        <f t="array" ref="E382">_FV(A382,"Change (%)",TRUE)</f>
        <v>-1.5403999999999999E-2</v>
      </c>
      <c r="F382" s="2" cm="1">
        <f t="array" ref="F382">_FV(A382,"52 week high",TRUE)</f>
        <v>46.88</v>
      </c>
      <c r="G382" s="2" cm="1">
        <f t="array" ref="G382">_FV(A382,"52 week low",TRUE)</f>
        <v>30.12</v>
      </c>
      <c r="H382" s="3" cm="1">
        <f t="array" ref="H382">_FV(A382,"Market cap",TRUE)/100000000</f>
        <v>171.27031932</v>
      </c>
      <c r="I382" s="26" cm="1">
        <f t="array" ref="I382">_FV(A382,"Volume")/1000000</f>
        <v>2.2274949999999998</v>
      </c>
      <c r="J382" s="26" cm="1">
        <f t="array" ref="J382">_FV(A382,"Volume average",TRUE)/1000000</f>
        <v>2.6151420000000001</v>
      </c>
      <c r="K382" s="23">
        <f>J382*D382*1000000/100000000</f>
        <v>0.81906247440000002</v>
      </c>
      <c r="L382" s="26" cm="1">
        <f t="array" ref="L382">_FV(A382,"Shares outstanding",TRUE)/100000000</f>
        <v>5.4684010000000001</v>
      </c>
      <c r="M382" s="7">
        <f>I382/J382</f>
        <v>0.85176827873973948</v>
      </c>
      <c r="N382" s="7">
        <f>F382/D382-1</f>
        <v>0.49680715197956582</v>
      </c>
      <c r="O382" s="7">
        <f>D382/G382-1</f>
        <v>3.9840637450199168E-2</v>
      </c>
      <c r="P382" s="16">
        <f>$P$1</f>
        <v>45289</v>
      </c>
      <c r="Q382" cm="1" vm="2">
        <f t="array" aca="1" ref="Q382:R382" ca="1">_xlfn.STOCKHISTORY(A382,P382,P382,0,0 )</f>
        <v>45289</v>
      </c>
      <c r="R382" s="17" vm="929">
        <f ca="1"/>
        <v>32.11</v>
      </c>
      <c r="S382" s="7">
        <f ca="1">D382/R382-1</f>
        <v>-2.4602927436935484E-2</v>
      </c>
    </row>
    <row r="383" spans="1:19" x14ac:dyDescent="0.25">
      <c r="A383" t="e" vm="930">
        <v>#VALUE!</v>
      </c>
      <c r="B383" t="str" cm="1">
        <f t="array" ref="B383">_FV(A383,"Name")</f>
        <v>SOUTHWEST AIRLINES CO.</v>
      </c>
      <c r="C383" t="str" cm="1">
        <f t="array" ref="C383">_FV(A383,"Ticker symbol",TRUE)</f>
        <v>LUV</v>
      </c>
      <c r="D383" cm="1">
        <f t="array" ref="D383">_FV(A383,"Price")</f>
        <v>28.71</v>
      </c>
      <c r="E383" s="1" cm="1">
        <f t="array" ref="E383">_FV(A383,"Change (%)",TRUE)</f>
        <v>4.8999999999999998E-3</v>
      </c>
      <c r="F383" s="2" cm="1">
        <f t="array" ref="F383">_FV(A383,"52 week high",TRUE)</f>
        <v>39.53</v>
      </c>
      <c r="G383" s="2" cm="1">
        <f t="array" ref="G383">_FV(A383,"52 week low",TRUE)</f>
        <v>21.913900000000002</v>
      </c>
      <c r="H383" s="3" cm="1">
        <f t="array" ref="H383">_FV(A383,"Market cap",TRUE)/100000000</f>
        <v>171.14473133999999</v>
      </c>
      <c r="I383" s="26" cm="1">
        <f t="array" ref="I383">_FV(A383,"Volume")/1000000</f>
        <v>9.1152479999999994</v>
      </c>
      <c r="J383" s="26" cm="1">
        <f t="array" ref="J383">_FV(A383,"Volume average",TRUE)/1000000</f>
        <v>8.9058709999999994</v>
      </c>
      <c r="K383" s="23">
        <f>J383*D383*1000000/100000000</f>
        <v>2.5568755640999998</v>
      </c>
      <c r="L383" s="26" cm="1">
        <f t="array" ref="L383">_FV(A383,"Shares outstanding",TRUE)/100000000</f>
        <v>5.9611539999999996</v>
      </c>
      <c r="M383" s="7">
        <f>I383/J383</f>
        <v>1.0235099969447121</v>
      </c>
      <c r="N383" s="7">
        <f>F383/D383-1</f>
        <v>0.37687216997561834</v>
      </c>
      <c r="O383" s="7">
        <f>D383/G383-1</f>
        <v>0.31012736208525182</v>
      </c>
      <c r="P383" s="16">
        <f>$P$1</f>
        <v>45289</v>
      </c>
      <c r="Q383" cm="1" vm="2">
        <f t="array" aca="1" ref="Q383:R383" ca="1">_xlfn.STOCKHISTORY(A383,P383,P383,0,0 )</f>
        <v>45289</v>
      </c>
      <c r="R383" s="17" vm="931">
        <f ca="1"/>
        <v>28.88</v>
      </c>
      <c r="S383" s="7">
        <f ca="1">D383/R383-1</f>
        <v>-5.8864265927977E-3</v>
      </c>
    </row>
    <row r="384" spans="1:19" x14ac:dyDescent="0.25">
      <c r="A384" t="e" vm="932">
        <v>#VALUE!</v>
      </c>
      <c r="B384" t="str" cm="1">
        <f t="array" ref="B384">_FV(A384,"Name")</f>
        <v>CMS ENERGY CORPORATION</v>
      </c>
      <c r="C384" t="str" cm="1">
        <f t="array" ref="C384">_FV(A384,"Ticker symbol",TRUE)</f>
        <v>CMS</v>
      </c>
      <c r="D384" cm="1">
        <f t="array" ref="D384">_FV(A384,"Price")</f>
        <v>58.07</v>
      </c>
      <c r="E384" s="1" cm="1">
        <f t="array" ref="E384">_FV(A384,"Change (%)",TRUE)</f>
        <v>-5.1639999999999998E-4</v>
      </c>
      <c r="F384" s="2" cm="1">
        <f t="array" ref="F384">_FV(A384,"52 week high",TRUE)</f>
        <v>64.67</v>
      </c>
      <c r="G384" s="2" cm="1">
        <f t="array" ref="G384">_FV(A384,"52 week low",TRUE)</f>
        <v>49.87</v>
      </c>
      <c r="H384" s="3" cm="1">
        <f t="array" ref="H384">_FV(A384,"Market cap",TRUE)/100000000</f>
        <v>169.42712252000001</v>
      </c>
      <c r="I384" s="26" cm="1">
        <f t="array" ref="I384">_FV(A384,"Volume")/1000000</f>
        <v>2.7594460000000001</v>
      </c>
      <c r="J384" s="26" cm="1">
        <f t="array" ref="J384">_FV(A384,"Volume average",TRUE)/1000000</f>
        <v>2.2178200000000001</v>
      </c>
      <c r="K384" s="23">
        <f>J384*D384*1000000/100000000</f>
        <v>1.2878880739999998</v>
      </c>
      <c r="L384" s="26" cm="1">
        <f t="array" ref="L384">_FV(A384,"Shares outstanding",TRUE)/100000000</f>
        <v>2.9176359999999999</v>
      </c>
      <c r="M384" s="7">
        <f>I384/J384</f>
        <v>1.2442154908874481</v>
      </c>
      <c r="N384" s="7">
        <f>F384/D384-1</f>
        <v>0.1136559324952644</v>
      </c>
      <c r="O384" s="7">
        <f>D384/G384-1</f>
        <v>0.16442751152997803</v>
      </c>
      <c r="P384" s="16">
        <f>$P$1</f>
        <v>45289</v>
      </c>
      <c r="Q384" cm="1" vm="2">
        <f t="array" aca="1" ref="Q384:R384" ca="1">_xlfn.STOCKHISTORY(A384,P384,P384,0,0 )</f>
        <v>45289</v>
      </c>
      <c r="R384" s="17" vm="933">
        <f ca="1"/>
        <v>58.07</v>
      </c>
      <c r="S384" s="7">
        <f ca="1">D384/R384-1</f>
        <v>0</v>
      </c>
    </row>
    <row r="385" spans="1:19" x14ac:dyDescent="0.25">
      <c r="A385" t="e" vm="934">
        <v>#VALUE!</v>
      </c>
      <c r="B385" t="str" cm="1">
        <f t="array" ref="B385">_FV(A385,"Name")</f>
        <v>WESTERN DIGITAL CORPORATION</v>
      </c>
      <c r="C385" t="str" cm="1">
        <f t="array" ref="C385">_FV(A385,"Ticker symbol",TRUE)</f>
        <v>WDC</v>
      </c>
      <c r="D385" cm="1">
        <f t="array" ref="D385">_FV(A385,"Price")</f>
        <v>52.23</v>
      </c>
      <c r="E385" s="1" cm="1">
        <f t="array" ref="E385">_FV(A385,"Change (%)",TRUE)</f>
        <v>4.4496000000000001E-2</v>
      </c>
      <c r="F385" s="2" cm="1">
        <f t="array" ref="F385">_FV(A385,"52 week high",TRUE)</f>
        <v>53.21</v>
      </c>
      <c r="G385" s="2" cm="1">
        <f t="array" ref="G385">_FV(A385,"52 week low",TRUE)</f>
        <v>31.97</v>
      </c>
      <c r="H385" s="3" cm="1">
        <f t="array" ref="H385">_FV(A385,"Market cap",TRUE)/100000000</f>
        <v>169.35222335</v>
      </c>
      <c r="I385" s="26" cm="1">
        <f t="array" ref="I385">_FV(A385,"Volume")/1000000</f>
        <v>8.0611460000000008</v>
      </c>
      <c r="J385" s="26" cm="1">
        <f t="array" ref="J385">_FV(A385,"Volume average",TRUE)/1000000</f>
        <v>4.828506</v>
      </c>
      <c r="K385" s="23">
        <f>J385*D385*1000000/100000000</f>
        <v>2.5219286838000001</v>
      </c>
      <c r="L385" s="26" cm="1">
        <f t="array" ref="L385">_FV(A385,"Shares outstanding",TRUE)/100000000</f>
        <v>3.242432</v>
      </c>
      <c r="M385" s="7">
        <f>I385/J385</f>
        <v>1.6694907286021807</v>
      </c>
      <c r="N385" s="7">
        <f>F385/D385-1</f>
        <v>1.8763162933180144E-2</v>
      </c>
      <c r="O385" s="7">
        <f>D385/G385-1</f>
        <v>0.63371911166718786</v>
      </c>
      <c r="P385" s="16">
        <f>$P$1</f>
        <v>45289</v>
      </c>
      <c r="Q385" cm="1" vm="2">
        <f t="array" aca="1" ref="Q385:R385" ca="1">_xlfn.STOCKHISTORY(A385,P385,P385,0,0 )</f>
        <v>45289</v>
      </c>
      <c r="R385" s="17" vm="935">
        <f ca="1"/>
        <v>52.37</v>
      </c>
      <c r="S385" s="7">
        <f ca="1">D385/R385-1</f>
        <v>-2.6732862325758999E-3</v>
      </c>
    </row>
    <row r="386" spans="1:19" x14ac:dyDescent="0.25">
      <c r="A386" t="e" vm="936">
        <v>#VALUE!</v>
      </c>
      <c r="B386" t="str" cm="1">
        <f t="array" ref="B386">_FV(A386,"Name")</f>
        <v>JACOBS SOLUTIONS INC.</v>
      </c>
      <c r="C386" t="str" cm="1">
        <f t="array" ref="C386">_FV(A386,"Ticker symbol",TRUE)</f>
        <v>J</v>
      </c>
      <c r="D386" cm="1">
        <f t="array" ref="D386">_FV(A386,"Price")</f>
        <v>132.07</v>
      </c>
      <c r="E386" s="1" cm="1">
        <f t="array" ref="E386">_FV(A386,"Change (%)",TRUE)</f>
        <v>-1.3150999999999999E-2</v>
      </c>
      <c r="F386" s="2" cm="1">
        <f t="array" ref="F386">_FV(A386,"52 week high",TRUE)</f>
        <v>141.16</v>
      </c>
      <c r="G386" s="2" cm="1">
        <f t="array" ref="G386">_FV(A386,"52 week low",TRUE)</f>
        <v>109</v>
      </c>
      <c r="H386" s="3" cm="1">
        <f t="array" ref="H386">_FV(A386,"Market cap",TRUE)/100000000</f>
        <v>169.04929999999999</v>
      </c>
      <c r="I386" s="26" cm="1">
        <f t="array" ref="I386">_FV(A386,"Volume")/1000000</f>
        <v>1.031954</v>
      </c>
      <c r="J386" s="26" cm="1">
        <f t="array" ref="J386">_FV(A386,"Volume average",TRUE)/1000000</f>
        <v>0.78571599999999997</v>
      </c>
      <c r="K386" s="23">
        <f>J386*D386*1000000/100000000</f>
        <v>1.0376951211999998</v>
      </c>
      <c r="L386" s="26" cm="1">
        <f t="array" ref="L386">_FV(A386,"Shares outstanding",TRUE)/100000000</f>
        <v>1.2631650000000001</v>
      </c>
      <c r="M386" s="7">
        <f>I386/J386</f>
        <v>1.3133931344149796</v>
      </c>
      <c r="N386" s="7">
        <f>F386/D386-1</f>
        <v>6.8827137124252369E-2</v>
      </c>
      <c r="O386" s="7">
        <f>D386/G386-1</f>
        <v>0.21165137614678886</v>
      </c>
      <c r="P386" s="16">
        <f>$P$1</f>
        <v>45289</v>
      </c>
      <c r="Q386" cm="1" vm="2">
        <f t="array" aca="1" ref="Q386:R386" ca="1">_xlfn.STOCKHISTORY(A386,P386,P386,0,0 )</f>
        <v>45289</v>
      </c>
      <c r="R386" s="17" vm="937">
        <f ca="1"/>
        <v>129.80000000000001</v>
      </c>
      <c r="S386" s="7">
        <f ca="1">D386/R386-1</f>
        <v>1.7488443759630101E-2</v>
      </c>
    </row>
    <row r="387" spans="1:19" x14ac:dyDescent="0.25">
      <c r="A387" t="e" vm="938">
        <v>#VALUE!</v>
      </c>
      <c r="B387" t="str" cm="1">
        <f t="array" ref="B387">_FV(A387,"Name")</f>
        <v>CINCINNATI FINANCIAL CORPORATION</v>
      </c>
      <c r="C387" t="str" cm="1">
        <f t="array" ref="C387">_FV(A387,"Ticker symbol",TRUE)</f>
        <v>CINF</v>
      </c>
      <c r="D387" cm="1">
        <f t="array" ref="D387">_FV(A387,"Price")</f>
        <v>107.29</v>
      </c>
      <c r="E387" s="1" cm="1">
        <f t="array" ref="E387">_FV(A387,"Change (%)",TRUE)</f>
        <v>-7.4510000000000006E-4</v>
      </c>
      <c r="F387" s="2" cm="1">
        <f t="array" ref="F387">_FV(A387,"52 week high",TRUE)</f>
        <v>130.66</v>
      </c>
      <c r="G387" s="2" cm="1">
        <f t="array" ref="G387">_FV(A387,"52 week low",TRUE)</f>
        <v>95.01</v>
      </c>
      <c r="H387" s="3" cm="1">
        <f t="array" ref="H387">_FV(A387,"Market cap",TRUE)/100000000</f>
        <v>168.34627133000001</v>
      </c>
      <c r="I387" s="26" cm="1">
        <f t="array" ref="I387">_FV(A387,"Volume")/1000000</f>
        <v>0.61510399999999998</v>
      </c>
      <c r="J387" s="26" cm="1">
        <f t="array" ref="J387">_FV(A387,"Volume average",TRUE)/1000000</f>
        <v>0.69859099999999996</v>
      </c>
      <c r="K387" s="23">
        <f>J387*D387*1000000/100000000</f>
        <v>0.74951828389999997</v>
      </c>
      <c r="L387" s="26" cm="1">
        <f t="array" ref="L387">_FV(A387,"Shares outstanding",TRUE)/100000000</f>
        <v>1.5690770000000001</v>
      </c>
      <c r="M387" s="7">
        <f>I387/J387</f>
        <v>0.88049230522580457</v>
      </c>
      <c r="N387" s="7">
        <f>F387/D387-1</f>
        <v>0.21782085935315498</v>
      </c>
      <c r="O387" s="7">
        <f>D387/G387-1</f>
        <v>0.12924955267866545</v>
      </c>
      <c r="P387" s="16">
        <f>$P$1</f>
        <v>45289</v>
      </c>
      <c r="Q387" cm="1" vm="2">
        <f t="array" aca="1" ref="Q387:R387" ca="1">_xlfn.STOCKHISTORY(A387,P387,P387,0,0 )</f>
        <v>45289</v>
      </c>
      <c r="R387" s="17" vm="939">
        <f ca="1"/>
        <v>103.46</v>
      </c>
      <c r="S387" s="7">
        <f ca="1">D387/R387-1</f>
        <v>3.7019137831046045E-2</v>
      </c>
    </row>
    <row r="388" spans="1:19" x14ac:dyDescent="0.25">
      <c r="A388" t="e" vm="940">
        <v>#VALUE!</v>
      </c>
      <c r="B388" t="str" cm="1">
        <f t="array" ref="B388">_FV(A388,"Name")</f>
        <v>REGIONS FINANCIAL CORPORATION</v>
      </c>
      <c r="C388" t="str" cm="1">
        <f t="array" ref="C388">_FV(A388,"Ticker symbol",TRUE)</f>
        <v>RF</v>
      </c>
      <c r="D388" cm="1">
        <f t="array" ref="D388">_FV(A388,"Price")</f>
        <v>17.95</v>
      </c>
      <c r="E388" s="1" cm="1">
        <f t="array" ref="E388">_FV(A388,"Change (%)",TRUE)</f>
        <v>-1.8053E-2</v>
      </c>
      <c r="F388" s="2" cm="1">
        <f t="array" ref="F388">_FV(A388,"52 week high",TRUE)</f>
        <v>24.33</v>
      </c>
      <c r="G388" s="2" cm="1">
        <f t="array" ref="G388">_FV(A388,"52 week low",TRUE)</f>
        <v>13.715</v>
      </c>
      <c r="H388" s="3" cm="1">
        <f t="array" ref="H388">_FV(A388,"Market cap",TRUE)/100000000</f>
        <v>166.94664954999999</v>
      </c>
      <c r="I388" s="26" cm="1">
        <f t="array" ref="I388">_FV(A388,"Volume")/1000000</f>
        <v>8.9070800000000006</v>
      </c>
      <c r="J388" s="26" cm="1">
        <f t="array" ref="J388">_FV(A388,"Volume average",TRUE)/1000000</f>
        <v>8.8750319999999991</v>
      </c>
      <c r="K388" s="23">
        <f>J388*D388*1000000/100000000</f>
        <v>1.5930682439999997</v>
      </c>
      <c r="L388" s="26" cm="1">
        <f t="array" ref="L388">_FV(A388,"Shares outstanding",TRUE)/100000000</f>
        <v>9.3006489999999999</v>
      </c>
      <c r="M388" s="7">
        <f>I388/J388</f>
        <v>1.0036110292334721</v>
      </c>
      <c r="N388" s="7">
        <f>F388/D388-1</f>
        <v>0.35543175487465173</v>
      </c>
      <c r="O388" s="7">
        <f>D388/G388-1</f>
        <v>0.30878600072912876</v>
      </c>
      <c r="P388" s="16">
        <f>$P$1</f>
        <v>45289</v>
      </c>
      <c r="Q388" cm="1" vm="2">
        <f t="array" aca="1" ref="Q388:R388" ca="1">_xlfn.STOCKHISTORY(A388,P388,P388,0,0 )</f>
        <v>45289</v>
      </c>
      <c r="R388" s="17" vm="941">
        <f ca="1"/>
        <v>19.38</v>
      </c>
      <c r="S388" s="7">
        <f ca="1">D388/R388-1</f>
        <v>-7.3787409700722395E-2</v>
      </c>
    </row>
    <row r="389" spans="1:19" x14ac:dyDescent="0.25">
      <c r="A389" t="e" vm="942">
        <v>#VALUE!</v>
      </c>
      <c r="B389" t="str" cm="1">
        <f t="array" ref="B389">_FV(A389,"Name")</f>
        <v>SKYWORKS SOLUTIONS, INC.</v>
      </c>
      <c r="C389" t="str" cm="1">
        <f t="array" ref="C389">_FV(A389,"Ticker symbol",TRUE)</f>
        <v>SWKS</v>
      </c>
      <c r="D389" cm="1">
        <f t="array" ref="D389">_FV(A389,"Price")</f>
        <v>102.3</v>
      </c>
      <c r="E389" s="1" cm="1">
        <f t="array" ref="E389">_FV(A389,"Change (%)",TRUE)</f>
        <v>-1.756E-3</v>
      </c>
      <c r="F389" s="2" cm="1">
        <f t="array" ref="F389">_FV(A389,"52 week high",TRUE)</f>
        <v>123.69</v>
      </c>
      <c r="G389" s="2" cm="1">
        <f t="array" ref="G389">_FV(A389,"52 week low",TRUE)</f>
        <v>85.06</v>
      </c>
      <c r="H389" s="3" cm="1">
        <f t="array" ref="H389">_FV(A389,"Market cap",TRUE)/100000000</f>
        <v>163.92169999999999</v>
      </c>
      <c r="I389" s="26" cm="1">
        <f t="array" ref="I389">_FV(A389,"Volume")/1000000</f>
        <v>1.7242569999999999</v>
      </c>
      <c r="J389" s="26" cm="1">
        <f t="array" ref="J389">_FV(A389,"Volume average",TRUE)/1000000</f>
        <v>1.718936</v>
      </c>
      <c r="K389" s="23">
        <f>J389*D389*1000000/100000000</f>
        <v>1.7584715280000001</v>
      </c>
      <c r="L389" s="26" cm="1">
        <f t="array" ref="L389">_FV(A389,"Shares outstanding",TRUE)/100000000</f>
        <v>1.5995490000000001</v>
      </c>
      <c r="M389" s="7">
        <f>I389/J389</f>
        <v>1.0030955195539566</v>
      </c>
      <c r="N389" s="7">
        <f>F389/D389-1</f>
        <v>0.20909090909090899</v>
      </c>
      <c r="O389" s="7">
        <f>D389/G389-1</f>
        <v>0.20268046085116387</v>
      </c>
      <c r="P389" s="16">
        <f>$P$1</f>
        <v>45289</v>
      </c>
      <c r="Q389" cm="1" vm="2">
        <f t="array" aca="1" ref="Q389:R389" ca="1">_xlfn.STOCKHISTORY(A389,P389,P389,0,0 )</f>
        <v>45289</v>
      </c>
      <c r="R389" s="17" vm="943">
        <f ca="1"/>
        <v>112.42</v>
      </c>
      <c r="S389" s="7">
        <f ca="1">D389/R389-1</f>
        <v>-9.0019569471624261E-2</v>
      </c>
    </row>
    <row r="390" spans="1:19" x14ac:dyDescent="0.25">
      <c r="A390" t="e" vm="944">
        <v>#VALUE!</v>
      </c>
      <c r="B390" t="str" cm="1">
        <f t="array" ref="B390">_FV(A390,"Name")</f>
        <v>Everest Group, Ltd.</v>
      </c>
      <c r="C390" t="str" cm="1">
        <f t="array" ref="C390">_FV(A390,"Ticker symbol",TRUE)</f>
        <v>EG</v>
      </c>
      <c r="D390" cm="1">
        <f t="array" ref="D390">_FV(A390,"Price")</f>
        <v>369.23</v>
      </c>
      <c r="E390" s="1" cm="1">
        <f t="array" ref="E390">_FV(A390,"Change (%)",TRUE)</f>
        <v>-3.2390000000000001E-3</v>
      </c>
      <c r="F390" s="2" cm="1">
        <f t="array" ref="F390">_FV(A390,"52 week high",TRUE)</f>
        <v>417.92</v>
      </c>
      <c r="G390" s="2" cm="1">
        <f t="array" ref="G390">_FV(A390,"52 week low",TRUE)</f>
        <v>331.08</v>
      </c>
      <c r="H390" s="3" cm="1">
        <f t="array" ref="H390">_FV(A390,"Market cap",TRUE)/100000000</f>
        <v>160.7312</v>
      </c>
      <c r="I390" s="26" cm="1">
        <f t="array" ref="I390">_FV(A390,"Volume")/1000000</f>
        <v>0.316382</v>
      </c>
      <c r="J390" s="26" cm="1">
        <f t="array" ref="J390">_FV(A390,"Volume average",TRUE)/1000000</f>
        <v>0.43910300000000002</v>
      </c>
      <c r="K390" s="23">
        <f>J390*D390*1000000/100000000</f>
        <v>1.6213000068999999</v>
      </c>
      <c r="L390" s="26" cm="1">
        <f t="array" ref="L390">_FV(A390,"Shares outstanding",TRUE)/100000000</f>
        <v>0.43390420000000002</v>
      </c>
      <c r="M390" s="7">
        <f>I390/J390</f>
        <v>0.72051887598126174</v>
      </c>
      <c r="N390" s="7">
        <f>F390/D390-1</f>
        <v>0.1318690247271348</v>
      </c>
      <c r="O390" s="7">
        <f>D390/G390-1</f>
        <v>0.11522894768635994</v>
      </c>
      <c r="P390" s="16">
        <f>$P$1</f>
        <v>45289</v>
      </c>
      <c r="Q390" cm="1" vm="2">
        <f t="array" aca="1" ref="Q390:R390" ca="1">_xlfn.STOCKHISTORY(A390,P390,P390,0,0 )</f>
        <v>45289</v>
      </c>
      <c r="R390" s="17" vm="945">
        <f ca="1"/>
        <v>353.58</v>
      </c>
      <c r="S390" s="7">
        <f ca="1">D390/R390-1</f>
        <v>4.426155325527481E-2</v>
      </c>
    </row>
    <row r="391" spans="1:19" x14ac:dyDescent="0.25">
      <c r="A391" t="e" vm="946">
        <v>#VALUE!</v>
      </c>
      <c r="B391" t="str" cm="1">
        <f t="array" ref="B391">_FV(A391,"Name")</f>
        <v>JABIL INC.</v>
      </c>
      <c r="C391" t="str" cm="1">
        <f t="array" ref="C391">_FV(A391,"Ticker symbol",TRUE)</f>
        <v>JBL</v>
      </c>
      <c r="D391" cm="1">
        <f t="array" ref="D391">_FV(A391,"Price")</f>
        <v>125.41</v>
      </c>
      <c r="E391" s="1" cm="1">
        <f t="array" ref="E391">_FV(A391,"Change (%)",TRUE)</f>
        <v>-2.1305000000000001E-2</v>
      </c>
      <c r="F391" s="2" cm="1">
        <f t="array" ref="F391">_FV(A391,"52 week high",TRUE)</f>
        <v>141.38</v>
      </c>
      <c r="G391" s="2" cm="1">
        <f t="array" ref="G391">_FV(A391,"52 week low",TRUE)</f>
        <v>74.16</v>
      </c>
      <c r="H391" s="3" cm="1">
        <f t="array" ref="H391">_FV(A391,"Market cap",TRUE)/100000000</f>
        <v>159.95493696</v>
      </c>
      <c r="I391" s="26" cm="1">
        <f t="array" ref="I391">_FV(A391,"Volume")/1000000</f>
        <v>1.6456249999999999</v>
      </c>
      <c r="J391" s="26" cm="1">
        <f t="array" ref="J391">_FV(A391,"Volume average",TRUE)/1000000</f>
        <v>2.835404</v>
      </c>
      <c r="K391" s="23">
        <f>J391*D391*1000000/100000000</f>
        <v>3.5558801563999998</v>
      </c>
      <c r="L391" s="26" cm="1">
        <f t="array" ref="L391">_FV(A391,"Shares outstanding",TRUE)/100000000</f>
        <v>1.2754559999999999</v>
      </c>
      <c r="M391" s="7">
        <f>I391/J391</f>
        <v>0.58038466476029515</v>
      </c>
      <c r="N391" s="7">
        <f>F391/D391-1</f>
        <v>0.12734231719958533</v>
      </c>
      <c r="O391" s="7">
        <f>D391/G391-1</f>
        <v>0.69107335490830635</v>
      </c>
      <c r="P391" s="16">
        <f>$P$1</f>
        <v>45289</v>
      </c>
      <c r="Q391" cm="1" vm="2">
        <f t="array" aca="1" ref="Q391:R391" ca="1">_xlfn.STOCKHISTORY(A391,P391,P391,0,0 )</f>
        <v>45289</v>
      </c>
      <c r="R391" s="17" vm="947">
        <f ca="1"/>
        <v>127.4</v>
      </c>
      <c r="S391" s="7">
        <f ca="1">D391/R391-1</f>
        <v>-1.5620094191522882E-2</v>
      </c>
    </row>
    <row r="392" spans="1:19" x14ac:dyDescent="0.25">
      <c r="A392" t="e" vm="948">
        <v>#VALUE!</v>
      </c>
      <c r="B392" t="str" cm="1">
        <f t="array" ref="B392">_FV(A392,"Name")</f>
        <v>ESSEX PROPERTY TRUST, INC.</v>
      </c>
      <c r="C392" t="str" cm="1">
        <f t="array" ref="C392">_FV(A392,"Ticker symbol",TRUE)</f>
        <v>ESS</v>
      </c>
      <c r="D392" cm="1">
        <f t="array" ref="D392">_FV(A392,"Price")</f>
        <v>248.77</v>
      </c>
      <c r="E392" s="1" cm="1">
        <f t="array" ref="E392">_FV(A392,"Change (%)",TRUE)</f>
        <v>-1.245E-3</v>
      </c>
      <c r="F392" s="2" cm="1">
        <f t="array" ref="F392">_FV(A392,"52 week high",TRUE)</f>
        <v>252.85</v>
      </c>
      <c r="G392" s="2" cm="1">
        <f t="array" ref="G392">_FV(A392,"52 week low",TRUE)</f>
        <v>195.03</v>
      </c>
      <c r="H392" s="3" cm="1">
        <f t="array" ref="H392">_FV(A392,"Market cap",TRUE)/100000000</f>
        <v>159.67202942</v>
      </c>
      <c r="I392" s="26" cm="1">
        <f t="array" ref="I392">_FV(A392,"Volume")/1000000</f>
        <v>0.42274299999999998</v>
      </c>
      <c r="J392" s="26" cm="1">
        <f t="array" ref="J392">_FV(A392,"Volume average",TRUE)/1000000</f>
        <v>0.433058</v>
      </c>
      <c r="K392" s="23">
        <f>J392*D392*1000000/100000000</f>
        <v>1.0773183866</v>
      </c>
      <c r="L392" s="26" cm="1">
        <f t="array" ref="L392">_FV(A392,"Shares outstanding",TRUE)/100000000</f>
        <v>0.64184600000000003</v>
      </c>
      <c r="M392" s="7">
        <f>I392/J392</f>
        <v>0.97618101963247417</v>
      </c>
      <c r="N392" s="7">
        <f>F392/D392-1</f>
        <v>1.640069140169631E-2</v>
      </c>
      <c r="O392" s="7">
        <f>D392/G392-1</f>
        <v>0.27554735168948374</v>
      </c>
      <c r="P392" s="16">
        <f>$P$1</f>
        <v>45289</v>
      </c>
      <c r="Q392" cm="1" vm="2">
        <f t="array" aca="1" ref="Q392:R392" ca="1">_xlfn.STOCKHISTORY(A392,P392,P392,0,0 )</f>
        <v>45289</v>
      </c>
      <c r="R392" s="17" vm="949">
        <f ca="1"/>
        <v>247.94</v>
      </c>
      <c r="S392" s="7">
        <f ca="1">D392/R392-1</f>
        <v>3.3475840929257927E-3</v>
      </c>
    </row>
    <row r="393" spans="1:19" x14ac:dyDescent="0.25">
      <c r="A393" t="e" vm="950">
        <v>#VALUE!</v>
      </c>
      <c r="B393" t="str" cm="1">
        <f t="array" ref="B393">_FV(A393,"Name")</f>
        <v>TERADYNE, INC.</v>
      </c>
      <c r="C393" t="str" cm="1">
        <f t="array" ref="C393">_FV(A393,"Ticker symbol",TRUE)</f>
        <v>TER</v>
      </c>
      <c r="D393" cm="1">
        <f t="array" ref="D393">_FV(A393,"Price")</f>
        <v>104.09</v>
      </c>
      <c r="E393" s="1" cm="1">
        <f t="array" ref="E393">_FV(A393,"Change (%)",TRUE)</f>
        <v>-6.8700000000000002E-3</v>
      </c>
      <c r="F393" s="2" cm="1">
        <f t="array" ref="F393">_FV(A393,"52 week high",TRUE)</f>
        <v>119.2</v>
      </c>
      <c r="G393" s="2" cm="1">
        <f t="array" ref="G393">_FV(A393,"52 week low",TRUE)</f>
        <v>81.075000000000003</v>
      </c>
      <c r="H393" s="3" cm="1">
        <f t="array" ref="H393">_FV(A393,"Market cap",TRUE)/100000000</f>
        <v>159.13143883000001</v>
      </c>
      <c r="I393" s="26" cm="1">
        <f t="array" ref="I393">_FV(A393,"Volume")/1000000</f>
        <v>1.6709769999999999</v>
      </c>
      <c r="J393" s="26" cm="1">
        <f t="array" ref="J393">_FV(A393,"Volume average",TRUE)/1000000</f>
        <v>1.6967319999999999</v>
      </c>
      <c r="K393" s="23">
        <f>J393*D393*1000000/100000000</f>
        <v>1.7661283388</v>
      </c>
      <c r="L393" s="26" cm="1">
        <f t="array" ref="L393">_FV(A393,"Shares outstanding",TRUE)/100000000</f>
        <v>1.5287869999999999</v>
      </c>
      <c r="M393" s="7">
        <f>I393/J393</f>
        <v>0.98482082025918061</v>
      </c>
      <c r="N393" s="7">
        <f>F393/D393-1</f>
        <v>0.14516283985012968</v>
      </c>
      <c r="O393" s="7">
        <f>D393/G393-1</f>
        <v>0.28387295713845195</v>
      </c>
      <c r="P393" s="16">
        <f>$P$1</f>
        <v>45289</v>
      </c>
      <c r="Q393" cm="1" vm="2">
        <f t="array" aca="1" ref="Q393:R393" ca="1">_xlfn.STOCKHISTORY(A393,P393,P393,0,0 )</f>
        <v>45289</v>
      </c>
      <c r="R393" s="17" vm="951">
        <f ca="1"/>
        <v>108.52</v>
      </c>
      <c r="S393" s="7">
        <f ca="1">D393/R393-1</f>
        <v>-4.0821968300774003E-2</v>
      </c>
    </row>
    <row r="394" spans="1:19" x14ac:dyDescent="0.25">
      <c r="A394" t="e" vm="952">
        <v>#VALUE!</v>
      </c>
      <c r="B394" t="str" cm="1">
        <f t="array" ref="B394">_FV(A394,"Name")</f>
        <v>LOEWS CORPORATION</v>
      </c>
      <c r="C394" t="str" cm="1">
        <f t="array" ref="C394">_FV(A394,"Ticker symbol",TRUE)</f>
        <v>L</v>
      </c>
      <c r="D394" cm="1">
        <f t="array" ref="D394">_FV(A394,"Price")</f>
        <v>71.099999999999994</v>
      </c>
      <c r="E394" s="1" cm="1">
        <f t="array" ref="E394">_FV(A394,"Change (%)",TRUE)</f>
        <v>2.8140000000000001E-4</v>
      </c>
      <c r="F394" s="2" cm="1">
        <f t="array" ref="F394">_FV(A394,"52 week high",TRUE)</f>
        <v>71.84</v>
      </c>
      <c r="G394" s="2" cm="1">
        <f t="array" ref="G394">_FV(A394,"52 week low",TRUE)</f>
        <v>52.85</v>
      </c>
      <c r="H394" s="3" cm="1">
        <f t="array" ref="H394">_FV(A394,"Market cap",TRUE)/100000000</f>
        <v>158.6866</v>
      </c>
      <c r="I394" s="26" cm="1">
        <f t="array" ref="I394">_FV(A394,"Volume")/1000000</f>
        <v>0.72047700000000003</v>
      </c>
      <c r="J394" s="26" cm="1">
        <f t="array" ref="J394">_FV(A394,"Volume average",TRUE)/1000000</f>
        <v>0.79807899999999998</v>
      </c>
      <c r="K394" s="23">
        <f>J394*D394*1000000/100000000</f>
        <v>0.56743416899999988</v>
      </c>
      <c r="L394" s="26" cm="1">
        <f t="array" ref="L394">_FV(A394,"Shares outstanding",TRUE)/100000000</f>
        <v>2.2325059999999999</v>
      </c>
      <c r="M394" s="7">
        <f>I394/J394</f>
        <v>0.9027640120840168</v>
      </c>
      <c r="N394" s="7">
        <f>F394/D394-1</f>
        <v>1.0407876230661195E-2</v>
      </c>
      <c r="O394" s="7">
        <f>D394/G394-1</f>
        <v>0.34531693472090819</v>
      </c>
      <c r="P394" s="16">
        <f>$P$1</f>
        <v>45289</v>
      </c>
      <c r="Q394" cm="1" vm="2">
        <f t="array" aca="1" ref="Q394:R394" ca="1">_xlfn.STOCKHISTORY(A394,P394,P394,0,0 )</f>
        <v>45289</v>
      </c>
      <c r="R394" s="17" vm="953">
        <f ca="1"/>
        <v>69.59</v>
      </c>
      <c r="S394" s="7">
        <f ca="1">D394/R394-1</f>
        <v>2.1698519902284774E-2</v>
      </c>
    </row>
    <row r="395" spans="1:19" x14ac:dyDescent="0.25">
      <c r="A395" t="e" vm="954">
        <v>#VALUE!</v>
      </c>
      <c r="B395" t="str" cm="1">
        <f t="array" ref="B395">_FV(A395,"Name")</f>
        <v>MID-AMERICA APARTMENT COMMUNITIES, INC.</v>
      </c>
      <c r="C395" t="str" cm="1">
        <f t="array" ref="C395">_FV(A395,"Ticker symbol",TRUE)</f>
        <v>MAA</v>
      </c>
      <c r="D395" cm="1">
        <f t="array" ref="D395">_FV(A395,"Price")</f>
        <v>135.47</v>
      </c>
      <c r="E395" s="1" cm="1">
        <f t="array" ref="E395">_FV(A395,"Change (%)",TRUE)</f>
        <v>1.0744E-2</v>
      </c>
      <c r="F395" s="2" cm="1">
        <f t="array" ref="F395">_FV(A395,"52 week high",TRUE)</f>
        <v>176.36</v>
      </c>
      <c r="G395" s="2" cm="1">
        <f t="array" ref="G395">_FV(A395,"52 week low",TRUE)</f>
        <v>115.56</v>
      </c>
      <c r="H395" s="3" cm="1">
        <f t="array" ref="H395">_FV(A395,"Market cap",TRUE)/100000000</f>
        <v>158.07655625000001</v>
      </c>
      <c r="I395" s="26" cm="1">
        <f t="array" ref="I395">_FV(A395,"Volume")/1000000</f>
        <v>1.6532260000000001</v>
      </c>
      <c r="J395" s="26" cm="1">
        <f t="array" ref="J395">_FV(A395,"Volume average",TRUE)/1000000</f>
        <v>0.90797899999999998</v>
      </c>
      <c r="K395" s="23">
        <f>J395*D395*1000000/100000000</f>
        <v>1.2300391513</v>
      </c>
      <c r="L395" s="26" cm="1">
        <f t="array" ref="L395">_FV(A395,"Shares outstanding",TRUE)/100000000</f>
        <v>1.1668750000000001</v>
      </c>
      <c r="M395" s="7">
        <f>I395/J395</f>
        <v>1.8207755906248935</v>
      </c>
      <c r="N395" s="7">
        <f>F395/D395-1</f>
        <v>0.30183804532368796</v>
      </c>
      <c r="O395" s="7">
        <f>D395/G395-1</f>
        <v>0.17229145032883353</v>
      </c>
      <c r="P395" s="16">
        <f>$P$1</f>
        <v>45289</v>
      </c>
      <c r="Q395" cm="1" vm="2">
        <f t="array" aca="1" ref="Q395:R395" ca="1">_xlfn.STOCKHISTORY(A395,P395,P395,0,0 )</f>
        <v>45289</v>
      </c>
      <c r="R395" s="17" vm="955">
        <f ca="1"/>
        <v>134.46</v>
      </c>
      <c r="S395" s="7">
        <f ca="1">D395/R395-1</f>
        <v>7.511527591848699E-3</v>
      </c>
    </row>
    <row r="396" spans="1:19" x14ac:dyDescent="0.25">
      <c r="A396" t="e" vm="956">
        <v>#VALUE!</v>
      </c>
      <c r="B396" t="str" cm="1">
        <f t="array" ref="B396">_FV(A396,"Name")</f>
        <v>AVERY DENNISON CORPORATION</v>
      </c>
      <c r="C396" t="str" cm="1">
        <f t="array" ref="C396">_FV(A396,"Ticker symbol",TRUE)</f>
        <v>AVY</v>
      </c>
      <c r="D396" cm="1">
        <f t="array" ref="D396">_FV(A396,"Price")</f>
        <v>196.18</v>
      </c>
      <c r="E396" s="1" cm="1">
        <f t="array" ref="E396">_FV(A396,"Change (%)",TRUE)</f>
        <v>-4.7689999999999998E-3</v>
      </c>
      <c r="F396" s="2" cm="1">
        <f t="array" ref="F396">_FV(A396,"52 week high",TRUE)</f>
        <v>203.69499999999999</v>
      </c>
      <c r="G396" s="2" cm="1">
        <f t="array" ref="G396">_FV(A396,"52 week low",TRUE)</f>
        <v>158.93</v>
      </c>
      <c r="H396" s="3" cm="1">
        <f t="array" ref="H396">_FV(A396,"Market cap",TRUE)/100000000</f>
        <v>157.9862651</v>
      </c>
      <c r="I396" s="26" cm="1">
        <f t="array" ref="I396">_FV(A396,"Volume")/1000000</f>
        <v>0.32851799999999998</v>
      </c>
      <c r="J396" s="26" cm="1">
        <f t="array" ref="J396">_FV(A396,"Volume average",TRUE)/1000000</f>
        <v>0.37920199999999998</v>
      </c>
      <c r="K396" s="23">
        <f>J396*D396*1000000/100000000</f>
        <v>0.74391848360000001</v>
      </c>
      <c r="L396" s="26" cm="1">
        <f t="array" ref="L396">_FV(A396,"Shares outstanding",TRUE)/100000000</f>
        <v>0.80531280000000005</v>
      </c>
      <c r="M396" s="7">
        <f>I396/J396</f>
        <v>0.86634036740312548</v>
      </c>
      <c r="N396" s="7">
        <f>F396/D396-1</f>
        <v>3.8306657151595314E-2</v>
      </c>
      <c r="O396" s="7">
        <f>D396/G396-1</f>
        <v>0.23437991568615102</v>
      </c>
      <c r="P396" s="16">
        <f>$P$1</f>
        <v>45289</v>
      </c>
      <c r="Q396" cm="1" vm="2">
        <f t="array" aca="1" ref="Q396:R396" ca="1">_xlfn.STOCKHISTORY(A396,P396,P396,0,0 )</f>
        <v>45289</v>
      </c>
      <c r="R396" s="17" vm="957">
        <f ca="1"/>
        <v>202.16</v>
      </c>
      <c r="S396" s="7">
        <f ca="1">D396/R396-1</f>
        <v>-2.9580530273050964E-2</v>
      </c>
    </row>
    <row r="397" spans="1:19" x14ac:dyDescent="0.25">
      <c r="A397" t="e" vm="958">
        <v>#VALUE!</v>
      </c>
      <c r="B397" t="str" cm="1">
        <f t="array" ref="B397">_FV(A397,"Name")</f>
        <v>CELANESE CORPORATION</v>
      </c>
      <c r="C397" t="str" cm="1">
        <f t="array" ref="C397">_FV(A397,"Ticker symbol",TRUE)</f>
        <v>CE</v>
      </c>
      <c r="D397" cm="1">
        <f t="array" ref="D397">_FV(A397,"Price")</f>
        <v>144.56</v>
      </c>
      <c r="E397" s="1" cm="1">
        <f t="array" ref="E397">_FV(A397,"Change (%)",TRUE)</f>
        <v>-1.9068000000000002E-2</v>
      </c>
      <c r="F397" s="2" cm="1">
        <f t="array" ref="F397">_FV(A397,"52 week high",TRUE)</f>
        <v>159.06</v>
      </c>
      <c r="G397" s="2" cm="1">
        <f t="array" ref="G397">_FV(A397,"52 week low",TRUE)</f>
        <v>97.12</v>
      </c>
      <c r="H397" s="3" cm="1">
        <f t="array" ref="H397">_FV(A397,"Market cap",TRUE)/100000000</f>
        <v>157.36107712</v>
      </c>
      <c r="I397" s="26" cm="1">
        <f t="array" ref="I397">_FV(A397,"Volume")/1000000</f>
        <v>0.70191099999999995</v>
      </c>
      <c r="J397" s="26" cm="1">
        <f t="array" ref="J397">_FV(A397,"Volume average",TRUE)/1000000</f>
        <v>0.72535400000000005</v>
      </c>
      <c r="K397" s="23">
        <f>J397*D397*1000000/100000000</f>
        <v>1.0485717424000001</v>
      </c>
      <c r="L397" s="26" cm="1">
        <f t="array" ref="L397">_FV(A397,"Shares outstanding",TRUE)/100000000</f>
        <v>1.088552</v>
      </c>
      <c r="M397" s="7">
        <f>I397/J397</f>
        <v>0.9676806083650189</v>
      </c>
      <c r="N397" s="7">
        <f>F397/D397-1</f>
        <v>0.10030437188710573</v>
      </c>
      <c r="O397" s="7">
        <f>D397/G397-1</f>
        <v>0.48846787479406917</v>
      </c>
      <c r="P397" s="16">
        <f>$P$1</f>
        <v>45289</v>
      </c>
      <c r="Q397" cm="1" vm="2">
        <f t="array" aca="1" ref="Q397:R397" ca="1">_xlfn.STOCKHISTORY(A397,P397,P397,0,0 )</f>
        <v>45289</v>
      </c>
      <c r="R397" s="17" vm="959">
        <f ca="1"/>
        <v>155.37</v>
      </c>
      <c r="S397" s="7">
        <f ca="1">D397/R397-1</f>
        <v>-6.9575851193924176E-2</v>
      </c>
    </row>
    <row r="398" spans="1:19" x14ac:dyDescent="0.25">
      <c r="A398" t="e" vm="960">
        <v>#VALUE!</v>
      </c>
      <c r="B398" t="str" cm="1">
        <f t="array" ref="B398">_FV(A398,"Name")</f>
        <v>LAMB WESTON HOLDINGS, INC.</v>
      </c>
      <c r="C398" t="str" cm="1">
        <f t="array" ref="C398">_FV(A398,"Ticker symbol",TRUE)</f>
        <v>LW</v>
      </c>
      <c r="D398" cm="1">
        <f t="array" ref="D398">_FV(A398,"Price")</f>
        <v>108.32</v>
      </c>
      <c r="E398" s="1" cm="1">
        <f t="array" ref="E398">_FV(A398,"Change (%)",TRUE)</f>
        <v>1.0919000000000002E-2</v>
      </c>
      <c r="F398" s="2" cm="1">
        <f t="array" ref="F398">_FV(A398,"52 week high",TRUE)</f>
        <v>117.3822</v>
      </c>
      <c r="G398" s="2" cm="1">
        <f t="array" ref="G398">_FV(A398,"52 week low",TRUE)</f>
        <v>81.254999999999995</v>
      </c>
      <c r="H398" s="3" cm="1">
        <f t="array" ref="H398">_FV(A398,"Market cap",TRUE)/100000000</f>
        <v>156.38429199000001</v>
      </c>
      <c r="I398" s="26" cm="1">
        <f t="array" ref="I398">_FV(A398,"Volume")/1000000</f>
        <v>1.0371319999999999</v>
      </c>
      <c r="J398" s="26" cm="1">
        <f t="array" ref="J398">_FV(A398,"Volume average",TRUE)/1000000</f>
        <v>1.5842529999999999</v>
      </c>
      <c r="K398" s="23">
        <f>J398*D398*1000000/100000000</f>
        <v>1.7160628495999999</v>
      </c>
      <c r="L398" s="26" cm="1">
        <f t="array" ref="L398">_FV(A398,"Shares outstanding",TRUE)/100000000</f>
        <v>1.4437249999999999</v>
      </c>
      <c r="M398" s="7">
        <f>I398/J398</f>
        <v>0.65465048827428451</v>
      </c>
      <c r="N398" s="7">
        <f>F398/D398-1</f>
        <v>8.3661373707533349E-2</v>
      </c>
      <c r="O398" s="7">
        <f>D398/G398-1</f>
        <v>0.33308719463417624</v>
      </c>
      <c r="P398" s="16">
        <f>$P$1</f>
        <v>45289</v>
      </c>
      <c r="Q398" cm="1" vm="2">
        <f t="array" aca="1" ref="Q398:R398" ca="1">_xlfn.STOCKHISTORY(A398,P398,P398,0,0 )</f>
        <v>45289</v>
      </c>
      <c r="R398" s="17" vm="961">
        <f ca="1"/>
        <v>108.09</v>
      </c>
      <c r="S398" s="7">
        <f ca="1">D398/R398-1</f>
        <v>2.1278564159494806E-3</v>
      </c>
    </row>
    <row r="399" spans="1:19" x14ac:dyDescent="0.25">
      <c r="A399" t="e" vm="962">
        <v>#VALUE!</v>
      </c>
      <c r="B399" t="str" cm="1">
        <f t="array" ref="B399">_FV(A399,"Name")</f>
        <v>IDEX CORPORATION</v>
      </c>
      <c r="C399" t="str" cm="1">
        <f t="array" ref="C399">_FV(A399,"Ticker symbol",TRUE)</f>
        <v>IEX</v>
      </c>
      <c r="D399" cm="1">
        <f t="array" ref="D399">_FV(A399,"Price")</f>
        <v>205.77</v>
      </c>
      <c r="E399" s="1" cm="1">
        <f t="array" ref="E399">_FV(A399,"Change (%)",TRUE)</f>
        <v>-5.5100000000000001E-3</v>
      </c>
      <c r="F399" s="2" cm="1">
        <f t="array" ref="F399">_FV(A399,"52 week high",TRUE)</f>
        <v>240.15</v>
      </c>
      <c r="G399" s="2" cm="1">
        <f t="array" ref="G399">_FV(A399,"52 week low",TRUE)</f>
        <v>183.76499999999999</v>
      </c>
      <c r="H399" s="3" cm="1">
        <f t="array" ref="H399">_FV(A399,"Market cap",TRUE)/100000000</f>
        <v>155.61467364999999</v>
      </c>
      <c r="I399" s="26" cm="1">
        <f t="array" ref="I399">_FV(A399,"Volume")/1000000</f>
        <v>0.38268999999999997</v>
      </c>
      <c r="J399" s="26" cm="1">
        <f t="array" ref="J399">_FV(A399,"Volume average",TRUE)/1000000</f>
        <v>0.35507</v>
      </c>
      <c r="K399" s="23">
        <f>J399*D399*1000000/100000000</f>
        <v>0.7306275390000001</v>
      </c>
      <c r="L399" s="26" cm="1">
        <f t="array" ref="L399">_FV(A399,"Shares outstanding",TRUE)/100000000</f>
        <v>0.75625540000000002</v>
      </c>
      <c r="M399" s="7">
        <f>I399/J399</f>
        <v>1.0777874785253612</v>
      </c>
      <c r="N399" s="7">
        <f>F399/D399-1</f>
        <v>0.16707974923458235</v>
      </c>
      <c r="O399" s="7">
        <f>D399/G399-1</f>
        <v>0.11974532691208895</v>
      </c>
      <c r="P399" s="16">
        <f>$P$1</f>
        <v>45289</v>
      </c>
      <c r="Q399" cm="1" vm="2">
        <f t="array" aca="1" ref="Q399:R399" ca="1">_xlfn.STOCKHISTORY(A399,P399,P399,0,0 )</f>
        <v>45289</v>
      </c>
      <c r="R399" s="17" vm="963">
        <f ca="1"/>
        <v>217.11</v>
      </c>
      <c r="S399" s="7">
        <f ca="1">D399/R399-1</f>
        <v>-5.2231587674450797E-2</v>
      </c>
    </row>
    <row r="400" spans="1:19" x14ac:dyDescent="0.25">
      <c r="A400" t="e" vm="964">
        <v>#VALUE!</v>
      </c>
      <c r="B400" t="str" cm="1">
        <f t="array" ref="B400">_FV(A400,"Name")</f>
        <v>TEXTRON INC.</v>
      </c>
      <c r="C400" t="str" cm="1">
        <f t="array" ref="C400">_FV(A400,"Ticker symbol",TRUE)</f>
        <v>TXT</v>
      </c>
      <c r="D400" cm="1">
        <f t="array" ref="D400">_FV(A400,"Price")</f>
        <v>77.55</v>
      </c>
      <c r="E400" s="1" cm="1">
        <f t="array" ref="E400">_FV(A400,"Change (%)",TRUE)</f>
        <v>-2.3054000000000002E-2</v>
      </c>
      <c r="F400" s="2" cm="1">
        <f t="array" ref="F400">_FV(A400,"52 week high",TRUE)</f>
        <v>81.59</v>
      </c>
      <c r="G400" s="2" cm="1">
        <f t="array" ref="G400">_FV(A400,"52 week low",TRUE)</f>
        <v>61.27</v>
      </c>
      <c r="H400" s="3" cm="1">
        <f t="array" ref="H400">_FV(A400,"Market cap",TRUE)/100000000</f>
        <v>155.5891</v>
      </c>
      <c r="I400" s="26" cm="1">
        <f t="array" ref="I400">_FV(A400,"Volume")/1000000</f>
        <v>1.483144</v>
      </c>
      <c r="J400" s="26" cm="1">
        <f t="array" ref="J400">_FV(A400,"Volume average",TRUE)/1000000</f>
        <v>1.090849</v>
      </c>
      <c r="K400" s="23">
        <f>J400*D400*1000000/100000000</f>
        <v>0.84595339950000004</v>
      </c>
      <c r="L400" s="26" cm="1">
        <f t="array" ref="L400">_FV(A400,"Shares outstanding",TRUE)/100000000</f>
        <v>1.9600550000000001</v>
      </c>
      <c r="M400" s="7">
        <f>I400/J400</f>
        <v>1.3596235592643895</v>
      </c>
      <c r="N400" s="7">
        <f>F400/D400-1</f>
        <v>5.2095422308188422E-2</v>
      </c>
      <c r="O400" s="7">
        <f>D400/G400-1</f>
        <v>0.26570915619389579</v>
      </c>
      <c r="P400" s="16">
        <f>$P$1</f>
        <v>45289</v>
      </c>
      <c r="Q400" cm="1" vm="2">
        <f t="array" aca="1" ref="Q400:R400" ca="1">_xlfn.STOCKHISTORY(A400,P400,P400,0,0 )</f>
        <v>45289</v>
      </c>
      <c r="R400" s="17" vm="965">
        <f ca="1"/>
        <v>80.42</v>
      </c>
      <c r="S400" s="7">
        <f ca="1">D400/R400-1</f>
        <v>-3.5687639890574552E-2</v>
      </c>
    </row>
    <row r="401" spans="1:19" x14ac:dyDescent="0.25">
      <c r="A401" t="e" vm="966">
        <v>#VALUE!</v>
      </c>
      <c r="B401" t="str" cm="1">
        <f t="array" ref="B401">_FV(A401,"Name")</f>
        <v>Best Buy Co., Inc.</v>
      </c>
      <c r="C401" t="str" cm="1">
        <f t="array" ref="C401">_FV(A401,"Ticker symbol",TRUE)</f>
        <v>BBY</v>
      </c>
      <c r="D401" cm="1">
        <f t="array" ref="D401">_FV(A401,"Price")</f>
        <v>71.864999999999995</v>
      </c>
      <c r="E401" s="1" cm="1">
        <f t="array" ref="E401">_FV(A401,"Change (%)",TRUE)</f>
        <v>-2.7010999999999997E-2</v>
      </c>
      <c r="F401" s="2" cm="1">
        <f t="array" ref="F401">_FV(A401,"52 week high",TRUE)</f>
        <v>93.3215</v>
      </c>
      <c r="G401" s="2" cm="1">
        <f t="array" ref="G401">_FV(A401,"52 week low",TRUE)</f>
        <v>62.3001</v>
      </c>
      <c r="H401" s="3" cm="1">
        <f t="array" ref="H401">_FV(A401,"Market cap",TRUE)/100000000</f>
        <v>154.79433538999999</v>
      </c>
      <c r="I401" s="26" cm="1">
        <f t="array" ref="I401">_FV(A401,"Volume")/1000000</f>
        <v>2.970262</v>
      </c>
      <c r="J401" s="26" cm="1">
        <f t="array" ref="J401">_FV(A401,"Volume average",TRUE)/1000000</f>
        <v>2.723859</v>
      </c>
      <c r="K401" s="23">
        <f>J401*D401*1000000/100000000</f>
        <v>1.9575012703499999</v>
      </c>
      <c r="L401" s="26" cm="1">
        <f t="array" ref="L401">_FV(A401,"Shares outstanding",TRUE)/100000000</f>
        <v>2.1539600000000001</v>
      </c>
      <c r="M401" s="7">
        <f>I401/J401</f>
        <v>1.0904609966962313</v>
      </c>
      <c r="N401" s="7">
        <f>F401/D401-1</f>
        <v>0.29856675711403335</v>
      </c>
      <c r="O401" s="7">
        <f>D401/G401-1</f>
        <v>0.15352944858836493</v>
      </c>
      <c r="P401" s="16">
        <f>$P$1</f>
        <v>45289</v>
      </c>
      <c r="Q401" cm="1" vm="2">
        <f t="array" aca="1" ref="Q401:R401" ca="1">_xlfn.STOCKHISTORY(A401,P401,P401,0,0 )</f>
        <v>45289</v>
      </c>
      <c r="R401" s="17" vm="967">
        <f ca="1"/>
        <v>78.28</v>
      </c>
      <c r="S401" s="7">
        <f ca="1">D401/R401-1</f>
        <v>-8.194941236586617E-2</v>
      </c>
    </row>
    <row r="402" spans="1:19" x14ac:dyDescent="0.25">
      <c r="A402" t="e" vm="968">
        <v>#VALUE!</v>
      </c>
      <c r="B402" t="str" cm="1">
        <f t="array" ref="B402">_FV(A402,"Name")</f>
        <v>QUEST DIAGNOSTICS INCORPORATED</v>
      </c>
      <c r="C402" t="str" cm="1">
        <f t="array" ref="C402">_FV(A402,"Ticker symbol",TRUE)</f>
        <v>DGX</v>
      </c>
      <c r="D402" cm="1">
        <f t="array" ref="D402">_FV(A402,"Price")</f>
        <v>133.85</v>
      </c>
      <c r="E402" s="1" cm="1">
        <f t="array" ref="E402">_FV(A402,"Change (%)",TRUE)</f>
        <v>-5.4979999999999994E-3</v>
      </c>
      <c r="F402" s="2" cm="1">
        <f t="array" ref="F402">_FV(A402,"52 week high",TRUE)</f>
        <v>150.57</v>
      </c>
      <c r="G402" s="2" cm="1">
        <f t="array" ref="G402">_FV(A402,"52 week low",TRUE)</f>
        <v>119.59</v>
      </c>
      <c r="H402" s="3" cm="1">
        <f t="array" ref="H402">_FV(A402,"Market cap",TRUE)/100000000</f>
        <v>152.12459999999999</v>
      </c>
      <c r="I402" s="26" cm="1">
        <f t="array" ref="I402">_FV(A402,"Volume")/1000000</f>
        <v>0.88697999999999999</v>
      </c>
      <c r="J402" s="26" cm="1">
        <f t="array" ref="J402">_FV(A402,"Volume average",TRUE)/1000000</f>
        <v>0.93575699999999995</v>
      </c>
      <c r="K402" s="23">
        <f>J402*D402*1000000/100000000</f>
        <v>1.2525107444999999</v>
      </c>
      <c r="L402" s="26" cm="1">
        <f t="array" ref="L402">_FV(A402,"Shares outstanding",TRUE)/100000000</f>
        <v>1.12435</v>
      </c>
      <c r="M402" s="7">
        <f>I402/J402</f>
        <v>0.94787428787601913</v>
      </c>
      <c r="N402" s="7">
        <f>F402/D402-1</f>
        <v>0.1249159506910722</v>
      </c>
      <c r="O402" s="7">
        <f>D402/G402-1</f>
        <v>0.1192407391922401</v>
      </c>
      <c r="P402" s="16">
        <f>$P$1</f>
        <v>45289</v>
      </c>
      <c r="Q402" cm="1" vm="2">
        <f t="array" aca="1" ref="Q402:R402" ca="1">_xlfn.STOCKHISTORY(A402,P402,P402,0,0 )</f>
        <v>45289</v>
      </c>
      <c r="R402" s="17" vm="969">
        <f ca="1"/>
        <v>137.88</v>
      </c>
      <c r="S402" s="7">
        <f ca="1">D402/R402-1</f>
        <v>-2.922831447635621E-2</v>
      </c>
    </row>
    <row r="403" spans="1:19" x14ac:dyDescent="0.25">
      <c r="A403" t="e" vm="970">
        <v>#VALUE!</v>
      </c>
      <c r="B403" t="str" cm="1">
        <f t="array" ref="B403">_FV(A403,"Name")</f>
        <v>SYNCHRONY FINANCIAL</v>
      </c>
      <c r="C403" t="str" cm="1">
        <f t="array" ref="C403">_FV(A403,"Ticker symbol",TRUE)</f>
        <v>SYF</v>
      </c>
      <c r="D403" cm="1">
        <f t="array" ref="D403">_FV(A403,"Price")</f>
        <v>36.96</v>
      </c>
      <c r="E403" s="1" cm="1">
        <f t="array" ref="E403">_FV(A403,"Change (%)",TRUE)</f>
        <v>6.2620000000000002E-3</v>
      </c>
      <c r="F403" s="2" cm="1">
        <f t="array" ref="F403">_FV(A403,"52 week high",TRUE)</f>
        <v>39.340000000000003</v>
      </c>
      <c r="G403" s="2" cm="1">
        <f t="array" ref="G403">_FV(A403,"52 week low",TRUE)</f>
        <v>26.59</v>
      </c>
      <c r="H403" s="3" cm="1">
        <f t="array" ref="H403">_FV(A403,"Market cap",TRUE)/100000000</f>
        <v>151.99029999999999</v>
      </c>
      <c r="I403" s="26" cm="1">
        <f t="array" ref="I403">_FV(A403,"Volume")/1000000</f>
        <v>4.0095239999999999</v>
      </c>
      <c r="J403" s="26" cm="1">
        <f t="array" ref="J403">_FV(A403,"Volume average",TRUE)/1000000</f>
        <v>4.357189</v>
      </c>
      <c r="K403" s="23">
        <f>J403*D403*1000000/100000000</f>
        <v>1.6104170544000003</v>
      </c>
      <c r="L403" s="26" cm="1">
        <f t="array" ref="L403">_FV(A403,"Shares outstanding",TRUE)/100000000</f>
        <v>4.1380439999999998</v>
      </c>
      <c r="M403" s="7">
        <f>I403/J403</f>
        <v>0.92020887778794991</v>
      </c>
      <c r="N403" s="7">
        <f>F403/D403-1</f>
        <v>6.4393939393939448E-2</v>
      </c>
      <c r="O403" s="7">
        <f>D403/G403-1</f>
        <v>0.38999623918766457</v>
      </c>
      <c r="P403" s="16">
        <f>$P$1</f>
        <v>45289</v>
      </c>
      <c r="Q403" cm="1" vm="2">
        <f t="array" aca="1" ref="Q403:R403" ca="1">_xlfn.STOCKHISTORY(A403,P403,P403,0,0 )</f>
        <v>45289</v>
      </c>
      <c r="R403" s="17" vm="971">
        <f ca="1"/>
        <v>38.19</v>
      </c>
      <c r="S403" s="7">
        <f ca="1">D403/R403-1</f>
        <v>-3.2207384131971661E-2</v>
      </c>
    </row>
    <row r="404" spans="1:19" x14ac:dyDescent="0.25">
      <c r="A404" t="e" vm="972">
        <v>#VALUE!</v>
      </c>
      <c r="B404" t="str" cm="1">
        <f t="array" ref="B404">_FV(A404,"Name")</f>
        <v>MASCO CORPORATION</v>
      </c>
      <c r="C404" t="str" cm="1">
        <f t="array" ref="C404">_FV(A404,"Ticker symbol",TRUE)</f>
        <v>MAS</v>
      </c>
      <c r="D404" cm="1">
        <f t="array" ref="D404">_FV(A404,"Price")</f>
        <v>67.459999999999994</v>
      </c>
      <c r="E404" s="1" cm="1">
        <f t="array" ref="E404">_FV(A404,"Change (%)",TRUE)</f>
        <v>2.6750000000000003E-3</v>
      </c>
      <c r="F404" s="2" cm="1">
        <f t="array" ref="F404">_FV(A404,"52 week high",TRUE)</f>
        <v>69.66</v>
      </c>
      <c r="G404" s="2" cm="1">
        <f t="array" ref="G404">_FV(A404,"52 week low",TRUE)</f>
        <v>46.69</v>
      </c>
      <c r="H404" s="3" cm="1">
        <f t="array" ref="H404">_FV(A404,"Market cap",TRUE)/100000000</f>
        <v>151.44830712999999</v>
      </c>
      <c r="I404" s="26" cm="1">
        <f t="array" ref="I404">_FV(A404,"Volume")/1000000</f>
        <v>1.5245610000000001</v>
      </c>
      <c r="J404" s="26" cm="1">
        <f t="array" ref="J404">_FV(A404,"Volume average",TRUE)/1000000</f>
        <v>1.7090749999999999</v>
      </c>
      <c r="K404" s="23">
        <f>J404*D404*1000000/100000000</f>
        <v>1.1529419949999997</v>
      </c>
      <c r="L404" s="26" cm="1">
        <f t="array" ref="L404">_FV(A404,"Shares outstanding",TRUE)/100000000</f>
        <v>2.245009</v>
      </c>
      <c r="M404" s="7">
        <f>I404/J404</f>
        <v>0.89203867589192998</v>
      </c>
      <c r="N404" s="7">
        <f>F404/D404-1</f>
        <v>3.2611918173732546E-2</v>
      </c>
      <c r="O404" s="7">
        <f>D404/G404-1</f>
        <v>0.44484900406939376</v>
      </c>
      <c r="P404" s="16">
        <f>$P$1</f>
        <v>45289</v>
      </c>
      <c r="Q404" cm="1" vm="2">
        <f t="array" aca="1" ref="Q404:R404" ca="1">_xlfn.STOCKHISTORY(A404,P404,P404,0,0 )</f>
        <v>45289</v>
      </c>
      <c r="R404" s="17" vm="973">
        <f ca="1"/>
        <v>66.98</v>
      </c>
      <c r="S404" s="7">
        <f ca="1">D404/R404-1</f>
        <v>7.1663183039711864E-3</v>
      </c>
    </row>
    <row r="405" spans="1:19" x14ac:dyDescent="0.25">
      <c r="A405" t="e" vm="974">
        <v>#VALUE!</v>
      </c>
      <c r="B405" t="str" cm="1">
        <f t="array" ref="B405">_FV(A405,"Name")</f>
        <v>SNAP-ON INCORPORATED</v>
      </c>
      <c r="C405" t="str" cm="1">
        <f t="array" ref="C405">_FV(A405,"Ticker symbol",TRUE)</f>
        <v>SNA</v>
      </c>
      <c r="D405" cm="1">
        <f t="array" ref="D405">_FV(A405,"Price")</f>
        <v>285.04000000000002</v>
      </c>
      <c r="E405" s="1" cm="1">
        <f t="array" ref="E405">_FV(A405,"Change (%)",TRUE)</f>
        <v>3.9450000000000006E-3</v>
      </c>
      <c r="F405" s="2" cm="1">
        <f t="array" ref="F405">_FV(A405,"52 week high",TRUE)</f>
        <v>297.255</v>
      </c>
      <c r="G405" s="2" cm="1">
        <f t="array" ref="G405">_FV(A405,"52 week low",TRUE)</f>
        <v>226.68</v>
      </c>
      <c r="H405" s="3" cm="1">
        <f t="array" ref="H405">_FV(A405,"Market cap",TRUE)/100000000</f>
        <v>150.44399798000001</v>
      </c>
      <c r="I405" s="26" cm="1">
        <f t="array" ref="I405">_FV(A405,"Volume")/1000000</f>
        <v>0.27091399999999999</v>
      </c>
      <c r="J405" s="26" cm="1">
        <f t="array" ref="J405">_FV(A405,"Volume average",TRUE)/1000000</f>
        <v>0.22609699999999999</v>
      </c>
      <c r="K405" s="23">
        <f>J405*D405*1000000/100000000</f>
        <v>0.64446688879999992</v>
      </c>
      <c r="L405" s="26" cm="1">
        <f t="array" ref="L405">_FV(A405,"Shares outstanding",TRUE)/100000000</f>
        <v>0.52779960000000004</v>
      </c>
      <c r="M405" s="7">
        <f>I405/J405</f>
        <v>1.1982202329088842</v>
      </c>
      <c r="N405" s="7">
        <f>F405/D405-1</f>
        <v>4.2853634577603161E-2</v>
      </c>
      <c r="O405" s="7">
        <f>D405/G405-1</f>
        <v>0.25745544379742369</v>
      </c>
      <c r="P405" s="16">
        <f>$P$1</f>
        <v>45289</v>
      </c>
      <c r="Q405" cm="1" vm="2">
        <f t="array" aca="1" ref="Q405:R405" ca="1">_xlfn.STOCKHISTORY(A405,P405,P405,0,0 )</f>
        <v>45289</v>
      </c>
      <c r="R405" s="17" vm="975">
        <f ca="1"/>
        <v>288.83999999999997</v>
      </c>
      <c r="S405" s="7">
        <f ca="1">D405/R405-1</f>
        <v>-1.3156072566126387E-2</v>
      </c>
    </row>
    <row r="406" spans="1:19" x14ac:dyDescent="0.25">
      <c r="A406" t="e" vm="976">
        <v>#VALUE!</v>
      </c>
      <c r="B406" t="str" cm="1">
        <f t="array" ref="B406">_FV(A406,"Name")</f>
        <v>LEIDOS HOLDINGS, INC.</v>
      </c>
      <c r="C406" t="str" cm="1">
        <f t="array" ref="C406">_FV(A406,"Ticker symbol",TRUE)</f>
        <v>LDOS</v>
      </c>
      <c r="D406" cm="1">
        <f t="array" ref="D406">_FV(A406,"Price")</f>
        <v>108.74</v>
      </c>
      <c r="E406" s="1" cm="1">
        <f t="array" ref="E406">_FV(A406,"Change (%)",TRUE)</f>
        <v>-1.3159000000000001E-2</v>
      </c>
      <c r="F406" s="2" cm="1">
        <f t="array" ref="F406">_FV(A406,"52 week high",TRUE)</f>
        <v>111.39</v>
      </c>
      <c r="G406" s="2" cm="1">
        <f t="array" ref="G406">_FV(A406,"52 week low",TRUE)</f>
        <v>76.58</v>
      </c>
      <c r="H406" s="3" cm="1">
        <f t="array" ref="H406">_FV(A406,"Market cap",TRUE)/100000000</f>
        <v>149.52445936000001</v>
      </c>
      <c r="I406" s="26" cm="1">
        <f t="array" ref="I406">_FV(A406,"Volume")/1000000</f>
        <v>0.54281199999999996</v>
      </c>
      <c r="J406" s="26" cm="1">
        <f t="array" ref="J406">_FV(A406,"Volume average",TRUE)/1000000</f>
        <v>0.743981</v>
      </c>
      <c r="K406" s="23">
        <f>J406*D406*1000000/100000000</f>
        <v>0.80900493939999985</v>
      </c>
      <c r="L406" s="26" cm="1">
        <f t="array" ref="L406">_FV(A406,"Shares outstanding",TRUE)/100000000</f>
        <v>1.3750640000000001</v>
      </c>
      <c r="M406" s="7">
        <f>I406/J406</f>
        <v>0.7296046538822899</v>
      </c>
      <c r="N406" s="7">
        <f>F406/D406-1</f>
        <v>2.4370057016737334E-2</v>
      </c>
      <c r="O406" s="7">
        <f>D406/G406-1</f>
        <v>0.41995299033690259</v>
      </c>
      <c r="P406" s="16">
        <f>$P$1</f>
        <v>45289</v>
      </c>
      <c r="Q406" cm="1" vm="2">
        <f t="array" aca="1" ref="Q406:R406" ca="1">_xlfn.STOCKHISTORY(A406,P406,P406,0,0 )</f>
        <v>45289</v>
      </c>
      <c r="R406" s="17" vm="977">
        <f ca="1"/>
        <v>108.24</v>
      </c>
      <c r="S406" s="7">
        <f ca="1">D406/R406-1</f>
        <v>4.619364375461954E-3</v>
      </c>
    </row>
    <row r="407" spans="1:19" x14ac:dyDescent="0.25">
      <c r="A407" t="e" vm="978">
        <v>#VALUE!</v>
      </c>
      <c r="B407" t="str" cm="1">
        <f t="array" ref="B407">_FV(A407,"Name")</f>
        <v>EQT CORPORATION</v>
      </c>
      <c r="C407" t="str" cm="1">
        <f t="array" ref="C407">_FV(A407,"Ticker symbol",TRUE)</f>
        <v>EQT</v>
      </c>
      <c r="D407" cm="1">
        <f t="array" ref="D407">_FV(A407,"Price")</f>
        <v>36.299999999999997</v>
      </c>
      <c r="E407" s="1" cm="1">
        <f t="array" ref="E407">_FV(A407,"Change (%)",TRUE)</f>
        <v>-4.0190000000000003E-2</v>
      </c>
      <c r="F407" s="2" cm="1">
        <f t="array" ref="F407">_FV(A407,"52 week high",TRUE)</f>
        <v>45.23</v>
      </c>
      <c r="G407" s="2" cm="1">
        <f t="array" ref="G407">_FV(A407,"52 week low",TRUE)</f>
        <v>28.105</v>
      </c>
      <c r="H407" s="3" cm="1">
        <f t="array" ref="H407">_FV(A407,"Market cap",TRUE)/100000000</f>
        <v>149.31351599000001</v>
      </c>
      <c r="I407" s="26" cm="1">
        <f t="array" ref="I407">_FV(A407,"Volume")/1000000</f>
        <v>5.5637480000000004</v>
      </c>
      <c r="J407" s="26" cm="1">
        <f t="array" ref="J407">_FV(A407,"Volume average",TRUE)/1000000</f>
        <v>6.1877680000000002</v>
      </c>
      <c r="K407" s="23">
        <f>J407*D407*1000000/100000000</f>
        <v>2.2461597839999996</v>
      </c>
      <c r="L407" s="26" cm="1">
        <f t="array" ref="L407">_FV(A407,"Shares outstanding",TRUE)/100000000</f>
        <v>4.1133199999999999</v>
      </c>
      <c r="M407" s="7">
        <f>I407/J407</f>
        <v>0.89915265084275953</v>
      </c>
      <c r="N407" s="7">
        <f>F407/D407-1</f>
        <v>0.2460055096418734</v>
      </c>
      <c r="O407" s="7">
        <f>D407/G407-1</f>
        <v>0.29158512720156549</v>
      </c>
      <c r="P407" s="16">
        <f>$P$1</f>
        <v>45289</v>
      </c>
      <c r="Q407" cm="1" vm="2">
        <f t="array" aca="1" ref="Q407:R407" ca="1">_xlfn.STOCKHISTORY(A407,P407,P407,0,0 )</f>
        <v>45289</v>
      </c>
      <c r="R407" s="17" vm="849">
        <f ca="1"/>
        <v>38.659999999999997</v>
      </c>
      <c r="S407" s="7">
        <f ca="1">D407/R407-1</f>
        <v>-6.1045007759958581E-2</v>
      </c>
    </row>
    <row r="408" spans="1:19" x14ac:dyDescent="0.25">
      <c r="A408" t="e" vm="979">
        <v>#VALUE!</v>
      </c>
      <c r="B408" t="str" cm="1">
        <f t="array" ref="B408">_FV(A408,"Name")</f>
        <v>DOMINO'S PIZZA, INC.</v>
      </c>
      <c r="C408" t="str" cm="1">
        <f t="array" ref="C408">_FV(A408,"Ticker symbol",TRUE)</f>
        <v>DPZ</v>
      </c>
      <c r="D408" cm="1">
        <f t="array" ref="D408">_FV(A408,"Price")</f>
        <v>425.96</v>
      </c>
      <c r="E408" s="1" cm="1">
        <f t="array" ref="E408">_FV(A408,"Change (%)",TRUE)</f>
        <v>3.5643000000000001E-2</v>
      </c>
      <c r="F408" s="2" cm="1">
        <f t="array" ref="F408">_FV(A408,"52 week high",TRUE)</f>
        <v>425.97</v>
      </c>
      <c r="G408" s="2" cm="1">
        <f t="array" ref="G408">_FV(A408,"52 week low",TRUE)</f>
        <v>285.83999999999997</v>
      </c>
      <c r="H408" s="3" cm="1">
        <f t="array" ref="H408">_FV(A408,"Market cap",TRUE)/100000000</f>
        <v>148.57902240000001</v>
      </c>
      <c r="I408" s="26" cm="1">
        <f t="array" ref="I408">_FV(A408,"Volume")/1000000</f>
        <v>0.70548299999999997</v>
      </c>
      <c r="J408" s="26" cm="1">
        <f t="array" ref="J408">_FV(A408,"Volume average",TRUE)/1000000</f>
        <v>0.53764299999999998</v>
      </c>
      <c r="K408" s="23">
        <f>J408*D408*1000000/100000000</f>
        <v>2.2901441228000001</v>
      </c>
      <c r="L408" s="26" cm="1">
        <f t="array" ref="L408">_FV(A408,"Shares outstanding",TRUE)/100000000</f>
        <v>0.3488098</v>
      </c>
      <c r="M408" s="7">
        <f>I408/J408</f>
        <v>1.3121774114049658</v>
      </c>
      <c r="N408" s="7">
        <f>F408/D408-1</f>
        <v>2.3476382759124448E-5</v>
      </c>
      <c r="O408" s="7">
        <f>D408/G408-1</f>
        <v>0.49020431010355447</v>
      </c>
      <c r="P408" s="16">
        <f>$P$1</f>
        <v>45289</v>
      </c>
      <c r="Q408" cm="1" vm="2">
        <f t="array" aca="1" ref="Q408:R408" ca="1">_xlfn.STOCKHISTORY(A408,P408,P408,0,0 )</f>
        <v>45289</v>
      </c>
      <c r="R408" s="17" vm="980">
        <f ca="1"/>
        <v>412.23</v>
      </c>
      <c r="S408" s="7">
        <f ca="1">D408/R408-1</f>
        <v>3.330664920068882E-2</v>
      </c>
    </row>
    <row r="409" spans="1:19" x14ac:dyDescent="0.25">
      <c r="A409" t="e" vm="981">
        <v>#VALUE!</v>
      </c>
      <c r="B409" t="str" cm="1">
        <f t="array" ref="B409">_FV(A409,"Name")</f>
        <v>ENPHASE ENERGY, INC.</v>
      </c>
      <c r="C409" t="str" cm="1">
        <f t="array" ref="C409">_FV(A409,"Ticker symbol",TRUE)</f>
        <v>ENPH</v>
      </c>
      <c r="D409" cm="1">
        <f t="array" ref="D409">_FV(A409,"Price")</f>
        <v>108.75</v>
      </c>
      <c r="E409" s="1" cm="1">
        <f t="array" ref="E409">_FV(A409,"Change (%)",TRUE)</f>
        <v>-1.3337000000000002E-2</v>
      </c>
      <c r="F409" s="2" cm="1">
        <f t="array" ref="F409">_FV(A409,"52 week high",TRUE)</f>
        <v>260.98</v>
      </c>
      <c r="G409" s="2" cm="1">
        <f t="array" ref="G409">_FV(A409,"52 week low",TRUE)</f>
        <v>73.489999999999995</v>
      </c>
      <c r="H409" s="3" cm="1">
        <f t="array" ref="H409">_FV(A409,"Market cap",TRUE)/100000000</f>
        <v>148.49942999999999</v>
      </c>
      <c r="I409" s="26" cm="1">
        <f t="array" ref="I409">_FV(A409,"Volume")/1000000</f>
        <v>3.9147789999999998</v>
      </c>
      <c r="J409" s="26" cm="1">
        <f t="array" ref="J409">_FV(A409,"Volume average",TRUE)/1000000</f>
        <v>5.4444999999999997</v>
      </c>
      <c r="K409" s="23">
        <f>J409*D409*1000000/100000000</f>
        <v>5.9208937500000003</v>
      </c>
      <c r="L409" s="26" cm="1">
        <f t="array" ref="L409">_FV(A409,"Shares outstanding",TRUE)/100000000</f>
        <v>1.3655120000000001</v>
      </c>
      <c r="M409" s="7">
        <f>I409/J409</f>
        <v>0.71903370373771691</v>
      </c>
      <c r="N409" s="7">
        <f>F409/D409-1</f>
        <v>1.399816091954023</v>
      </c>
      <c r="O409" s="7">
        <f>D409/G409-1</f>
        <v>0.47979316913865833</v>
      </c>
      <c r="P409" s="16">
        <f>$P$1</f>
        <v>45289</v>
      </c>
      <c r="Q409" cm="1" vm="2">
        <f t="array" aca="1" ref="Q409:R409" ca="1">_xlfn.STOCKHISTORY(A409,P409,P409,0,0 )</f>
        <v>45289</v>
      </c>
      <c r="R409" s="17" vm="982">
        <f ca="1"/>
        <v>132.13999999999999</v>
      </c>
      <c r="S409" s="7">
        <f ca="1">D409/R409-1</f>
        <v>-0.17700923263205681</v>
      </c>
    </row>
    <row r="410" spans="1:19" x14ac:dyDescent="0.25">
      <c r="A410" t="e" vm="983">
        <v>#VALUE!</v>
      </c>
      <c r="B410" t="str" cm="1">
        <f t="array" ref="B410">_FV(A410,"Name")</f>
        <v>GEN DIGITAL INC.</v>
      </c>
      <c r="C410" t="str" cm="1">
        <f t="array" ref="C410">_FV(A410,"Ticker symbol",TRUE)</f>
        <v>GEN</v>
      </c>
      <c r="D410" cm="1">
        <f t="array" ref="D410">_FV(A410,"Price")</f>
        <v>23.15</v>
      </c>
      <c r="E410" s="1" cm="1">
        <f t="array" ref="E410">_FV(A410,"Change (%)",TRUE)</f>
        <v>2.5990000000000002E-3</v>
      </c>
      <c r="F410" s="2" cm="1">
        <f t="array" ref="F410">_FV(A410,"52 week high",TRUE)</f>
        <v>23.74</v>
      </c>
      <c r="G410" s="2" cm="1">
        <f t="array" ref="G410">_FV(A410,"52 week low",TRUE)</f>
        <v>15.45</v>
      </c>
      <c r="H410" s="3" cm="1">
        <f t="array" ref="H410">_FV(A410,"Market cap",TRUE)/100000000</f>
        <v>148.32559194999999</v>
      </c>
      <c r="I410" s="26" cm="1">
        <f t="array" ref="I410">_FV(A410,"Volume")/1000000</f>
        <v>3.5972930000000001</v>
      </c>
      <c r="J410" s="26" cm="1">
        <f t="array" ref="J410">_FV(A410,"Volume average",TRUE)/1000000</f>
        <v>3.0167649999999999</v>
      </c>
      <c r="K410" s="23">
        <f>J410*D410*1000000/100000000</f>
        <v>0.69838109749999988</v>
      </c>
      <c r="L410" s="26" cm="1">
        <f t="array" ref="L410">_FV(A410,"Shares outstanding",TRUE)/100000000</f>
        <v>6.4071530000000001</v>
      </c>
      <c r="M410" s="7">
        <f>I410/J410</f>
        <v>1.1924339482856636</v>
      </c>
      <c r="N410" s="7">
        <f>F410/D410-1</f>
        <v>2.548596112311019E-2</v>
      </c>
      <c r="O410" s="7">
        <f>D410/G410-1</f>
        <v>0.4983818770226538</v>
      </c>
      <c r="P410" s="16">
        <f>$P$1</f>
        <v>45289</v>
      </c>
      <c r="Q410" cm="1" vm="2">
        <f t="array" aca="1" ref="Q410:R410" ca="1">_xlfn.STOCKHISTORY(A410,P410,P410,0,0 )</f>
        <v>45289</v>
      </c>
      <c r="R410" s="17" vm="984">
        <f ca="1"/>
        <v>22.82</v>
      </c>
      <c r="S410" s="7">
        <f ca="1">D410/R410-1</f>
        <v>1.4460999123575791E-2</v>
      </c>
    </row>
    <row r="411" spans="1:19" x14ac:dyDescent="0.25">
      <c r="A411" t="e" vm="985">
        <v>#VALUE!</v>
      </c>
      <c r="B411" t="str" cm="1">
        <f t="array" ref="B411">_FV(A411,"Name")</f>
        <v>PACKAGING CORPORATION OF AMERICA</v>
      </c>
      <c r="C411" t="str" cm="1">
        <f t="array" ref="C411">_FV(A411,"Ticker symbol",TRUE)</f>
        <v>PKG</v>
      </c>
      <c r="D411" cm="1">
        <f t="array" ref="D411">_FV(A411,"Price")</f>
        <v>165.09</v>
      </c>
      <c r="E411" s="1" cm="1">
        <f t="array" ref="E411">_FV(A411,"Change (%)",TRUE)</f>
        <v>-6.4400000000000004E-3</v>
      </c>
      <c r="F411" s="2" cm="1">
        <f t="array" ref="F411">_FV(A411,"52 week high",TRUE)</f>
        <v>171.61</v>
      </c>
      <c r="G411" s="2" cm="1">
        <f t="array" ref="G411">_FV(A411,"52 week low",TRUE)</f>
        <v>122.2</v>
      </c>
      <c r="H411" s="3" cm="1">
        <f t="array" ref="H411">_FV(A411,"Market cap",TRUE)/100000000</f>
        <v>147.96075687000001</v>
      </c>
      <c r="I411" s="26" cm="1">
        <f t="array" ref="I411">_FV(A411,"Volume")/1000000</f>
        <v>0.59875999999999996</v>
      </c>
      <c r="J411" s="26" cm="1">
        <f t="array" ref="J411">_FV(A411,"Volume average",TRUE)/1000000</f>
        <v>0.62105900000000003</v>
      </c>
      <c r="K411" s="23">
        <f>J411*D411*1000000/100000000</f>
        <v>1.0253063031</v>
      </c>
      <c r="L411" s="26" cm="1">
        <f t="array" ref="L411">_FV(A411,"Shares outstanding",TRUE)/100000000</f>
        <v>0.89624300000000001</v>
      </c>
      <c r="M411" s="7">
        <f>I411/J411</f>
        <v>0.96409519868482696</v>
      </c>
      <c r="N411" s="7">
        <f>F411/D411-1</f>
        <v>3.9493609546308095E-2</v>
      </c>
      <c r="O411" s="7">
        <f>D411/G411-1</f>
        <v>0.35098199672667763</v>
      </c>
      <c r="P411" s="16">
        <f>$P$1</f>
        <v>45289</v>
      </c>
      <c r="Q411" cm="1" vm="2">
        <f t="array" aca="1" ref="Q411:R411" ca="1">_xlfn.STOCKHISTORY(A411,P411,P411,0,0 )</f>
        <v>45289</v>
      </c>
      <c r="R411" s="17" vm="986">
        <f ca="1"/>
        <v>162.91</v>
      </c>
      <c r="S411" s="7">
        <f ca="1">D411/R411-1</f>
        <v>1.3381621754342987E-2</v>
      </c>
    </row>
    <row r="412" spans="1:19" x14ac:dyDescent="0.25">
      <c r="A412" t="e" vm="987">
        <v>#VALUE!</v>
      </c>
      <c r="B412" t="str" cm="1">
        <f t="array" ref="B412">_FV(A412,"Name")</f>
        <v>ALBEMARLE CORPORATION</v>
      </c>
      <c r="C412" t="str" cm="1">
        <f t="array" ref="C412">_FV(A412,"Ticker symbol",TRUE)</f>
        <v>ALB</v>
      </c>
      <c r="D412" cm="1">
        <f t="array" ref="D412">_FV(A412,"Price")</f>
        <v>125.98</v>
      </c>
      <c r="E412" s="1" cm="1">
        <f t="array" ref="E412">_FV(A412,"Change (%)",TRUE)</f>
        <v>-5.553E-4</v>
      </c>
      <c r="F412" s="2" cm="1">
        <f t="array" ref="F412">_FV(A412,"52 week high",TRUE)</f>
        <v>293.01</v>
      </c>
      <c r="G412" s="2" cm="1">
        <f t="array" ref="G412">_FV(A412,"52 week low",TRUE)</f>
        <v>112</v>
      </c>
      <c r="H412" s="3" cm="1">
        <f t="array" ref="H412">_FV(A412,"Market cap",TRUE)/100000000</f>
        <v>147.84168733999999</v>
      </c>
      <c r="I412" s="26" cm="1">
        <f t="array" ref="I412">_FV(A412,"Volume")/1000000</f>
        <v>2.2562859999999998</v>
      </c>
      <c r="J412" s="26" cm="1">
        <f t="array" ref="J412">_FV(A412,"Volume average",TRUE)/1000000</f>
        <v>2.8821880000000002</v>
      </c>
      <c r="K412" s="23">
        <f>J412*D412*1000000/100000000</f>
        <v>3.6309804424000003</v>
      </c>
      <c r="L412" s="26" cm="1">
        <f t="array" ref="L412">_FV(A412,"Shares outstanding",TRUE)/100000000</f>
        <v>1.1735329999999999</v>
      </c>
      <c r="M412" s="7">
        <f>I412/J412</f>
        <v>0.78283789954021032</v>
      </c>
      <c r="N412" s="7">
        <f>F412/D412-1</f>
        <v>1.3258453722813144</v>
      </c>
      <c r="O412" s="7">
        <f>D412/G412-1</f>
        <v>0.12482142857142864</v>
      </c>
      <c r="P412" s="16">
        <f>$P$1</f>
        <v>45289</v>
      </c>
      <c r="Q412" cm="1" vm="2">
        <f t="array" aca="1" ref="Q412:R412" ca="1">_xlfn.STOCKHISTORY(A412,P412,P412,0,0 )</f>
        <v>45289</v>
      </c>
      <c r="R412" s="17" vm="988">
        <f ca="1"/>
        <v>144.47999999999999</v>
      </c>
      <c r="S412" s="7">
        <f ca="1">D412/R412-1</f>
        <v>-0.12804540420819477</v>
      </c>
    </row>
    <row r="413" spans="1:19" x14ac:dyDescent="0.25">
      <c r="A413" t="e" vm="989">
        <v>#VALUE!</v>
      </c>
      <c r="B413" t="str" cm="1">
        <f t="array" ref="B413">_FV(A413,"Name")</f>
        <v>POOL CORPORATION</v>
      </c>
      <c r="C413" t="str" cm="1">
        <f t="array" ref="C413">_FV(A413,"Ticker symbol",TRUE)</f>
        <v>POOL</v>
      </c>
      <c r="D413" cm="1">
        <f t="array" ref="D413">_FV(A413,"Price")</f>
        <v>381.61</v>
      </c>
      <c r="E413" s="1" cm="1">
        <f t="array" ref="E413">_FV(A413,"Change (%)",TRUE)</f>
        <v>-5.5000000000000003E-4</v>
      </c>
      <c r="F413" s="2" cm="1">
        <f t="array" ref="F413">_FV(A413,"52 week high",TRUE)</f>
        <v>423.97</v>
      </c>
      <c r="G413" s="2" cm="1">
        <f t="array" ref="G413">_FV(A413,"52 week low",TRUE)</f>
        <v>307.76499999999999</v>
      </c>
      <c r="H413" s="3" cm="1">
        <f t="array" ref="H413">_FV(A413,"Market cap",TRUE)/100000000</f>
        <v>147.60358063000001</v>
      </c>
      <c r="I413" s="26" cm="1">
        <f t="array" ref="I413">_FV(A413,"Volume")/1000000</f>
        <v>0.28762900000000002</v>
      </c>
      <c r="J413" s="26" cm="1">
        <f t="array" ref="J413">_FV(A413,"Volume average",TRUE)/1000000</f>
        <v>0.31457499999999999</v>
      </c>
      <c r="K413" s="23">
        <f>J413*D413*1000000/100000000</f>
        <v>1.2004496575000001</v>
      </c>
      <c r="L413" s="26" cm="1">
        <f t="array" ref="L413">_FV(A413,"Shares outstanding",TRUE)/100000000</f>
        <v>0.38679170000000002</v>
      </c>
      <c r="M413" s="7">
        <f>I413/J413</f>
        <v>0.91434157196217125</v>
      </c>
      <c r="N413" s="7">
        <f>F413/D413-1</f>
        <v>0.11100338041455937</v>
      </c>
      <c r="O413" s="7">
        <f>D413/G413-1</f>
        <v>0.23993956427793939</v>
      </c>
      <c r="P413" s="16">
        <f>$P$1</f>
        <v>45289</v>
      </c>
      <c r="Q413" cm="1" vm="2">
        <f t="array" aca="1" ref="Q413:R413" ca="1">_xlfn.STOCKHISTORY(A413,P413,P413,0,0 )</f>
        <v>45289</v>
      </c>
      <c r="R413" s="17" vm="990">
        <f ca="1"/>
        <v>398.71</v>
      </c>
      <c r="S413" s="7">
        <f ca="1">D413/R413-1</f>
        <v>-4.2888314815279216E-2</v>
      </c>
    </row>
    <row r="414" spans="1:19" x14ac:dyDescent="0.25">
      <c r="A414" t="e" vm="991">
        <v>#VALUE!</v>
      </c>
      <c r="B414" t="str" cm="1">
        <f t="array" ref="B414">_FV(A414,"Name")</f>
        <v>CITIZENS FINANCIAL GROUP, INC.</v>
      </c>
      <c r="C414" t="str" cm="1">
        <f t="array" ref="C414">_FV(A414,"Ticker symbol",TRUE)</f>
        <v>CFG</v>
      </c>
      <c r="D414" cm="1">
        <f t="array" ref="D414">_FV(A414,"Price")</f>
        <v>31.19</v>
      </c>
      <c r="E414" s="1" cm="1">
        <f t="array" ref="E414">_FV(A414,"Change (%)",TRUE)</f>
        <v>-1.4223E-2</v>
      </c>
      <c r="F414" s="2" cm="1">
        <f t="array" ref="F414">_FV(A414,"52 week high",TRUE)</f>
        <v>44.82</v>
      </c>
      <c r="G414" s="2" cm="1">
        <f t="array" ref="G414">_FV(A414,"52 week low",TRUE)</f>
        <v>22.77</v>
      </c>
      <c r="H414" s="3" cm="1">
        <f t="array" ref="H414">_FV(A414,"Market cap",TRUE)/100000000</f>
        <v>147.5129</v>
      </c>
      <c r="I414" s="26" cm="1">
        <f t="array" ref="I414">_FV(A414,"Volume")/1000000</f>
        <v>6.1505039999999997</v>
      </c>
      <c r="J414" s="26" cm="1">
        <f t="array" ref="J414">_FV(A414,"Volume average",TRUE)/1000000</f>
        <v>5.1430179999999996</v>
      </c>
      <c r="K414" s="23">
        <f>J414*D414*1000000/100000000</f>
        <v>1.6041073142</v>
      </c>
      <c r="L414" s="26" cm="1">
        <f t="array" ref="L414">_FV(A414,"Shares outstanding",TRUE)/100000000</f>
        <v>4.6622300000000001</v>
      </c>
      <c r="M414" s="7">
        <f>I414/J414</f>
        <v>1.1958939284287942</v>
      </c>
      <c r="N414" s="7">
        <f>F414/D414-1</f>
        <v>0.43699903815325425</v>
      </c>
      <c r="O414" s="7">
        <f>D414/G414-1</f>
        <v>0.36978480456741325</v>
      </c>
      <c r="P414" s="16">
        <f>$P$1</f>
        <v>45289</v>
      </c>
      <c r="Q414" cm="1" vm="2">
        <f t="array" aca="1" ref="Q414:R414" ca="1">_xlfn.STOCKHISTORY(A414,P414,P414,0,0 )</f>
        <v>45289</v>
      </c>
      <c r="R414" s="17" vm="992">
        <f ca="1"/>
        <v>33.14</v>
      </c>
      <c r="S414" s="7">
        <f ca="1">D414/R414-1</f>
        <v>-5.8841279420639658E-2</v>
      </c>
    </row>
    <row r="415" spans="1:19" x14ac:dyDescent="0.25">
      <c r="A415" t="e" vm="993">
        <v>#VALUE!</v>
      </c>
      <c r="B415" t="str" cm="1">
        <f t="array" ref="B415">_FV(A415,"Name")</f>
        <v>CF INDUSTRIES HOLDINGS, INC.</v>
      </c>
      <c r="C415" t="str" cm="1">
        <f t="array" ref="C415">_FV(A415,"Ticker symbol",TRUE)</f>
        <v>CF</v>
      </c>
      <c r="D415" cm="1">
        <f t="array" ref="D415">_FV(A415,"Price")</f>
        <v>76.17</v>
      </c>
      <c r="E415" s="1" cm="1">
        <f t="array" ref="E415">_FV(A415,"Change (%)",TRUE)</f>
        <v>-1.3213999999999998E-2</v>
      </c>
      <c r="F415" s="2" cm="1">
        <f t="array" ref="F415">_FV(A415,"52 week high",TRUE)</f>
        <v>91.23</v>
      </c>
      <c r="G415" s="2" cm="1">
        <f t="array" ref="G415">_FV(A415,"52 week low",TRUE)</f>
        <v>60.08</v>
      </c>
      <c r="H415" s="3" cm="1">
        <f t="array" ref="H415">_FV(A415,"Market cap",TRUE)/100000000</f>
        <v>145.52773604999999</v>
      </c>
      <c r="I415" s="26" cm="1">
        <f t="array" ref="I415">_FV(A415,"Volume")/1000000</f>
        <v>2.2130019999999999</v>
      </c>
      <c r="J415" s="26" cm="1">
        <f t="array" ref="J415">_FV(A415,"Volume average",TRUE)/1000000</f>
        <v>1.919743</v>
      </c>
      <c r="K415" s="23">
        <f>J415*D415*1000000/100000000</f>
        <v>1.4622682431</v>
      </c>
      <c r="L415" s="26" cm="1">
        <f t="array" ref="L415">_FV(A415,"Shares outstanding",TRUE)/100000000</f>
        <v>1.9105650000000001</v>
      </c>
      <c r="M415" s="7">
        <f>I415/J415</f>
        <v>1.152759509996911</v>
      </c>
      <c r="N415" s="7">
        <f>F415/D415-1</f>
        <v>0.19771563607719567</v>
      </c>
      <c r="O415" s="7">
        <f>D415/G415-1</f>
        <v>0.26780958721704406</v>
      </c>
      <c r="P415" s="16">
        <f>$P$1</f>
        <v>45289</v>
      </c>
      <c r="Q415" cm="1" vm="2">
        <f t="array" aca="1" ref="Q415:R415" ca="1">_xlfn.STOCKHISTORY(A415,P415,P415,0,0 )</f>
        <v>45289</v>
      </c>
      <c r="R415" s="17" vm="994">
        <f ca="1"/>
        <v>79.5</v>
      </c>
      <c r="S415" s="7">
        <f ca="1">D415/R415-1</f>
        <v>-4.1886792452830113E-2</v>
      </c>
    </row>
    <row r="416" spans="1:19" x14ac:dyDescent="0.25">
      <c r="A416" t="e" vm="995">
        <v>#VALUE!</v>
      </c>
      <c r="B416" t="str" cm="1">
        <f t="array" ref="B416">_FV(A416,"Name")</f>
        <v>FOX CORPORATION</v>
      </c>
      <c r="C416" t="str" cm="1">
        <f t="array" ref="C416">_FV(A416,"Ticker symbol",TRUE)</f>
        <v>FOXA</v>
      </c>
      <c r="D416" cm="1">
        <f t="array" ref="D416">_FV(A416,"Price")</f>
        <v>30.75</v>
      </c>
      <c r="E416" s="1" cm="1">
        <f t="array" ref="E416">_FV(A416,"Change (%)",TRUE)</f>
        <v>-1.2524E-2</v>
      </c>
      <c r="F416" s="2" cm="1">
        <f t="array" ref="F416">_FV(A416,"52 week high",TRUE)</f>
        <v>37.26</v>
      </c>
      <c r="G416" s="2" cm="1">
        <f t="array" ref="G416">_FV(A416,"52 week low",TRUE)</f>
        <v>28.664999999999999</v>
      </c>
      <c r="H416" s="3" cm="1">
        <f t="array" ref="H416">_FV(A416,"Market cap",TRUE)/100000000</f>
        <v>144.7159</v>
      </c>
      <c r="I416" s="26" cm="1">
        <f t="array" ref="I416">_FV(A416,"Volume")/1000000</f>
        <v>3.765164</v>
      </c>
      <c r="J416" s="26" cm="1">
        <f t="array" ref="J416">_FV(A416,"Volume average",TRUE)/1000000</f>
        <v>3.6480199999999998</v>
      </c>
      <c r="K416" s="23">
        <f>J416*D416*1000000/100000000</f>
        <v>1.12176615</v>
      </c>
      <c r="L416" s="26" cm="1">
        <f t="array" ref="L416">_FV(A416,"Shares outstanding",TRUE)/100000000</f>
        <v>4.8280760000000003</v>
      </c>
      <c r="M416" s="7">
        <f>I416/J416</f>
        <v>1.0321116660544625</v>
      </c>
      <c r="N416" s="7">
        <f>F416/D416-1</f>
        <v>0.2117073170731707</v>
      </c>
      <c r="O416" s="7">
        <f>D416/G416-1</f>
        <v>7.2736787022501304E-2</v>
      </c>
      <c r="P416" s="16">
        <f>$P$1</f>
        <v>45289</v>
      </c>
      <c r="Q416" cm="1" vm="2">
        <f t="array" aca="1" ref="Q416:R416" ca="1">_xlfn.STOCKHISTORY(A416,P416,P416,0,0 )</f>
        <v>45289</v>
      </c>
      <c r="R416" s="17" vm="996">
        <f ca="1"/>
        <v>29.67</v>
      </c>
      <c r="S416" s="7">
        <f ca="1">D416/R416-1</f>
        <v>3.6400404448938328E-2</v>
      </c>
    </row>
    <row r="417" spans="1:19" x14ac:dyDescent="0.25">
      <c r="A417" t="e" vm="997">
        <v>#VALUE!</v>
      </c>
      <c r="B417" t="str" cm="1">
        <f t="array" ref="B417">_FV(A417,"Name")</f>
        <v>FOX CORPORATION</v>
      </c>
      <c r="C417" t="str" cm="1">
        <f t="array" ref="C417">_FV(A417,"Ticker symbol",TRUE)</f>
        <v>FOX</v>
      </c>
      <c r="D417" cm="1">
        <f t="array" ref="D417">_FV(A417,"Price")</f>
        <v>28.45</v>
      </c>
      <c r="E417" s="1" cm="1">
        <f t="array" ref="E417">_FV(A417,"Change (%)",TRUE)</f>
        <v>-1.0435000000000002E-2</v>
      </c>
      <c r="F417" s="2" cm="1">
        <f t="array" ref="F417">_FV(A417,"52 week high",TRUE)</f>
        <v>34.42</v>
      </c>
      <c r="G417" s="2" cm="1">
        <f t="array" ref="G417">_FV(A417,"52 week low",TRUE)</f>
        <v>26.2</v>
      </c>
      <c r="H417" s="3" cm="1">
        <f t="array" ref="H417">_FV(A417,"Market cap",TRUE)/100000000</f>
        <v>144.7159</v>
      </c>
      <c r="I417" s="26" cm="1">
        <f t="array" ref="I417">_FV(A417,"Volume")/1000000</f>
        <v>0.97896300000000003</v>
      </c>
      <c r="J417" s="26" cm="1">
        <f t="array" ref="J417">_FV(A417,"Volume average",TRUE)/1000000</f>
        <v>1.586665</v>
      </c>
      <c r="K417" s="23">
        <f>J417*D417*1000000/100000000</f>
        <v>0.45140619250000003</v>
      </c>
      <c r="L417" s="26" cm="1">
        <f t="array" ref="L417">_FV(A417,"Shares outstanding",TRUE)/100000000</f>
        <v>4.8280760000000003</v>
      </c>
      <c r="M417" s="7">
        <f>I417/J417</f>
        <v>0.6169941354980415</v>
      </c>
      <c r="N417" s="7">
        <f>F417/D417-1</f>
        <v>0.20984182776801408</v>
      </c>
      <c r="O417" s="7">
        <f>D417/G417-1</f>
        <v>8.5877862595419741E-2</v>
      </c>
      <c r="P417" s="16">
        <f>$P$1</f>
        <v>45289</v>
      </c>
      <c r="Q417" cm="1" vm="2">
        <f t="array" aca="1" ref="Q417:R417" ca="1">_xlfn.STOCKHISTORY(A417,P417,P417,0,0 )</f>
        <v>45289</v>
      </c>
      <c r="R417" s="17" vm="998">
        <f ca="1"/>
        <v>27.65</v>
      </c>
      <c r="S417" s="7">
        <f ca="1">D417/R417-1</f>
        <v>2.893309222423146E-2</v>
      </c>
    </row>
    <row r="418" spans="1:19" x14ac:dyDescent="0.25">
      <c r="A418" t="e" vm="999">
        <v>#VALUE!</v>
      </c>
      <c r="B418" t="str" cm="1">
        <f t="array" ref="B418">_FV(A418,"Name")</f>
        <v>STANLEY BLACK &amp; DECKER, INC.</v>
      </c>
      <c r="C418" t="str" cm="1">
        <f t="array" ref="C418">_FV(A418,"Ticker symbol",TRUE)</f>
        <v>SWK</v>
      </c>
      <c r="D418" cm="1">
        <f t="array" ref="D418">_FV(A418,"Price")</f>
        <v>94.3</v>
      </c>
      <c r="E418" s="1" cm="1">
        <f t="array" ref="E418">_FV(A418,"Change (%)",TRUE)</f>
        <v>-1.2565E-2</v>
      </c>
      <c r="F418" s="2" cm="1">
        <f t="array" ref="F418">_FV(A418,"52 week high",TRUE)</f>
        <v>104.21</v>
      </c>
      <c r="G418" s="2" cm="1">
        <f t="array" ref="G418">_FV(A418,"52 week low",TRUE)</f>
        <v>73.12</v>
      </c>
      <c r="H418" s="3" cm="1">
        <f t="array" ref="H418">_FV(A418,"Market cap",TRUE)/100000000</f>
        <v>144.5726502</v>
      </c>
      <c r="I418" s="26" cm="1">
        <f t="array" ref="I418">_FV(A418,"Volume")/1000000</f>
        <v>1.6458429999999999</v>
      </c>
      <c r="J418" s="26" cm="1">
        <f t="array" ref="J418">_FV(A418,"Volume average",TRUE)/1000000</f>
        <v>1.2404230000000001</v>
      </c>
      <c r="K418" s="23">
        <f>J418*D418*1000000/100000000</f>
        <v>1.1697188889999999</v>
      </c>
      <c r="L418" s="26" cm="1">
        <f t="array" ref="L418">_FV(A418,"Shares outstanding",TRUE)/100000000</f>
        <v>1.5331140000000001</v>
      </c>
      <c r="M418" s="7">
        <f>I418/J418</f>
        <v>1.326840118249984</v>
      </c>
      <c r="N418" s="7">
        <f>F418/D418-1</f>
        <v>0.10509013785790033</v>
      </c>
      <c r="O418" s="7">
        <f>D418/G418-1</f>
        <v>0.28966083150984678</v>
      </c>
      <c r="P418" s="16">
        <f>$P$1</f>
        <v>45289</v>
      </c>
      <c r="Q418" cm="1" vm="2">
        <f t="array" aca="1" ref="Q418:R418" ca="1">_xlfn.STOCKHISTORY(A418,P418,P418,0,0 )</f>
        <v>45289</v>
      </c>
      <c r="R418" s="17" vm="1000">
        <f ca="1"/>
        <v>98.1</v>
      </c>
      <c r="S418" s="7">
        <f ca="1">D418/R418-1</f>
        <v>-3.8735983690112108E-2</v>
      </c>
    </row>
    <row r="419" spans="1:19" x14ac:dyDescent="0.25">
      <c r="A419" t="e" vm="1001">
        <v>#VALUE!</v>
      </c>
      <c r="B419" t="str" cm="1">
        <f t="array" ref="B419">_FV(A419,"Name")</f>
        <v>MGM RESORTS INTERNATIONAL</v>
      </c>
      <c r="C419" t="str" cm="1">
        <f t="array" ref="C419">_FV(A419,"Ticker symbol",TRUE)</f>
        <v>MGM</v>
      </c>
      <c r="D419" cm="1">
        <f t="array" ref="D419">_FV(A419,"Price")</f>
        <v>42.27</v>
      </c>
      <c r="E419" s="1" cm="1">
        <f t="array" ref="E419">_FV(A419,"Change (%)",TRUE)</f>
        <v>-2.3599999999999997E-3</v>
      </c>
      <c r="F419" s="2" cm="1">
        <f t="array" ref="F419">_FV(A419,"52 week high",TRUE)</f>
        <v>51.35</v>
      </c>
      <c r="G419" s="2" cm="1">
        <f t="array" ref="G419">_FV(A419,"52 week low",TRUE)</f>
        <v>34.119999999999997</v>
      </c>
      <c r="H419" s="3" cm="1">
        <f t="array" ref="H419">_FV(A419,"Market cap",TRUE)/100000000</f>
        <v>144.38730318</v>
      </c>
      <c r="I419" s="26" cm="1">
        <f t="array" ref="I419">_FV(A419,"Volume")/1000000</f>
        <v>5.546176</v>
      </c>
      <c r="J419" s="26" cm="1">
        <f t="array" ref="J419">_FV(A419,"Volume average",TRUE)/1000000</f>
        <v>4.4409340000000004</v>
      </c>
      <c r="K419" s="23">
        <f>J419*D419*1000000/100000000</f>
        <v>1.8771828018000001</v>
      </c>
      <c r="L419" s="26" cm="1">
        <f t="array" ref="L419">_FV(A419,"Shares outstanding",TRUE)/100000000</f>
        <v>3.4158339999999998</v>
      </c>
      <c r="M419" s="7">
        <f>I419/J419</f>
        <v>1.2488760247281314</v>
      </c>
      <c r="N419" s="7">
        <f>F419/D419-1</f>
        <v>0.21480955760586706</v>
      </c>
      <c r="O419" s="7">
        <f>D419/G419-1</f>
        <v>0.23886283704572109</v>
      </c>
      <c r="P419" s="16">
        <f>$P$1</f>
        <v>45289</v>
      </c>
      <c r="Q419" cm="1" vm="2">
        <f t="array" aca="1" ref="Q419:R419" ca="1">_xlfn.STOCKHISTORY(A419,P419,P419,0,0 )</f>
        <v>45289</v>
      </c>
      <c r="R419" s="17" vm="1002">
        <f ca="1"/>
        <v>44.68</v>
      </c>
      <c r="S419" s="7">
        <f ca="1">D419/R419-1</f>
        <v>-5.3939122649955151E-2</v>
      </c>
    </row>
    <row r="420" spans="1:19" x14ac:dyDescent="0.25">
      <c r="A420" t="e" vm="1003">
        <v>#VALUE!</v>
      </c>
      <c r="B420" t="str" cm="1">
        <f t="array" ref="B420">_FV(A420,"Name")</f>
        <v>NORDSON CORPORATION</v>
      </c>
      <c r="C420" t="str" cm="1">
        <f t="array" ref="C420">_FV(A420,"Ticker symbol",TRUE)</f>
        <v>NDSN</v>
      </c>
      <c r="D420" cm="1">
        <f t="array" ref="D420">_FV(A420,"Price")</f>
        <v>250.54</v>
      </c>
      <c r="E420" s="1" cm="1">
        <f t="array" ref="E420">_FV(A420,"Change (%)",TRUE)</f>
        <v>-4.2920000000000007E-3</v>
      </c>
      <c r="F420" s="2" cm="1">
        <f t="array" ref="F420">_FV(A420,"52 week high",TRUE)</f>
        <v>265.99</v>
      </c>
      <c r="G420" s="2" cm="1">
        <f t="array" ref="G420">_FV(A420,"52 week low",TRUE)</f>
        <v>202.57</v>
      </c>
      <c r="H420" s="3" cm="1">
        <f t="array" ref="H420">_FV(A420,"Market cap",TRUE)/100000000</f>
        <v>142.84796155999999</v>
      </c>
      <c r="I420" s="26" cm="1">
        <f t="array" ref="I420">_FV(A420,"Volume")/1000000</f>
        <v>0.199154</v>
      </c>
      <c r="J420" s="26" cm="1">
        <f t="array" ref="J420">_FV(A420,"Volume average",TRUE)/1000000</f>
        <v>0.24305099999999999</v>
      </c>
      <c r="K420" s="23">
        <f>J420*D420*1000000/100000000</f>
        <v>0.60893997539999989</v>
      </c>
      <c r="L420" s="26" cm="1">
        <f t="array" ref="L420">_FV(A420,"Shares outstanding",TRUE)/100000000</f>
        <v>0.57016029999999995</v>
      </c>
      <c r="M420" s="7">
        <f>I420/J420</f>
        <v>0.81939181488658763</v>
      </c>
      <c r="N420" s="7">
        <f>F420/D420-1</f>
        <v>6.166679971262079E-2</v>
      </c>
      <c r="O420" s="7">
        <f>D420/G420-1</f>
        <v>0.23680702966875655</v>
      </c>
      <c r="P420" s="16">
        <f>$P$1</f>
        <v>45289</v>
      </c>
      <c r="Q420" cm="1" vm="2">
        <f t="array" aca="1" ref="Q420:R420" ca="1">_xlfn.STOCKHISTORY(A420,P420,P420,0,0 )</f>
        <v>45289</v>
      </c>
      <c r="R420" s="17" vm="1004">
        <f ca="1"/>
        <v>264.16000000000003</v>
      </c>
      <c r="S420" s="7">
        <f ca="1">D420/R420-1</f>
        <v>-5.1559660811629437E-2</v>
      </c>
    </row>
    <row r="421" spans="1:19" x14ac:dyDescent="0.25">
      <c r="A421" t="e" vm="1005">
        <v>#VALUE!</v>
      </c>
      <c r="B421" t="str" cm="1">
        <f t="array" ref="B421">_FV(A421,"Name")</f>
        <v>VIATRIS INC.</v>
      </c>
      <c r="C421" t="str" cm="1">
        <f t="array" ref="C421">_FV(A421,"Ticker symbol",TRUE)</f>
        <v>VTRS</v>
      </c>
      <c r="D421" cm="1">
        <f t="array" ref="D421">_FV(A421,"Price")</f>
        <v>11.75</v>
      </c>
      <c r="E421" s="1" cm="1">
        <f t="array" ref="E421">_FV(A421,"Change (%)",TRUE)</f>
        <v>5.9930000000000009E-3</v>
      </c>
      <c r="F421" s="2" cm="1">
        <f t="array" ref="F421">_FV(A421,"52 week high",TRUE)</f>
        <v>12.49</v>
      </c>
      <c r="G421" s="2" cm="1">
        <f t="array" ref="G421">_FV(A421,"52 week low",TRUE)</f>
        <v>8.74</v>
      </c>
      <c r="H421" s="3" cm="1">
        <f t="array" ref="H421">_FV(A421,"Market cap",TRUE)/100000000</f>
        <v>140.9613425</v>
      </c>
      <c r="I421" s="26" cm="1">
        <f t="array" ref="I421">_FV(A421,"Volume")/1000000</f>
        <v>9.5165489999999995</v>
      </c>
      <c r="J421" s="26" cm="1">
        <f t="array" ref="J421">_FV(A421,"Volume average",TRUE)/1000000</f>
        <v>10.635597000000001</v>
      </c>
      <c r="K421" s="23">
        <f>J421*D421*1000000/100000000</f>
        <v>1.2496826475</v>
      </c>
      <c r="L421" s="26" cm="1">
        <f t="array" ref="L421">_FV(A421,"Shares outstanding",TRUE)/100000000</f>
        <v>11.99671</v>
      </c>
      <c r="M421" s="7">
        <f>I421/J421</f>
        <v>0.8947827752405435</v>
      </c>
      <c r="N421" s="7">
        <f>F421/D421-1</f>
        <v>6.2978723404255366E-2</v>
      </c>
      <c r="O421" s="7">
        <f>D421/G421-1</f>
        <v>0.34439359267734559</v>
      </c>
      <c r="P421" s="16">
        <f>$P$1</f>
        <v>45289</v>
      </c>
      <c r="Q421" cm="1" vm="2">
        <f t="array" aca="1" ref="Q421:R421" ca="1">_xlfn.STOCKHISTORY(A421,P421,P421,0,0 )</f>
        <v>45289</v>
      </c>
      <c r="R421" s="17" vm="1006">
        <f ca="1"/>
        <v>10.83</v>
      </c>
      <c r="S421" s="7">
        <f ca="1">D421/R421-1</f>
        <v>8.4949215143121037E-2</v>
      </c>
    </row>
    <row r="422" spans="1:19" x14ac:dyDescent="0.25">
      <c r="A422" t="e" vm="1007">
        <v>#VALUE!</v>
      </c>
      <c r="B422" t="str" cm="1">
        <f t="array" ref="B422">_FV(A422,"Name")</f>
        <v>Amcor plc</v>
      </c>
      <c r="C422" t="str" cm="1">
        <f t="array" ref="C422">_FV(A422,"Ticker symbol",TRUE)</f>
        <v>AMCR</v>
      </c>
      <c r="D422" cm="1">
        <f t="array" ref="D422">_FV(A422,"Price")</f>
        <v>9.57</v>
      </c>
      <c r="E422" s="1" cm="1">
        <f t="array" ref="E422">_FV(A422,"Change (%)",TRUE)</f>
        <v>-1.8461999999999999E-2</v>
      </c>
      <c r="F422" s="2" cm="1">
        <f t="array" ref="F422">_FV(A422,"52 week high",TRUE)</f>
        <v>12.31</v>
      </c>
      <c r="G422" s="2" cm="1">
        <f t="array" ref="G422">_FV(A422,"52 week low",TRUE)</f>
        <v>8.4499999999999993</v>
      </c>
      <c r="H422" s="3" cm="1">
        <f t="array" ref="H422">_FV(A422,"Market cap",TRUE)/100000000</f>
        <v>140.92099999999999</v>
      </c>
      <c r="I422" s="26" cm="1">
        <f t="array" ref="I422">_FV(A422,"Volume")/1000000</f>
        <v>7.858384</v>
      </c>
      <c r="J422" s="26" cm="1">
        <f t="array" ref="J422">_FV(A422,"Volume average",TRUE)/1000000</f>
        <v>8.5605879999999992</v>
      </c>
      <c r="K422" s="23">
        <f>J422*D422*1000000/100000000</f>
        <v>0.81924827159999991</v>
      </c>
      <c r="L422" s="26" cm="1">
        <f t="array" ref="L422">_FV(A422,"Shares outstanding",TRUE)/100000000</f>
        <v>14.453430000000001</v>
      </c>
      <c r="M422" s="7">
        <f>I422/J422</f>
        <v>0.91797245703215724</v>
      </c>
      <c r="N422" s="7">
        <f>F422/D422-1</f>
        <v>0.28631138975966564</v>
      </c>
      <c r="O422" s="7">
        <f>D422/G422-1</f>
        <v>0.132544378698225</v>
      </c>
      <c r="P422" s="16">
        <f>$P$1</f>
        <v>45289</v>
      </c>
      <c r="Q422" cm="1" vm="2">
        <f t="array" aca="1" ref="Q422:R422" ca="1">_xlfn.STOCKHISTORY(A422,P422,P422,0,0 )</f>
        <v>45289</v>
      </c>
      <c r="R422" s="17" vm="1008">
        <f ca="1"/>
        <v>9.64</v>
      </c>
      <c r="S422" s="7">
        <f ca="1">D422/R422-1</f>
        <v>-7.2614107883817169E-3</v>
      </c>
    </row>
    <row r="423" spans="1:19" x14ac:dyDescent="0.25">
      <c r="A423" t="e" vm="1009">
        <v>#VALUE!</v>
      </c>
      <c r="B423" t="str" cm="1">
        <f t="array" ref="B423">_FV(A423,"Name")</f>
        <v>NEWS CORPORATION</v>
      </c>
      <c r="C423" t="str" cm="1">
        <f t="array" ref="C423">_FV(A423,"Ticker symbol",TRUE)</f>
        <v>NWS</v>
      </c>
      <c r="D423" cm="1">
        <f t="array" ref="D423">_FV(A423,"Price")</f>
        <v>24.8</v>
      </c>
      <c r="E423" s="1" cm="1">
        <f t="array" ref="E423">_FV(A423,"Change (%)",TRUE)</f>
        <v>-2.1309999999999999E-2</v>
      </c>
      <c r="F423" s="2" cm="1">
        <f t="array" ref="F423">_FV(A423,"52 week high",TRUE)</f>
        <v>26</v>
      </c>
      <c r="G423" s="2" cm="1">
        <f t="array" ref="G423">_FV(A423,"52 week low",TRUE)</f>
        <v>15.73</v>
      </c>
      <c r="H423" s="3" cm="1">
        <f t="array" ref="H423">_FV(A423,"Market cap",TRUE)/100000000</f>
        <v>140.77119999999999</v>
      </c>
      <c r="I423" s="26" cm="1">
        <f t="array" ref="I423">_FV(A423,"Volume")/1000000</f>
        <v>0.86424699999999999</v>
      </c>
      <c r="J423" s="26" cm="1">
        <f t="array" ref="J423">_FV(A423,"Volume average",TRUE)/1000000</f>
        <v>0.88400500000000004</v>
      </c>
      <c r="K423" s="23">
        <f>J423*D423*1000000/100000000</f>
        <v>0.21923324</v>
      </c>
      <c r="L423" s="26" cm="1">
        <f t="array" ref="L423">_FV(A423,"Shares outstanding",TRUE)/100000000</f>
        <v>5.7205440000000003</v>
      </c>
      <c r="M423" s="7">
        <f>I423/J423</f>
        <v>0.97764944768411932</v>
      </c>
      <c r="N423" s="7">
        <f>F423/D423-1</f>
        <v>4.8387096774193505E-2</v>
      </c>
      <c r="O423" s="7">
        <f>D423/G423-1</f>
        <v>0.57660521296884926</v>
      </c>
      <c r="P423" s="16">
        <f>$P$1</f>
        <v>45289</v>
      </c>
      <c r="Q423" cm="1" vm="2">
        <f t="array" aca="1" ref="Q423:R423" ca="1">_xlfn.STOCKHISTORY(A423,P423,P423,0,0 )</f>
        <v>45289</v>
      </c>
      <c r="R423" s="17" vm="1010">
        <f ca="1"/>
        <v>25.72</v>
      </c>
      <c r="S423" s="7">
        <f ca="1">D423/R423-1</f>
        <v>-3.5769828926905056E-2</v>
      </c>
    </row>
    <row r="424" spans="1:19" x14ac:dyDescent="0.25">
      <c r="A424" t="e" vm="1011">
        <v>#VALUE!</v>
      </c>
      <c r="B424" t="str" cm="1">
        <f t="array" ref="B424">_FV(A424,"Name")</f>
        <v>NEWS CORPORATION</v>
      </c>
      <c r="C424" t="str" cm="1">
        <f t="array" ref="C424">_FV(A424,"Ticker symbol",TRUE)</f>
        <v>NWSA</v>
      </c>
      <c r="D424" cm="1">
        <f t="array" ref="D424">_FV(A424,"Price")</f>
        <v>23.75</v>
      </c>
      <c r="E424" s="1" cm="1">
        <f t="array" ref="E424">_FV(A424,"Change (%)",TRUE)</f>
        <v>-2.0215E-2</v>
      </c>
      <c r="F424" s="2" cm="1">
        <f t="array" ref="F424">_FV(A424,"52 week high",TRUE)</f>
        <v>24.81</v>
      </c>
      <c r="G424" s="2" cm="1">
        <f t="array" ref="G424">_FV(A424,"52 week low",TRUE)</f>
        <v>15.574999999999999</v>
      </c>
      <c r="H424" s="3" cm="1">
        <f t="array" ref="H424">_FV(A424,"Market cap",TRUE)/100000000</f>
        <v>140.77119999999999</v>
      </c>
      <c r="I424" s="26" cm="1">
        <f t="array" ref="I424">_FV(A424,"Volume")/1000000</f>
        <v>2.7741470000000001</v>
      </c>
      <c r="J424" s="26" cm="1">
        <f t="array" ref="J424">_FV(A424,"Volume average",TRUE)/1000000</f>
        <v>2.277085</v>
      </c>
      <c r="K424" s="23">
        <f>J424*D424*1000000/100000000</f>
        <v>0.54080768749999997</v>
      </c>
      <c r="L424" s="26" cm="1">
        <f t="array" ref="L424">_FV(A424,"Shares outstanding",TRUE)/100000000</f>
        <v>5.7205440000000003</v>
      </c>
      <c r="M424" s="7">
        <f>I424/J424</f>
        <v>1.218288733182995</v>
      </c>
      <c r="N424" s="7">
        <f>F424/D424-1</f>
        <v>4.4631578947368356E-2</v>
      </c>
      <c r="O424" s="7">
        <f>D424/G424-1</f>
        <v>0.5248796147672552</v>
      </c>
      <c r="P424" s="16">
        <f>$P$1</f>
        <v>45289</v>
      </c>
      <c r="Q424" cm="1" vm="2">
        <f t="array" aca="1" ref="Q424:R424" ca="1">_xlfn.STOCKHISTORY(A424,P424,P424,0,0 )</f>
        <v>45289</v>
      </c>
      <c r="R424" s="17" vm="1012">
        <f ca="1"/>
        <v>24.55</v>
      </c>
      <c r="S424" s="7">
        <f ca="1">D424/R424-1</f>
        <v>-3.2586558044806591E-2</v>
      </c>
    </row>
    <row r="425" spans="1:19" x14ac:dyDescent="0.25">
      <c r="A425" t="e" vm="1013">
        <v>#VALUE!</v>
      </c>
      <c r="B425" t="str" cm="1">
        <f t="array" ref="B425">_FV(A425,"Name")</f>
        <v>FRANKLIN RESOURCES, INC.</v>
      </c>
      <c r="C425" t="str" cm="1">
        <f t="array" ref="C425">_FV(A425,"Ticker symbol",TRUE)</f>
        <v>BEN</v>
      </c>
      <c r="D425" cm="1">
        <f t="array" ref="D425">_FV(A425,"Price")</f>
        <v>27.84</v>
      </c>
      <c r="E425" s="1" cm="1">
        <f t="array" ref="E425">_FV(A425,"Change (%)",TRUE)</f>
        <v>-1.9717999999999999E-2</v>
      </c>
      <c r="F425" s="2" cm="1">
        <f t="array" ref="F425">_FV(A425,"52 week high",TRUE)</f>
        <v>34.365000000000002</v>
      </c>
      <c r="G425" s="2" cm="1">
        <f t="array" ref="G425">_FV(A425,"52 week low",TRUE)</f>
        <v>21.88</v>
      </c>
      <c r="H425" s="3" cm="1">
        <f t="array" ref="H425">_FV(A425,"Market cap",TRUE)/100000000</f>
        <v>140.72970000000001</v>
      </c>
      <c r="I425" s="26" cm="1">
        <f t="array" ref="I425">_FV(A425,"Volume")/1000000</f>
        <v>3.981239</v>
      </c>
      <c r="J425" s="26" cm="1">
        <f t="array" ref="J425">_FV(A425,"Volume average",TRUE)/1000000</f>
        <v>3.3139539999999998</v>
      </c>
      <c r="K425" s="23">
        <f>J425*D425*1000000/100000000</f>
        <v>0.92260479359999981</v>
      </c>
      <c r="L425" s="26" cm="1">
        <f t="array" ref="L425">_FV(A425,"Shares outstanding",TRUE)/100000000</f>
        <v>4.9552690000000004</v>
      </c>
      <c r="M425" s="7">
        <f>I425/J425</f>
        <v>1.201356144352034</v>
      </c>
      <c r="N425" s="7">
        <f>F425/D425-1</f>
        <v>0.234375</v>
      </c>
      <c r="O425" s="7">
        <f>D425/G425-1</f>
        <v>0.27239488117001831</v>
      </c>
      <c r="P425" s="16">
        <f>$P$1</f>
        <v>45289</v>
      </c>
      <c r="Q425" cm="1" vm="2">
        <f t="array" aca="1" ref="Q425:R425" ca="1">_xlfn.STOCKHISTORY(A425,P425,P425,0,0 )</f>
        <v>45289</v>
      </c>
      <c r="R425" s="17" vm="1014">
        <f ca="1"/>
        <v>29.79</v>
      </c>
      <c r="S425" s="7">
        <f ca="1">D425/R425-1</f>
        <v>-6.5458207452165129E-2</v>
      </c>
    </row>
    <row r="426" spans="1:19" x14ac:dyDescent="0.25">
      <c r="A426" t="e" vm="1015">
        <v>#VALUE!</v>
      </c>
      <c r="B426" t="str" cm="1">
        <f t="array" ref="B426">_FV(A426,"Name")</f>
        <v>HOST HOTELS &amp; RESORTS, INC.</v>
      </c>
      <c r="C426" t="str" cm="1">
        <f t="array" ref="C426">_FV(A426,"Ticker symbol",TRUE)</f>
        <v>HST</v>
      </c>
      <c r="D426" cm="1">
        <f t="array" ref="D426">_FV(A426,"Price")</f>
        <v>19.8</v>
      </c>
      <c r="E426" s="1" cm="1">
        <f t="array" ref="E426">_FV(A426,"Change (%)",TRUE)</f>
        <v>2.532E-3</v>
      </c>
      <c r="F426" s="2" cm="1">
        <f t="array" ref="F426">_FV(A426,"52 week high",TRUE)</f>
        <v>20.39</v>
      </c>
      <c r="G426" s="2" cm="1">
        <f t="array" ref="G426">_FV(A426,"52 week low",TRUE)</f>
        <v>14.325200000000001</v>
      </c>
      <c r="H426" s="3" cm="1">
        <f t="array" ref="H426">_FV(A426,"Market cap",TRUE)/100000000</f>
        <v>139.676526</v>
      </c>
      <c r="I426" s="26" cm="1">
        <f t="array" ref="I426">_FV(A426,"Volume")/1000000</f>
        <v>8.8174460000000003</v>
      </c>
      <c r="J426" s="26" cm="1">
        <f t="array" ref="J426">_FV(A426,"Volume average",TRUE)/1000000</f>
        <v>7.3234750000000002</v>
      </c>
      <c r="K426" s="23">
        <f>J426*D426*1000000/100000000</f>
        <v>1.4500480499999999</v>
      </c>
      <c r="L426" s="26" cm="1">
        <f t="array" ref="L426">_FV(A426,"Shares outstanding",TRUE)/100000000</f>
        <v>7.0543699999999996</v>
      </c>
      <c r="M426" s="7">
        <f>I426/J426</f>
        <v>1.2039975558051335</v>
      </c>
      <c r="N426" s="7">
        <f>F426/D426-1</f>
        <v>2.9797979797979712E-2</v>
      </c>
      <c r="O426" s="7">
        <f>D426/G426-1</f>
        <v>0.38217965543238486</v>
      </c>
      <c r="P426" s="16">
        <f>$P$1</f>
        <v>45289</v>
      </c>
      <c r="Q426" cm="1" vm="2">
        <f t="array" aca="1" ref="Q426:R426" ca="1">_xlfn.STOCKHISTORY(A426,P426,P426,0,0 )</f>
        <v>45289</v>
      </c>
      <c r="R426" s="17" vm="1016">
        <f ca="1"/>
        <v>19.47</v>
      </c>
      <c r="S426" s="7">
        <f ca="1">D426/R426-1</f>
        <v>1.6949152542373058E-2</v>
      </c>
    </row>
    <row r="427" spans="1:19" x14ac:dyDescent="0.25">
      <c r="A427" t="e" vm="1017">
        <v>#VALUE!</v>
      </c>
      <c r="B427" t="str" cm="1">
        <f t="array" ref="B427">_FV(A427,"Name")</f>
        <v>INSULET CORPORATION</v>
      </c>
      <c r="C427" t="str" cm="1">
        <f t="array" ref="C427">_FV(A427,"Ticker symbol",TRUE)</f>
        <v>PODD</v>
      </c>
      <c r="D427" cm="1">
        <f t="array" ref="D427">_FV(A427,"Price")</f>
        <v>199.6</v>
      </c>
      <c r="E427" s="1" cm="1">
        <f t="array" ref="E427">_FV(A427,"Change (%)",TRUE)</f>
        <v>-4.4889999999999999E-3</v>
      </c>
      <c r="F427" s="2" cm="1">
        <f t="array" ref="F427">_FV(A427,"52 week high",TRUE)</f>
        <v>335.91</v>
      </c>
      <c r="G427" s="2" cm="1">
        <f t="array" ref="G427">_FV(A427,"52 week low",TRUE)</f>
        <v>125.82</v>
      </c>
      <c r="H427" s="3" cm="1">
        <f t="array" ref="H427">_FV(A427,"Market cap",TRUE)/100000000</f>
        <v>139.37592952</v>
      </c>
      <c r="I427" s="26" cm="1">
        <f t="array" ref="I427">_FV(A427,"Volume")/1000000</f>
        <v>0.80901299999999998</v>
      </c>
      <c r="J427" s="26" cm="1">
        <f t="array" ref="J427">_FV(A427,"Volume average",TRUE)/1000000</f>
        <v>0.91085199999999999</v>
      </c>
      <c r="K427" s="23">
        <f>J427*D427*1000000/100000000</f>
        <v>1.8180605919999999</v>
      </c>
      <c r="L427" s="26" cm="1">
        <f t="array" ref="L427">_FV(A427,"Shares outstanding",TRUE)/100000000</f>
        <v>0.69827620000000001</v>
      </c>
      <c r="M427" s="7">
        <f>I427/J427</f>
        <v>0.88819369118144331</v>
      </c>
      <c r="N427" s="7">
        <f>F427/D427-1</f>
        <v>0.68291583166332681</v>
      </c>
      <c r="O427" s="7">
        <f>D427/G427-1</f>
        <v>0.58639326021300264</v>
      </c>
      <c r="P427" s="16">
        <f>$P$1</f>
        <v>45289</v>
      </c>
      <c r="Q427" cm="1" vm="2">
        <f t="array" aca="1" ref="Q427:R427" ca="1">_xlfn.STOCKHISTORY(A427,P427,P427,0,0 )</f>
        <v>45289</v>
      </c>
      <c r="R427" s="17" vm="1018">
        <f ca="1"/>
        <v>216.98</v>
      </c>
      <c r="S427" s="7">
        <f ca="1">D427/R427-1</f>
        <v>-8.0099548345469618E-2</v>
      </c>
    </row>
    <row r="428" spans="1:19" x14ac:dyDescent="0.25">
      <c r="A428" t="e" vm="1019">
        <v>#VALUE!</v>
      </c>
      <c r="B428" t="str" cm="1">
        <f t="array" ref="B428">_FV(A428,"Name")</f>
        <v>KIMCO REALTY CORPORATION.</v>
      </c>
      <c r="C428" t="str" cm="1">
        <f t="array" ref="C428">_FV(A428,"Ticker symbol",TRUE)</f>
        <v>KIM</v>
      </c>
      <c r="D428" cm="1">
        <f t="array" ref="D428">_FV(A428,"Price")</f>
        <v>20.25</v>
      </c>
      <c r="E428" s="1" cm="1">
        <f t="array" ref="E428">_FV(A428,"Change (%)",TRUE)</f>
        <v>-1.7944000000000002E-2</v>
      </c>
      <c r="F428" s="2" cm="1">
        <f t="array" ref="F428">_FV(A428,"52 week high",TRUE)</f>
        <v>23.167999999999999</v>
      </c>
      <c r="G428" s="2" cm="1">
        <f t="array" ref="G428">_FV(A428,"52 week low",TRUE)</f>
        <v>16.2684</v>
      </c>
      <c r="H428" s="3" cm="1">
        <f t="array" ref="H428">_FV(A428,"Market cap",TRUE)/100000000</f>
        <v>138.7467</v>
      </c>
      <c r="I428" s="26" cm="1">
        <f t="array" ref="I428">_FV(A428,"Volume")/1000000</f>
        <v>7.5778759999999998</v>
      </c>
      <c r="J428" s="26" cm="1">
        <f t="array" ref="J428">_FV(A428,"Volume average",TRUE)/1000000</f>
        <v>7.2518500000000001</v>
      </c>
      <c r="K428" s="23">
        <f>J428*D428*1000000/100000000</f>
        <v>1.468499625</v>
      </c>
      <c r="L428" s="26" cm="1">
        <f t="array" ref="L428">_FV(A428,"Shares outstanding",TRUE)/100000000</f>
        <v>6.7287410000000003</v>
      </c>
      <c r="M428" s="7">
        <f>I428/J428</f>
        <v>1.0449576315009272</v>
      </c>
      <c r="N428" s="7">
        <f>F428/D428-1</f>
        <v>0.14409876543209865</v>
      </c>
      <c r="O428" s="7">
        <f>D428/G428-1</f>
        <v>0.24474441248063727</v>
      </c>
      <c r="P428" s="16">
        <f>$P$1</f>
        <v>45289</v>
      </c>
      <c r="Q428" cm="1" vm="2">
        <f t="array" aca="1" ref="Q428:R428" ca="1">_xlfn.STOCKHISTORY(A428,P428,P428,0,0 )</f>
        <v>45289</v>
      </c>
      <c r="R428" s="17" vm="1020">
        <f ca="1"/>
        <v>21.31</v>
      </c>
      <c r="S428" s="7">
        <f ca="1">D428/R428-1</f>
        <v>-4.9741905208822046E-2</v>
      </c>
    </row>
    <row r="429" spans="1:19" x14ac:dyDescent="0.25">
      <c r="A429" t="e" vm="1021">
        <v>#VALUE!</v>
      </c>
      <c r="B429" t="str" cm="1">
        <f t="array" ref="B429">_FV(A429,"Name")</f>
        <v>CONAGRA BRANDS, INC.</v>
      </c>
      <c r="C429" t="str" cm="1">
        <f t="array" ref="C429">_FV(A429,"Ticker symbol",TRUE)</f>
        <v>CAG</v>
      </c>
      <c r="D429" cm="1">
        <f t="array" ref="D429">_FV(A429,"Price")</f>
        <v>28.58</v>
      </c>
      <c r="E429" s="1" cm="1">
        <f t="array" ref="E429">_FV(A429,"Change (%)",TRUE)</f>
        <v>-1.2781000000000001E-2</v>
      </c>
      <c r="F429" s="2" cm="1">
        <f t="array" ref="F429">_FV(A429,"52 week high",TRUE)</f>
        <v>40.31</v>
      </c>
      <c r="G429" s="2" cm="1">
        <f t="array" ref="G429">_FV(A429,"52 week low",TRUE)</f>
        <v>25.16</v>
      </c>
      <c r="H429" s="3" cm="1">
        <f t="array" ref="H429">_FV(A429,"Market cap",TRUE)/100000000</f>
        <v>138.38249999999999</v>
      </c>
      <c r="I429" s="26" cm="1">
        <f t="array" ref="I429">_FV(A429,"Volume")/1000000</f>
        <v>6.8721579999999998</v>
      </c>
      <c r="J429" s="26" cm="1">
        <f t="array" ref="J429">_FV(A429,"Volume average",TRUE)/1000000</f>
        <v>5.3924349999999999</v>
      </c>
      <c r="K429" s="23">
        <f>J429*D429*1000000/100000000</f>
        <v>1.5411579229999999</v>
      </c>
      <c r="L429" s="26" cm="1">
        <f t="array" ref="L429">_FV(A429,"Shares outstanding",TRUE)/100000000</f>
        <v>4.7800500000000001</v>
      </c>
      <c r="M429" s="7">
        <f>I429/J429</f>
        <v>1.274407201941238</v>
      </c>
      <c r="N429" s="7">
        <f>F429/D429-1</f>
        <v>0.41042687193841854</v>
      </c>
      <c r="O429" s="7">
        <f>D429/G429-1</f>
        <v>0.13593004769475359</v>
      </c>
      <c r="P429" s="16">
        <f>$P$1</f>
        <v>45289</v>
      </c>
      <c r="Q429" cm="1" vm="2">
        <f t="array" aca="1" ref="Q429:R429" ca="1">_xlfn.STOCKHISTORY(A429,P429,P429,0,0 )</f>
        <v>45289</v>
      </c>
      <c r="R429" s="17" vm="1022">
        <f ca="1"/>
        <v>28.66</v>
      </c>
      <c r="S429" s="7">
        <f ca="1">D429/R429-1</f>
        <v>-2.7913468248430551E-3</v>
      </c>
    </row>
    <row r="430" spans="1:19" x14ac:dyDescent="0.25">
      <c r="A430" t="e" vm="1023">
        <v>#VALUE!</v>
      </c>
      <c r="B430" t="str" cm="1">
        <f t="array" ref="B430">_FV(A430,"Name")</f>
        <v>Bunge Global Ltd</v>
      </c>
      <c r="C430" t="str" cm="1">
        <f t="array" ref="C430">_FV(A430,"Ticker symbol",TRUE)</f>
        <v>BG</v>
      </c>
      <c r="D430" cm="1">
        <f t="array" ref="D430">_FV(A430,"Price")</f>
        <v>94.8</v>
      </c>
      <c r="E430" s="1" cm="1">
        <f t="array" ref="E430">_FV(A430,"Change (%)",TRUE)</f>
        <v>-9.4850000000000002E-4</v>
      </c>
      <c r="F430" s="2" cm="1">
        <f t="array" ref="F430">_FV(A430,"52 week high",TRUE)</f>
        <v>116.59</v>
      </c>
      <c r="G430" s="2" cm="1">
        <f t="array" ref="G430">_FV(A430,"52 week low",TRUE)</f>
        <v>87.864999999999995</v>
      </c>
      <c r="H430" s="3" cm="1">
        <f t="array" ref="H430">_FV(A430,"Market cap",TRUE)/100000000</f>
        <v>137.733024</v>
      </c>
      <c r="I430" s="26" cm="1">
        <f t="array" ref="I430">_FV(A430,"Volume")/1000000</f>
        <v>1.341771</v>
      </c>
      <c r="J430" s="26" cm="1">
        <f t="array" ref="J430">_FV(A430,"Volume average",TRUE)/1000000</f>
        <v>1.3414109999999999</v>
      </c>
      <c r="K430" s="23">
        <f>J430*D430*1000000/100000000</f>
        <v>1.2716576279999998</v>
      </c>
      <c r="L430" s="26" cm="1">
        <f t="array" ref="L430">_FV(A430,"Shares outstanding",TRUE)/100000000</f>
        <v>1.4528799999999999</v>
      </c>
      <c r="M430" s="7">
        <f>I430/J430</f>
        <v>1.0002683741224727</v>
      </c>
      <c r="N430" s="7">
        <f>F430/D430-1</f>
        <v>0.22985232067510553</v>
      </c>
      <c r="O430" s="7">
        <f>D430/G430-1</f>
        <v>7.8927900756842861E-2</v>
      </c>
      <c r="P430" s="16">
        <f>$P$1</f>
        <v>45289</v>
      </c>
      <c r="Q430" cm="1" vm="2">
        <f t="array" aca="1" ref="Q430:R430" ca="1">_xlfn.STOCKHISTORY(A430,P430,P430,0,0 )</f>
        <v>45289</v>
      </c>
      <c r="R430" s="17" vm="1024">
        <f ca="1"/>
        <v>100.95</v>
      </c>
      <c r="S430" s="7">
        <f ca="1">D430/R430-1</f>
        <v>-6.0921248142644879E-2</v>
      </c>
    </row>
    <row r="431" spans="1:19" x14ac:dyDescent="0.25">
      <c r="A431" t="e" vm="1025">
        <v>#VALUE!</v>
      </c>
      <c r="B431" t="str" cm="1">
        <f t="array" ref="B431">_FV(A431,"Name")</f>
        <v>INCYTE CORPORATION</v>
      </c>
      <c r="C431" t="str" cm="1">
        <f t="array" ref="C431">_FV(A431,"Ticker symbol",TRUE)</f>
        <v>INCY</v>
      </c>
      <c r="D431" cm="1">
        <f t="array" ref="D431">_FV(A431,"Price")</f>
        <v>61.34</v>
      </c>
      <c r="E431" s="1" cm="1">
        <f t="array" ref="E431">_FV(A431,"Change (%)",TRUE)</f>
        <v>-2.2313999999999997E-2</v>
      </c>
      <c r="F431" s="2" cm="1">
        <f t="array" ref="F431">_FV(A431,"52 week high",TRUE)</f>
        <v>86.29</v>
      </c>
      <c r="G431" s="2" cm="1">
        <f t="array" ref="G431">_FV(A431,"52 week low",TRUE)</f>
        <v>50.27</v>
      </c>
      <c r="H431" s="3" cm="1">
        <f t="array" ref="H431">_FV(A431,"Market cap",TRUE)/100000000</f>
        <v>137.46858327999999</v>
      </c>
      <c r="I431" s="26" cm="1">
        <f t="array" ref="I431">_FV(A431,"Volume")/1000000</f>
        <v>1.410647</v>
      </c>
      <c r="J431" s="26" cm="1">
        <f t="array" ref="J431">_FV(A431,"Volume average",TRUE)/1000000</f>
        <v>2.2387609999999998</v>
      </c>
      <c r="K431" s="23">
        <f>J431*D431*1000000/100000000</f>
        <v>1.3732559974</v>
      </c>
      <c r="L431" s="26" cm="1">
        <f t="array" ref="L431">_FV(A431,"Shares outstanding",TRUE)/100000000</f>
        <v>2.2410920000000001</v>
      </c>
      <c r="M431" s="7">
        <f>I431/J431</f>
        <v>0.63010164997514251</v>
      </c>
      <c r="N431" s="7">
        <f>F431/D431-1</f>
        <v>0.40674926638408881</v>
      </c>
      <c r="O431" s="7">
        <f>D431/G431-1</f>
        <v>0.22021086134871681</v>
      </c>
      <c r="P431" s="16">
        <f>$P$1</f>
        <v>45289</v>
      </c>
      <c r="Q431" cm="1" vm="2">
        <f t="array" aca="1" ref="Q431:R431" ca="1">_xlfn.STOCKHISTORY(A431,P431,P431,0,0 )</f>
        <v>45289</v>
      </c>
      <c r="R431" s="17" vm="1026">
        <f ca="1"/>
        <v>62.79</v>
      </c>
      <c r="S431" s="7">
        <f ca="1">D431/R431-1</f>
        <v>-2.3092849179805586E-2</v>
      </c>
    </row>
    <row r="432" spans="1:19" x14ac:dyDescent="0.25">
      <c r="A432" t="e" vm="1027">
        <v>#VALUE!</v>
      </c>
      <c r="B432" t="str" cm="1">
        <f t="array" ref="B432">_FV(A432,"Name")</f>
        <v>THE J. M. SMUCKER COMPANY</v>
      </c>
      <c r="C432" t="str" cm="1">
        <f t="array" ref="C432">_FV(A432,"Ticker symbol",TRUE)</f>
        <v>SJM</v>
      </c>
      <c r="D432" cm="1">
        <f t="array" ref="D432">_FV(A432,"Price")</f>
        <v>128.16</v>
      </c>
      <c r="E432" s="1" cm="1">
        <f t="array" ref="E432">_FV(A432,"Change (%)",TRUE)</f>
        <v>-1.0347E-2</v>
      </c>
      <c r="F432" s="2" cm="1">
        <f t="array" ref="F432">_FV(A432,"52 week high",TRUE)</f>
        <v>159.91999999999999</v>
      </c>
      <c r="G432" s="2" cm="1">
        <f t="array" ref="G432">_FV(A432,"52 week low",TRUE)</f>
        <v>107.33</v>
      </c>
      <c r="H432" s="3" cm="1">
        <f t="array" ref="H432">_FV(A432,"Market cap",TRUE)/100000000</f>
        <v>136.03389408000001</v>
      </c>
      <c r="I432" s="26" cm="1">
        <f t="array" ref="I432">_FV(A432,"Volume")/1000000</f>
        <v>1.682445</v>
      </c>
      <c r="J432" s="26" cm="1">
        <f t="array" ref="J432">_FV(A432,"Volume average",TRUE)/1000000</f>
        <v>1.333661</v>
      </c>
      <c r="K432" s="23">
        <f>J432*D432*1000000/100000000</f>
        <v>1.7092199375999999</v>
      </c>
      <c r="L432" s="26" cm="1">
        <f t="array" ref="L432">_FV(A432,"Shares outstanding",TRUE)/100000000</f>
        <v>1.0614380000000001</v>
      </c>
      <c r="M432" s="7">
        <f>I432/J432</f>
        <v>1.261523730543219</v>
      </c>
      <c r="N432" s="7">
        <f>F432/D432-1</f>
        <v>0.24781523096129821</v>
      </c>
      <c r="O432" s="7">
        <f>D432/G432-1</f>
        <v>0.19407435013509744</v>
      </c>
      <c r="P432" s="16">
        <f>$P$1</f>
        <v>45289</v>
      </c>
      <c r="Q432" cm="1" vm="2">
        <f t="array" aca="1" ref="Q432:R432" ca="1">_xlfn.STOCKHISTORY(A432,P432,P432,0,0 )</f>
        <v>45289</v>
      </c>
      <c r="R432" s="17" vm="1028">
        <f ca="1"/>
        <v>126.38</v>
      </c>
      <c r="S432" s="7">
        <f ca="1">D432/R432-1</f>
        <v>1.4084507042253502E-2</v>
      </c>
    </row>
    <row r="433" spans="1:19" x14ac:dyDescent="0.25">
      <c r="A433" t="e" vm="1029">
        <v>#VALUE!</v>
      </c>
      <c r="B433" t="str" cm="1">
        <f t="array" ref="B433">_FV(A433,"Name")</f>
        <v>REVVITY, INC.</v>
      </c>
      <c r="C433" t="str" cm="1">
        <f t="array" ref="C433">_FV(A433,"Ticker symbol",TRUE)</f>
        <v>RVTY</v>
      </c>
      <c r="D433" cm="1">
        <f t="array" ref="D433">_FV(A433,"Price")</f>
        <v>108.19</v>
      </c>
      <c r="E433" s="1" cm="1">
        <f t="array" ref="E433">_FV(A433,"Change (%)",TRUE)</f>
        <v>-2.3556000000000001E-2</v>
      </c>
      <c r="F433" s="2" cm="1">
        <f t="array" ref="F433">_FV(A433,"52 week high",TRUE)</f>
        <v>145.35</v>
      </c>
      <c r="G433" s="2" cm="1">
        <f t="array" ref="G433">_FV(A433,"52 week low",TRUE)</f>
        <v>79.5</v>
      </c>
      <c r="H433" s="3" cm="1">
        <f t="array" ref="H433">_FV(A433,"Market cap",TRUE)/100000000</f>
        <v>133.51435787</v>
      </c>
      <c r="I433" s="26" cm="1">
        <f t="array" ref="I433">_FV(A433,"Volume")/1000000</f>
        <v>0.78893199999999997</v>
      </c>
      <c r="J433" s="26" cm="1">
        <f t="array" ref="J433">_FV(A433,"Volume average",TRUE)/1000000</f>
        <v>0.879193</v>
      </c>
      <c r="K433" s="23">
        <f>J433*D433*1000000/100000000</f>
        <v>0.95119890670000007</v>
      </c>
      <c r="L433" s="26" cm="1">
        <f t="array" ref="L433">_FV(A433,"Shares outstanding",TRUE)/100000000</f>
        <v>1.234073</v>
      </c>
      <c r="M433" s="7">
        <f>I433/J433</f>
        <v>0.89733653475403008</v>
      </c>
      <c r="N433" s="7">
        <f>F433/D433-1</f>
        <v>0.3434698216101304</v>
      </c>
      <c r="O433" s="7">
        <f>D433/G433-1</f>
        <v>0.36088050314465403</v>
      </c>
      <c r="P433" s="16">
        <f>$P$1</f>
        <v>45289</v>
      </c>
      <c r="Q433" cm="1" vm="2">
        <f t="array" aca="1" ref="Q433:R433" ca="1">_xlfn.STOCKHISTORY(A433,P433,P433,0,0 )</f>
        <v>45289</v>
      </c>
      <c r="R433" s="17" vm="1030">
        <f ca="1"/>
        <v>109.31</v>
      </c>
      <c r="S433" s="7">
        <f ca="1">D433/R433-1</f>
        <v>-1.0246089104382072E-2</v>
      </c>
    </row>
    <row r="434" spans="1:19" x14ac:dyDescent="0.25">
      <c r="A434" t="e" vm="1031">
        <v>#VALUE!</v>
      </c>
      <c r="B434" t="str" cm="1">
        <f t="array" ref="B434">_FV(A434,"Name")</f>
        <v>MARATHON OIL CORPORATION</v>
      </c>
      <c r="C434" t="str" cm="1">
        <f t="array" ref="C434">_FV(A434,"Ticker symbol",TRUE)</f>
        <v>MRO</v>
      </c>
      <c r="D434" cm="1">
        <f t="array" ref="D434">_FV(A434,"Price")</f>
        <v>22.664999999999999</v>
      </c>
      <c r="E434" s="1" cm="1">
        <f t="array" ref="E434">_FV(A434,"Change (%)",TRUE)</f>
        <v>-3.141E-2</v>
      </c>
      <c r="F434" s="2" cm="1">
        <f t="array" ref="F434">_FV(A434,"52 week high",TRUE)</f>
        <v>29.85</v>
      </c>
      <c r="G434" s="2" cm="1">
        <f t="array" ref="G434">_FV(A434,"52 week low",TRUE)</f>
        <v>20.57</v>
      </c>
      <c r="H434" s="3" cm="1">
        <f t="array" ref="H434">_FV(A434,"Market cap",TRUE)/100000000</f>
        <v>132.64632320999999</v>
      </c>
      <c r="I434" s="26" cm="1">
        <f t="array" ref="I434">_FV(A434,"Volume")/1000000</f>
        <v>11.312625000000001</v>
      </c>
      <c r="J434" s="26" cm="1">
        <f t="array" ref="J434">_FV(A434,"Volume average",TRUE)/1000000</f>
        <v>10.114184</v>
      </c>
      <c r="K434" s="23">
        <f>J434*D434*1000000/100000000</f>
        <v>2.2923798035999998</v>
      </c>
      <c r="L434" s="26" cm="1">
        <f t="array" ref="L434">_FV(A434,"Shares outstanding",TRUE)/100000000</f>
        <v>5.852474</v>
      </c>
      <c r="M434" s="7">
        <f>I434/J434</f>
        <v>1.1184911209841546</v>
      </c>
      <c r="N434" s="7">
        <f>F434/D434-1</f>
        <v>0.31700860357379224</v>
      </c>
      <c r="O434" s="7">
        <f>D434/G434-1</f>
        <v>0.10184735051045202</v>
      </c>
      <c r="P434" s="16">
        <f>$P$1</f>
        <v>45289</v>
      </c>
      <c r="Q434" cm="1" vm="2">
        <f t="array" aca="1" ref="Q434:R434" ca="1">_xlfn.STOCKHISTORY(A434,P434,P434,0,0 )</f>
        <v>45289</v>
      </c>
      <c r="R434" s="17" vm="1032">
        <f ca="1"/>
        <v>24.16</v>
      </c>
      <c r="S434" s="7">
        <f ca="1">D434/R434-1</f>
        <v>-6.18791390728477E-2</v>
      </c>
    </row>
    <row r="435" spans="1:19" x14ac:dyDescent="0.25">
      <c r="A435" t="e" vm="1033">
        <v>#VALUE!</v>
      </c>
      <c r="B435" t="str" cm="1">
        <f t="array" ref="B435">_FV(A435,"Name")</f>
        <v>KEYCORP</v>
      </c>
      <c r="C435" t="str" cm="1">
        <f t="array" ref="C435">_FV(A435,"Ticker symbol",TRUE)</f>
        <v>KEY</v>
      </c>
      <c r="D435" cm="1">
        <f t="array" ref="D435">_FV(A435,"Price")</f>
        <v>13.92</v>
      </c>
      <c r="E435" s="1" cm="1">
        <f t="array" ref="E435">_FV(A435,"Change (%)",TRUE)</f>
        <v>-1.9717999999999999E-2</v>
      </c>
      <c r="F435" s="2" cm="1">
        <f t="array" ref="F435">_FV(A435,"52 week high",TRUE)</f>
        <v>20.3</v>
      </c>
      <c r="G435" s="2" cm="1">
        <f t="array" ref="G435">_FV(A435,"52 week low",TRUE)</f>
        <v>8.5350000000000001</v>
      </c>
      <c r="H435" s="3" cm="1">
        <f t="array" ref="H435">_FV(A435,"Market cap",TRUE)/100000000</f>
        <v>130.32743375999999</v>
      </c>
      <c r="I435" s="26" cm="1">
        <f t="array" ref="I435">_FV(A435,"Volume")/1000000</f>
        <v>17.031624999999998</v>
      </c>
      <c r="J435" s="26" cm="1">
        <f t="array" ref="J435">_FV(A435,"Volume average",TRUE)/1000000</f>
        <v>14.910247999999999</v>
      </c>
      <c r="K435" s="23">
        <f>J435*D435*1000000/100000000</f>
        <v>2.0755065215999999</v>
      </c>
      <c r="L435" s="26" cm="1">
        <f t="array" ref="L435">_FV(A435,"Shares outstanding",TRUE)/100000000</f>
        <v>9.362603</v>
      </c>
      <c r="M435" s="7">
        <f>I435/J435</f>
        <v>1.142276439667536</v>
      </c>
      <c r="N435" s="7">
        <f>F435/D435-1</f>
        <v>0.45833333333333348</v>
      </c>
      <c r="O435" s="7">
        <f>D435/G435-1</f>
        <v>0.63093145869947276</v>
      </c>
      <c r="P435" s="16">
        <f>$P$1</f>
        <v>45289</v>
      </c>
      <c r="Q435" cm="1" vm="2">
        <f t="array" aca="1" ref="Q435:R435" ca="1">_xlfn.STOCKHISTORY(A435,P435,P435,0,0 )</f>
        <v>45289</v>
      </c>
      <c r="R435" s="17" vm="1034">
        <f ca="1"/>
        <v>14.4</v>
      </c>
      <c r="S435" s="7">
        <f ca="1">D435/R435-1</f>
        <v>-3.3333333333333326E-2</v>
      </c>
    </row>
    <row r="436" spans="1:19" x14ac:dyDescent="0.25">
      <c r="A436" t="e" vm="1035">
        <v>#VALUE!</v>
      </c>
      <c r="B436" t="str" cm="1">
        <f t="array" ref="B436">_FV(A436,"Name")</f>
        <v>CAMPBELL SOUP COMPANY</v>
      </c>
      <c r="C436" t="str" cm="1">
        <f t="array" ref="C436">_FV(A436,"Ticker symbol",TRUE)</f>
        <v>CPB</v>
      </c>
      <c r="D436" cm="1">
        <f t="array" ref="D436">_FV(A436,"Price")</f>
        <v>43.54</v>
      </c>
      <c r="E436" s="1" cm="1">
        <f t="array" ref="E436">_FV(A436,"Change (%)",TRUE)</f>
        <v>2.764E-3</v>
      </c>
      <c r="F436" s="2" cm="1">
        <f t="array" ref="F436">_FV(A436,"52 week high",TRUE)</f>
        <v>56.04</v>
      </c>
      <c r="G436" s="2" cm="1">
        <f t="array" ref="G436">_FV(A436,"52 week low",TRUE)</f>
        <v>37.94</v>
      </c>
      <c r="H436" s="3" cm="1">
        <f t="array" ref="H436">_FV(A436,"Market cap",TRUE)/100000000</f>
        <v>129.435</v>
      </c>
      <c r="I436" s="26" cm="1">
        <f t="array" ref="I436">_FV(A436,"Volume")/1000000</f>
        <v>2.7358440000000002</v>
      </c>
      <c r="J436" s="26" cm="1">
        <f t="array" ref="J436">_FV(A436,"Volume average",TRUE)/1000000</f>
        <v>3.0467209999999998</v>
      </c>
      <c r="K436" s="23">
        <f>J436*D436*1000000/100000000</f>
        <v>1.3265423233999998</v>
      </c>
      <c r="L436" s="26" cm="1">
        <f t="array" ref="L436">_FV(A436,"Shares outstanding",TRUE)/100000000</f>
        <v>2.980998</v>
      </c>
      <c r="M436" s="7">
        <f>I436/J436</f>
        <v>0.89796341706378768</v>
      </c>
      <c r="N436" s="7">
        <f>F436/D436-1</f>
        <v>0.28709232889297209</v>
      </c>
      <c r="O436" s="7">
        <f>D436/G436-1</f>
        <v>0.14760147601476015</v>
      </c>
      <c r="P436" s="16">
        <f>$P$1</f>
        <v>45289</v>
      </c>
      <c r="Q436" cm="1" vm="2">
        <f t="array" aca="1" ref="Q436:R436" ca="1">_xlfn.STOCKHISTORY(A436,P436,P436,0,0 )</f>
        <v>45289</v>
      </c>
      <c r="R436" s="17" vm="1036">
        <f ca="1"/>
        <v>43.23</v>
      </c>
      <c r="S436" s="7">
        <f ca="1">D436/R436-1</f>
        <v>7.1709461022437804E-3</v>
      </c>
    </row>
    <row r="437" spans="1:19" x14ac:dyDescent="0.25">
      <c r="A437" t="e" vm="1037">
        <v>#VALUE!</v>
      </c>
      <c r="B437" t="str" cm="1">
        <f t="array" ref="B437">_FV(A437,"Name")</f>
        <v>INTERNATIONAL PAPER COMPANY</v>
      </c>
      <c r="C437" t="str" cm="1">
        <f t="array" ref="C437">_FV(A437,"Ticker symbol",TRUE)</f>
        <v>IP</v>
      </c>
      <c r="D437" cm="1">
        <f t="array" ref="D437">_FV(A437,"Price")</f>
        <v>37.31</v>
      </c>
      <c r="E437" s="1" cm="1">
        <f t="array" ref="E437">_FV(A437,"Change (%)",TRUE)</f>
        <v>-9.5569999999999995E-3</v>
      </c>
      <c r="F437" s="2" cm="1">
        <f t="array" ref="F437">_FV(A437,"52 week high",TRUE)</f>
        <v>41.89</v>
      </c>
      <c r="G437" s="2" cm="1">
        <f t="array" ref="G437">_FV(A437,"52 week low",TRUE)</f>
        <v>29.004999999999999</v>
      </c>
      <c r="H437" s="3" cm="1">
        <f t="array" ref="H437">_FV(A437,"Market cap",TRUE)/100000000</f>
        <v>129.09905463000001</v>
      </c>
      <c r="I437" s="26" cm="1">
        <f t="array" ref="I437">_FV(A437,"Volume")/1000000</f>
        <v>2.7456610000000001</v>
      </c>
      <c r="J437" s="26" cm="1">
        <f t="array" ref="J437">_FV(A437,"Volume average",TRUE)/1000000</f>
        <v>2.7301220000000002</v>
      </c>
      <c r="K437" s="23">
        <f>J437*D437*1000000/100000000</f>
        <v>1.0186085182</v>
      </c>
      <c r="L437" s="26" cm="1">
        <f t="array" ref="L437">_FV(A437,"Shares outstanding",TRUE)/100000000</f>
        <v>3.4601730000000002</v>
      </c>
      <c r="M437" s="7">
        <f>I437/J437</f>
        <v>1.0056916870381616</v>
      </c>
      <c r="N437" s="7">
        <f>F437/D437-1</f>
        <v>0.12275529348700065</v>
      </c>
      <c r="O437" s="7">
        <f>D437/G437-1</f>
        <v>0.28632994311325644</v>
      </c>
      <c r="P437" s="16">
        <f>$P$1</f>
        <v>45289</v>
      </c>
      <c r="Q437" cm="1" vm="2">
        <f t="array" aca="1" ref="Q437:R437" ca="1">_xlfn.STOCKHISTORY(A437,P437,P437,0,0 )</f>
        <v>45289</v>
      </c>
      <c r="R437" s="17" vm="699">
        <f ca="1"/>
        <v>36.15</v>
      </c>
      <c r="S437" s="7">
        <f ca="1">D437/R437-1</f>
        <v>3.2088520055325143E-2</v>
      </c>
    </row>
    <row r="438" spans="1:19" x14ac:dyDescent="0.25">
      <c r="A438" t="e" vm="1038">
        <v>#VALUE!</v>
      </c>
      <c r="B438" t="str" cm="1">
        <f t="array" ref="B438">_FV(A438,"Name")</f>
        <v>MOLSON COORS BEVERAGE COMPANY</v>
      </c>
      <c r="C438" t="str" cm="1">
        <f t="array" ref="C438">_FV(A438,"Ticker symbol",TRUE)</f>
        <v>TAP</v>
      </c>
      <c r="D438" cm="1">
        <f t="array" ref="D438">_FV(A438,"Price")</f>
        <v>63.18</v>
      </c>
      <c r="E438" s="1" cm="1">
        <f t="array" ref="E438">_FV(A438,"Change (%)",TRUE)</f>
        <v>-3.165E-4</v>
      </c>
      <c r="F438" s="2" cm="1">
        <f t="array" ref="F438">_FV(A438,"52 week high",TRUE)</f>
        <v>70.900000000000006</v>
      </c>
      <c r="G438" s="2" cm="1">
        <f t="array" ref="G438">_FV(A438,"52 week low",TRUE)</f>
        <v>48.484999999999999</v>
      </c>
      <c r="H438" s="3" cm="1">
        <f t="array" ref="H438">_FV(A438,"Market cap",TRUE)/100000000</f>
        <v>128.6885</v>
      </c>
      <c r="I438" s="26" cm="1">
        <f t="array" ref="I438">_FV(A438,"Volume")/1000000</f>
        <v>1.083839</v>
      </c>
      <c r="J438" s="26" cm="1">
        <f t="array" ref="J438">_FV(A438,"Volume average",TRUE)/1000000</f>
        <v>1.454456</v>
      </c>
      <c r="K438" s="23">
        <f>J438*D438*1000000/100000000</f>
        <v>0.91892530080000001</v>
      </c>
      <c r="L438" s="26" cm="1">
        <f t="array" ref="L438">_FV(A438,"Shares outstanding",TRUE)/100000000</f>
        <v>2.0355599999999998</v>
      </c>
      <c r="M438" s="7">
        <f>I438/J438</f>
        <v>0.74518514138619529</v>
      </c>
      <c r="N438" s="7">
        <f>F438/D438-1</f>
        <v>0.12219056663501116</v>
      </c>
      <c r="O438" s="7">
        <f>D438/G438-1</f>
        <v>0.30308342786428799</v>
      </c>
      <c r="P438" s="16">
        <f>$P$1</f>
        <v>45289</v>
      </c>
      <c r="Q438" cm="1" vm="2">
        <f t="array" aca="1" ref="Q438:R438" ca="1">_xlfn.STOCKHISTORY(A438,P438,P438,0,0 )</f>
        <v>45289</v>
      </c>
      <c r="R438" s="17" vm="1039">
        <f ca="1"/>
        <v>61.21</v>
      </c>
      <c r="S438" s="7">
        <f ca="1">D438/R438-1</f>
        <v>3.2184283613788667E-2</v>
      </c>
    </row>
    <row r="439" spans="1:19" x14ac:dyDescent="0.25">
      <c r="A439" t="e" vm="1040">
        <v>#VALUE!</v>
      </c>
      <c r="B439" t="str" cm="1">
        <f t="array" ref="B439">_FV(A439,"Name")</f>
        <v>ALLIANT ENERGY CORPORATION</v>
      </c>
      <c r="C439" t="str" cm="1">
        <f t="array" ref="C439">_FV(A439,"Ticker symbol",TRUE)</f>
        <v>LNT</v>
      </c>
      <c r="D439" cm="1">
        <f t="array" ref="D439">_FV(A439,"Price")</f>
        <v>50.28</v>
      </c>
      <c r="E439" s="1" cm="1">
        <f t="array" ref="E439">_FV(A439,"Change (%)",TRUE)</f>
        <v>-1.9850000000000002E-3</v>
      </c>
      <c r="F439" s="2" cm="1">
        <f t="array" ref="F439">_FV(A439,"52 week high",TRUE)</f>
        <v>56.26</v>
      </c>
      <c r="G439" s="2" cm="1">
        <f t="array" ref="G439">_FV(A439,"52 week low",TRUE)</f>
        <v>45.153599999999997</v>
      </c>
      <c r="H439" s="3" cm="1">
        <f t="array" ref="H439">_FV(A439,"Market cap",TRUE)/100000000</f>
        <v>128.30405148</v>
      </c>
      <c r="I439" s="26" cm="1">
        <f t="array" ref="I439">_FV(A439,"Volume")/1000000</f>
        <v>2.3740559999999999</v>
      </c>
      <c r="J439" s="26" cm="1">
        <f t="array" ref="J439">_FV(A439,"Volume average",TRUE)/1000000</f>
        <v>1.7325219999999999</v>
      </c>
      <c r="K439" s="23">
        <f>J439*D439*1000000/100000000</f>
        <v>0.87111206159999999</v>
      </c>
      <c r="L439" s="26" cm="1">
        <f t="array" ref="L439">_FV(A439,"Shares outstanding",TRUE)/100000000</f>
        <v>2.5517910000000001</v>
      </c>
      <c r="M439" s="7">
        <f>I439/J439</f>
        <v>1.3702890930100744</v>
      </c>
      <c r="N439" s="7">
        <f>F439/D439-1</f>
        <v>0.11893396976929194</v>
      </c>
      <c r="O439" s="7">
        <f>D439/G439-1</f>
        <v>0.11353247581588177</v>
      </c>
      <c r="P439" s="16">
        <f>$P$1</f>
        <v>45289</v>
      </c>
      <c r="Q439" cm="1" vm="2">
        <f t="array" aca="1" ref="Q439:R439" ca="1">_xlfn.STOCKHISTORY(A439,P439,P439,0,0 )</f>
        <v>45289</v>
      </c>
      <c r="R439" s="17" vm="1041">
        <f ca="1"/>
        <v>51.3</v>
      </c>
      <c r="S439" s="7">
        <f ca="1">D439/R439-1</f>
        <v>-1.9883040935672391E-2</v>
      </c>
    </row>
    <row r="440" spans="1:19" x14ac:dyDescent="0.25">
      <c r="A440" t="e" vm="1042">
        <v>#VALUE!</v>
      </c>
      <c r="B440" t="str" cm="1">
        <f t="array" ref="B440">_FV(A440,"Name")</f>
        <v>UNITED AIRLINES HOLDINGS, INC.</v>
      </c>
      <c r="C440" t="str" cm="1">
        <f t="array" ref="C440">_FV(A440,"Ticker symbol",TRUE)</f>
        <v>UAL</v>
      </c>
      <c r="D440" cm="1">
        <f t="array" ref="D440">_FV(A440,"Price")</f>
        <v>38.93</v>
      </c>
      <c r="E440" s="1" cm="1">
        <f t="array" ref="E440">_FV(A440,"Change (%)",TRUE)</f>
        <v>-2.1368000000000002E-2</v>
      </c>
      <c r="F440" s="2" cm="1">
        <f t="array" ref="F440">_FV(A440,"52 week high",TRUE)</f>
        <v>58.23</v>
      </c>
      <c r="G440" s="2" cm="1">
        <f t="array" ref="G440">_FV(A440,"52 week low",TRUE)</f>
        <v>33.68</v>
      </c>
      <c r="H440" s="3" cm="1">
        <f t="array" ref="H440">_FV(A440,"Market cap",TRUE)/100000000</f>
        <v>127.69697917000001</v>
      </c>
      <c r="I440" s="26" cm="1">
        <f t="array" ref="I440">_FV(A440,"Volume")/1000000</f>
        <v>13.378681</v>
      </c>
      <c r="J440" s="26" cm="1">
        <f t="array" ref="J440">_FV(A440,"Volume average",TRUE)/1000000</f>
        <v>8.4938660000000006</v>
      </c>
      <c r="K440" s="23">
        <f>J440*D440*1000000/100000000</f>
        <v>3.3066620337999999</v>
      </c>
      <c r="L440" s="26" cm="1">
        <f t="array" ref="L440">_FV(A440,"Shares outstanding",TRUE)/100000000</f>
        <v>3.2801689999999999</v>
      </c>
      <c r="M440" s="7">
        <f>I440/J440</f>
        <v>1.5750991362472635</v>
      </c>
      <c r="N440" s="7">
        <f>F440/D440-1</f>
        <v>0.49576162342666308</v>
      </c>
      <c r="O440" s="7">
        <f>D440/G440-1</f>
        <v>0.15587885985748229</v>
      </c>
      <c r="P440" s="16">
        <f>$P$1</f>
        <v>45289</v>
      </c>
      <c r="Q440" cm="1" vm="2">
        <f t="array" aca="1" ref="Q440:R440" ca="1">_xlfn.STOCKHISTORY(A440,P440,P440,0,0 )</f>
        <v>45289</v>
      </c>
      <c r="R440" s="17" vm="1043">
        <f ca="1"/>
        <v>41.26</v>
      </c>
      <c r="S440" s="7">
        <f ca="1">D440/R440-1</f>
        <v>-5.6471158507028552E-2</v>
      </c>
    </row>
    <row r="441" spans="1:19" x14ac:dyDescent="0.25">
      <c r="A441" t="e" vm="1044">
        <v>#VALUE!</v>
      </c>
      <c r="B441" t="str" cm="1">
        <f t="array" ref="B441">_FV(A441,"Name")</f>
        <v>UDR, INC.</v>
      </c>
      <c r="C441" t="str" cm="1">
        <f t="array" ref="C441">_FV(A441,"Ticker symbol",TRUE)</f>
        <v>UDR</v>
      </c>
      <c r="D441" cm="1">
        <f t="array" ref="D441">_FV(A441,"Price")</f>
        <v>38.340000000000003</v>
      </c>
      <c r="E441" s="1" cm="1">
        <f t="array" ref="E441">_FV(A441,"Change (%)",TRUE)</f>
        <v>-6.4780000000000003E-3</v>
      </c>
      <c r="F441" s="2" cm="1">
        <f t="array" ref="F441">_FV(A441,"52 week high",TRUE)</f>
        <v>45.46</v>
      </c>
      <c r="G441" s="2" cm="1">
        <f t="array" ref="G441">_FV(A441,"52 week low",TRUE)</f>
        <v>30.95</v>
      </c>
      <c r="H441" s="3" cm="1">
        <f t="array" ref="H441">_FV(A441,"Market cap",TRUE)/100000000</f>
        <v>126.93340000000001</v>
      </c>
      <c r="I441" s="26" cm="1">
        <f t="array" ref="I441">_FV(A441,"Volume")/1000000</f>
        <v>3.5505900000000001</v>
      </c>
      <c r="J441" s="26" cm="1">
        <f t="array" ref="J441">_FV(A441,"Volume average",TRUE)/1000000</f>
        <v>3.0092590000000001</v>
      </c>
      <c r="K441" s="23">
        <f>J441*D441*1000000/100000000</f>
        <v>1.1537499006000003</v>
      </c>
      <c r="L441" s="26" cm="1">
        <f t="array" ref="L441">_FV(A441,"Shares outstanding",TRUE)/100000000</f>
        <v>3.2892809999999999</v>
      </c>
      <c r="M441" s="7">
        <f>I441/J441</f>
        <v>1.1798884708826991</v>
      </c>
      <c r="N441" s="7">
        <f>F441/D441-1</f>
        <v>0.18570683359415741</v>
      </c>
      <c r="O441" s="7">
        <f>D441/G441-1</f>
        <v>0.23877221324717302</v>
      </c>
      <c r="P441" s="16">
        <f>$P$1</f>
        <v>45289</v>
      </c>
      <c r="Q441" cm="1" vm="2">
        <f t="array" aca="1" ref="Q441:R441" ca="1">_xlfn.STOCKHISTORY(A441,P441,P441,0,0 )</f>
        <v>45289</v>
      </c>
      <c r="R441" s="17" vm="1045">
        <f ca="1"/>
        <v>38.29</v>
      </c>
      <c r="S441" s="7">
        <f ca="1">D441/R441-1</f>
        <v>1.3058239749283995E-3</v>
      </c>
    </row>
    <row r="442" spans="1:19" x14ac:dyDescent="0.25">
      <c r="A442" t="e" vm="1046">
        <v>#VALUE!</v>
      </c>
      <c r="B442" t="str" cm="1">
        <f t="array" ref="B442">_FV(A442,"Name")</f>
        <v>LKQ CORPORATION</v>
      </c>
      <c r="C442" t="str" cm="1">
        <f t="array" ref="C442">_FV(A442,"Ticker symbol",TRUE)</f>
        <v>LKQ</v>
      </c>
      <c r="D442" cm="1">
        <f t="array" ref="D442">_FV(A442,"Price")</f>
        <v>47.42</v>
      </c>
      <c r="E442" s="1" cm="1">
        <f t="array" ref="E442">_FV(A442,"Change (%)",TRUE)</f>
        <v>8.0780000000000001E-3</v>
      </c>
      <c r="F442" s="2" cm="1">
        <f t="array" ref="F442">_FV(A442,"52 week high",TRUE)</f>
        <v>59.38</v>
      </c>
      <c r="G442" s="2" cm="1">
        <f t="array" ref="G442">_FV(A442,"52 week low",TRUE)</f>
        <v>41.490099999999998</v>
      </c>
      <c r="H442" s="3" cm="1">
        <f t="array" ref="H442">_FV(A442,"Market cap",TRUE)/100000000</f>
        <v>125.8783</v>
      </c>
      <c r="I442" s="26" cm="1">
        <f t="array" ref="I442">_FV(A442,"Volume")/1000000</f>
        <v>1.6517539999999999</v>
      </c>
      <c r="J442" s="26" cm="1">
        <f t="array" ref="J442">_FV(A442,"Volume average",TRUE)/1000000</f>
        <v>1.7545200000000001</v>
      </c>
      <c r="K442" s="23">
        <f>J442*D442*1000000/100000000</f>
        <v>0.83199338400000011</v>
      </c>
      <c r="L442" s="26" cm="1">
        <f t="array" ref="L442">_FV(A442,"Shares outstanding",TRUE)/100000000</f>
        <v>2.675983</v>
      </c>
      <c r="M442" s="7">
        <f>I442/J442</f>
        <v>0.94142785491188463</v>
      </c>
      <c r="N442" s="7">
        <f>F442/D442-1</f>
        <v>0.2522142555883593</v>
      </c>
      <c r="O442" s="7">
        <f>D442/G442-1</f>
        <v>0.14292325157085672</v>
      </c>
      <c r="P442" s="16">
        <f>$P$1</f>
        <v>45289</v>
      </c>
      <c r="Q442" cm="1" vm="2">
        <f t="array" aca="1" ref="Q442:R442" ca="1">_xlfn.STOCKHISTORY(A442,P442,P442,0,0 )</f>
        <v>45289</v>
      </c>
      <c r="R442" s="17" vm="1047">
        <f ca="1"/>
        <v>47.79</v>
      </c>
      <c r="S442" s="7">
        <f ca="1">D442/R442-1</f>
        <v>-7.7422054823184094E-3</v>
      </c>
    </row>
    <row r="443" spans="1:19" x14ac:dyDescent="0.25">
      <c r="A443" t="e" vm="1048">
        <v>#VALUE!</v>
      </c>
      <c r="B443" t="str" cm="1">
        <f t="array" ref="B443">_FV(A443,"Name")</f>
        <v>TRIMBLE INC.</v>
      </c>
      <c r="C443" t="str" cm="1">
        <f t="array" ref="C443">_FV(A443,"Ticker symbol",TRUE)</f>
        <v>TRMB</v>
      </c>
      <c r="D443" cm="1">
        <f t="array" ref="D443">_FV(A443,"Price")</f>
        <v>50.31</v>
      </c>
      <c r="E443" s="1" cm="1">
        <f t="array" ref="E443">_FV(A443,"Change (%)",TRUE)</f>
        <v>-1.8533000000000001E-2</v>
      </c>
      <c r="F443" s="2" cm="1">
        <f t="array" ref="F443">_FV(A443,"52 week high",TRUE)</f>
        <v>62.01</v>
      </c>
      <c r="G443" s="2" cm="1">
        <f t="array" ref="G443">_FV(A443,"52 week low",TRUE)</f>
        <v>39.57</v>
      </c>
      <c r="H443" s="3" cm="1">
        <f t="array" ref="H443">_FV(A443,"Market cap",TRUE)/100000000</f>
        <v>125.15497956</v>
      </c>
      <c r="I443" s="26" cm="1">
        <f t="array" ref="I443">_FV(A443,"Volume")/1000000</f>
        <v>1.5766100000000001</v>
      </c>
      <c r="J443" s="26" cm="1">
        <f t="array" ref="J443">_FV(A443,"Volume average",TRUE)/1000000</f>
        <v>1.262278</v>
      </c>
      <c r="K443" s="23">
        <f>J443*D443*1000000/100000000</f>
        <v>0.63505206179999996</v>
      </c>
      <c r="L443" s="26" cm="1">
        <f t="array" ref="L443">_FV(A443,"Shares outstanding",TRUE)/100000000</f>
        <v>2.487676</v>
      </c>
      <c r="M443" s="7">
        <f>I443/J443</f>
        <v>1.2490196295903122</v>
      </c>
      <c r="N443" s="7">
        <f>F443/D443-1</f>
        <v>0.23255813953488369</v>
      </c>
      <c r="O443" s="7">
        <f>D443/G443-1</f>
        <v>0.27141774071266123</v>
      </c>
      <c r="P443" s="16">
        <f>$P$1</f>
        <v>45289</v>
      </c>
      <c r="Q443" cm="1" vm="2">
        <f t="array" aca="1" ref="Q443:R443" ca="1">_xlfn.STOCKHISTORY(A443,P443,P443,0,0 )</f>
        <v>45289</v>
      </c>
      <c r="R443" s="17" vm="1049">
        <f ca="1"/>
        <v>53.2</v>
      </c>
      <c r="S443" s="7">
        <f ca="1">D443/R443-1</f>
        <v>-5.4323308270676662E-2</v>
      </c>
    </row>
    <row r="444" spans="1:19" x14ac:dyDescent="0.25">
      <c r="A444" t="e" vm="1050">
        <v>#VALUE!</v>
      </c>
      <c r="B444" t="str" cm="1">
        <f t="array" ref="B444">_FV(A444,"Name")</f>
        <v>ZEBRA TECHNOLOGIES CORPORATION</v>
      </c>
      <c r="C444" t="str" cm="1">
        <f t="array" ref="C444">_FV(A444,"Ticker symbol",TRUE)</f>
        <v>ZBRA</v>
      </c>
      <c r="D444" cm="1">
        <f t="array" ref="D444">_FV(A444,"Price")</f>
        <v>243.52</v>
      </c>
      <c r="E444" s="1" cm="1">
        <f t="array" ref="E444">_FV(A444,"Change (%)",TRUE)</f>
        <v>-2.1497000000000002E-2</v>
      </c>
      <c r="F444" s="2" cm="1">
        <f t="array" ref="F444">_FV(A444,"52 week high",TRUE)</f>
        <v>351.74</v>
      </c>
      <c r="G444" s="2" cm="1">
        <f t="array" ref="G444">_FV(A444,"52 week low",TRUE)</f>
        <v>194.59370000000001</v>
      </c>
      <c r="H444" s="3" cm="1">
        <f t="array" ref="H444">_FV(A444,"Market cap",TRUE)/100000000</f>
        <v>125.07089791999999</v>
      </c>
      <c r="I444" s="26" cm="1">
        <f t="array" ref="I444">_FV(A444,"Volume")/1000000</f>
        <v>0.498307</v>
      </c>
      <c r="J444" s="26" cm="1">
        <f t="array" ref="J444">_FV(A444,"Volume average",TRUE)/1000000</f>
        <v>0.39591900000000002</v>
      </c>
      <c r="K444" s="23">
        <f>J444*D444*1000000/100000000</f>
        <v>0.96414194880000015</v>
      </c>
      <c r="L444" s="26" cm="1">
        <f t="array" ref="L444">_FV(A444,"Shares outstanding",TRUE)/100000000</f>
        <v>0.51359600000000005</v>
      </c>
      <c r="M444" s="7">
        <f>I444/J444</f>
        <v>1.2586084527390704</v>
      </c>
      <c r="N444" s="7">
        <f>F444/D444-1</f>
        <v>0.44439881734559794</v>
      </c>
      <c r="O444" s="7">
        <f>D444/G444-1</f>
        <v>0.25142797531471972</v>
      </c>
      <c r="P444" s="16">
        <f>$P$1</f>
        <v>45289</v>
      </c>
      <c r="Q444" cm="1" vm="2">
        <f t="array" aca="1" ref="Q444:R444" ca="1">_xlfn.STOCKHISTORY(A444,P444,P444,0,0 )</f>
        <v>45289</v>
      </c>
      <c r="R444" s="17" vm="1051">
        <f ca="1"/>
        <v>273.33</v>
      </c>
      <c r="S444" s="7">
        <f ca="1">D444/R444-1</f>
        <v>-0.10906230563787356</v>
      </c>
    </row>
    <row r="445" spans="1:19" x14ac:dyDescent="0.25">
      <c r="A445" t="e" vm="1052">
        <v>#VALUE!</v>
      </c>
      <c r="B445" t="str" cm="1">
        <f t="array" ref="B445">_FV(A445,"Name")</f>
        <v>Evergy, Inc.</v>
      </c>
      <c r="C445" t="str" cm="1">
        <f t="array" ref="C445">_FV(A445,"Ticker symbol",TRUE)</f>
        <v>EVRG</v>
      </c>
      <c r="D445" cm="1">
        <f t="array" ref="D445">_FV(A445,"Price")</f>
        <v>52.86</v>
      </c>
      <c r="E445" s="1" cm="1">
        <f t="array" ref="E445">_FV(A445,"Change (%)",TRUE)</f>
        <v>-1.8384000000000001E-2</v>
      </c>
      <c r="F445" s="2" cm="1">
        <f t="array" ref="F445">_FV(A445,"52 week high",TRUE)</f>
        <v>63.93</v>
      </c>
      <c r="G445" s="2" cm="1">
        <f t="array" ref="G445">_FV(A445,"52 week low",TRUE)</f>
        <v>46.917499999999997</v>
      </c>
      <c r="H445" s="3" cm="1">
        <f t="array" ref="H445">_FV(A445,"Market cap",TRUE)/100000000</f>
        <v>123.7046</v>
      </c>
      <c r="I445" s="26" cm="1">
        <f t="array" ref="I445">_FV(A445,"Volume")/1000000</f>
        <v>2.6908789999999998</v>
      </c>
      <c r="J445" s="26" cm="1">
        <f t="array" ref="J445">_FV(A445,"Volume average",TRUE)/1000000</f>
        <v>2.6347450000000001</v>
      </c>
      <c r="K445" s="23">
        <f>J445*D445*1000000/100000000</f>
        <v>1.3927262070000002</v>
      </c>
      <c r="L445" s="26" cm="1">
        <f t="array" ref="L445">_FV(A445,"Shares outstanding",TRUE)/100000000</f>
        <v>2.2972079999999999</v>
      </c>
      <c r="M445" s="7">
        <f>I445/J445</f>
        <v>1.0213052876084781</v>
      </c>
      <c r="N445" s="7">
        <f>F445/D445-1</f>
        <v>0.20942111237230421</v>
      </c>
      <c r="O445" s="7">
        <f>D445/G445-1</f>
        <v>0.12665849629669101</v>
      </c>
      <c r="P445" s="16">
        <f>$P$1</f>
        <v>45289</v>
      </c>
      <c r="Q445" cm="1" vm="2">
        <f t="array" aca="1" ref="Q445:R445" ca="1">_xlfn.STOCKHISTORY(A445,P445,P445,0,0 )</f>
        <v>45289</v>
      </c>
      <c r="R445" s="17" vm="1053">
        <f ca="1"/>
        <v>52.2</v>
      </c>
      <c r="S445" s="7">
        <f ca="1">D445/R445-1</f>
        <v>1.264367816091938E-2</v>
      </c>
    </row>
    <row r="446" spans="1:19" x14ac:dyDescent="0.25">
      <c r="A446" t="e" vm="1054">
        <v>#VALUE!</v>
      </c>
      <c r="B446" t="str" cm="1">
        <f t="array" ref="B446">_FV(A446,"Name")</f>
        <v>THE INTERPUBLIC GROUP OF COMPANIES, INC.</v>
      </c>
      <c r="C446" t="str" cm="1">
        <f t="array" ref="C446">_FV(A446,"Ticker symbol",TRUE)</f>
        <v>IPG</v>
      </c>
      <c r="D446" cm="1">
        <f t="array" ref="D446">_FV(A446,"Price")</f>
        <v>31.81</v>
      </c>
      <c r="E446" s="1" cm="1">
        <f t="array" ref="E446">_FV(A446,"Change (%)",TRUE)</f>
        <v>-5.004999999999999E-3</v>
      </c>
      <c r="F446" s="2" cm="1">
        <f t="array" ref="F446">_FV(A446,"52 week high",TRUE)</f>
        <v>40.950000000000003</v>
      </c>
      <c r="G446" s="2" cm="1">
        <f t="array" ref="G446">_FV(A446,"52 week low",TRUE)</f>
        <v>27.2</v>
      </c>
      <c r="H446" s="3" cm="1">
        <f t="array" ref="H446">_FV(A446,"Market cap",TRUE)/100000000</f>
        <v>121.83360421</v>
      </c>
      <c r="I446" s="26" cm="1">
        <f t="array" ref="I446">_FV(A446,"Volume")/1000000</f>
        <v>3.5641099999999999</v>
      </c>
      <c r="J446" s="26" cm="1">
        <f t="array" ref="J446">_FV(A446,"Volume average",TRUE)/1000000</f>
        <v>3.441147</v>
      </c>
      <c r="K446" s="23">
        <f>J446*D446*1000000/100000000</f>
        <v>1.0946288606999999</v>
      </c>
      <c r="L446" s="26" cm="1">
        <f t="array" ref="L446">_FV(A446,"Shares outstanding",TRUE)/100000000</f>
        <v>3.830041</v>
      </c>
      <c r="M446" s="7">
        <f>I446/J446</f>
        <v>1.0357331436291446</v>
      </c>
      <c r="N446" s="7">
        <f>F446/D446-1</f>
        <v>0.2873310279786232</v>
      </c>
      <c r="O446" s="7">
        <f>D446/G446-1</f>
        <v>0.16948529411764701</v>
      </c>
      <c r="P446" s="16">
        <f>$P$1</f>
        <v>45289</v>
      </c>
      <c r="Q446" cm="1" vm="2">
        <f t="array" aca="1" ref="Q446:R446" ca="1">_xlfn.STOCKHISTORY(A446,P446,P446,0,0 )</f>
        <v>45289</v>
      </c>
      <c r="R446" s="17" vm="1055">
        <f ca="1"/>
        <v>32.64</v>
      </c>
      <c r="S446" s="7">
        <f ca="1">D446/R446-1</f>
        <v>-2.5428921568627527E-2</v>
      </c>
    </row>
    <row r="447" spans="1:19" x14ac:dyDescent="0.25">
      <c r="A447" t="e" vm="1056">
        <v>#VALUE!</v>
      </c>
      <c r="B447" t="str" cm="1">
        <f t="array" ref="B447">_FV(A447,"Name")</f>
        <v>A. O. SMITH CORPORATION</v>
      </c>
      <c r="C447" t="str" cm="1">
        <f t="array" ref="C447">_FV(A447,"Ticker symbol",TRUE)</f>
        <v>AOS</v>
      </c>
      <c r="D447" cm="1">
        <f t="array" ref="D447">_FV(A447,"Price")</f>
        <v>80.98</v>
      </c>
      <c r="E447" s="1" cm="1">
        <f t="array" ref="E447">_FV(A447,"Change (%)",TRUE)</f>
        <v>-1.603E-3</v>
      </c>
      <c r="F447" s="2" cm="1">
        <f t="array" ref="F447">_FV(A447,"52 week high",TRUE)</f>
        <v>82.77</v>
      </c>
      <c r="G447" s="2" cm="1">
        <f t="array" ref="G447">_FV(A447,"52 week low",TRUE)</f>
        <v>57.45</v>
      </c>
      <c r="H447" s="3" cm="1">
        <f t="array" ref="H447">_FV(A447,"Market cap",TRUE)/100000000</f>
        <v>120.43377992000001</v>
      </c>
      <c r="I447" s="26" cm="1">
        <f t="array" ref="I447">_FV(A447,"Volume")/1000000</f>
        <v>0.69578899999999999</v>
      </c>
      <c r="J447" s="26" cm="1">
        <f t="array" ref="J447">_FV(A447,"Volume average",TRUE)/1000000</f>
        <v>0.87905900000000003</v>
      </c>
      <c r="K447" s="23">
        <f>J447*D447*1000000/100000000</f>
        <v>0.71186197820000008</v>
      </c>
      <c r="L447" s="26" cm="1">
        <f t="array" ref="L447">_FV(A447,"Shares outstanding",TRUE)/100000000</f>
        <v>1.487204</v>
      </c>
      <c r="M447" s="7">
        <f>I447/J447</f>
        <v>0.79151570031135565</v>
      </c>
      <c r="N447" s="7">
        <f>F447/D447-1</f>
        <v>2.2104223265003498E-2</v>
      </c>
      <c r="O447" s="7">
        <f>D447/G447-1</f>
        <v>0.40957354221061792</v>
      </c>
      <c r="P447" s="16">
        <f>$P$1</f>
        <v>45289</v>
      </c>
      <c r="Q447" cm="1" vm="2">
        <f t="array" aca="1" ref="Q447:R447" ca="1">_xlfn.STOCKHISTORY(A447,P447,P447,0,0 )</f>
        <v>45289</v>
      </c>
      <c r="R447" s="17" vm="1057">
        <f ca="1"/>
        <v>82.44</v>
      </c>
      <c r="S447" s="7">
        <f ca="1">D447/R447-1</f>
        <v>-1.7709849587578819E-2</v>
      </c>
    </row>
    <row r="448" spans="1:19" x14ac:dyDescent="0.25">
      <c r="A448" t="e" vm="1058">
        <v>#VALUE!</v>
      </c>
      <c r="B448" t="str" cm="1">
        <f t="array" ref="B448">_FV(A448,"Name")</f>
        <v>JACK HENRY &amp; ASSOCIATES, INC.</v>
      </c>
      <c r="C448" t="str" cm="1">
        <f t="array" ref="C448">_FV(A448,"Ticker symbol",TRUE)</f>
        <v>JKHY</v>
      </c>
      <c r="D448" cm="1">
        <f t="array" ref="D448">_FV(A448,"Price")</f>
        <v>165.18</v>
      </c>
      <c r="E448" s="1" cm="1">
        <f t="array" ref="E448">_FV(A448,"Change (%)",TRUE)</f>
        <v>-1.4379999999999999E-2</v>
      </c>
      <c r="F448" s="2" cm="1">
        <f t="array" ref="F448">_FV(A448,"52 week high",TRUE)</f>
        <v>184.185</v>
      </c>
      <c r="G448" s="2" cm="1">
        <f t="array" ref="G448">_FV(A448,"52 week low",TRUE)</f>
        <v>136.57</v>
      </c>
      <c r="H448" s="3" cm="1">
        <f t="array" ref="H448">_FV(A448,"Market cap",TRUE)/100000000</f>
        <v>120.29762076</v>
      </c>
      <c r="I448" s="26" cm="1">
        <f t="array" ref="I448">_FV(A448,"Volume")/1000000</f>
        <v>0.28483700000000001</v>
      </c>
      <c r="J448" s="26" cm="1">
        <f t="array" ref="J448">_FV(A448,"Volume average",TRUE)/1000000</f>
        <v>0.51397700000000002</v>
      </c>
      <c r="K448" s="23">
        <f>J448*D448*1000000/100000000</f>
        <v>0.8489872086000001</v>
      </c>
      <c r="L448" s="26" cm="1">
        <f t="array" ref="L448">_FV(A448,"Shares outstanding",TRUE)/100000000</f>
        <v>0.72828199999999998</v>
      </c>
      <c r="M448" s="7">
        <f>I448/J448</f>
        <v>0.5541823855931296</v>
      </c>
      <c r="N448" s="7">
        <f>F448/D448-1</f>
        <v>0.11505630221576468</v>
      </c>
      <c r="O448" s="7">
        <f>D448/G448-1</f>
        <v>0.20948963901296058</v>
      </c>
      <c r="P448" s="16">
        <f>$P$1</f>
        <v>45289</v>
      </c>
      <c r="Q448" cm="1" vm="2">
        <f t="array" aca="1" ref="Q448:R448" ca="1">_xlfn.STOCKHISTORY(A448,P448,P448,0,0 )</f>
        <v>45289</v>
      </c>
      <c r="R448" s="17" vm="1059">
        <f ca="1"/>
        <v>163.41</v>
      </c>
      <c r="S448" s="7">
        <f ca="1">D448/R448-1</f>
        <v>1.0831650449788954E-2</v>
      </c>
    </row>
    <row r="449" spans="1:19" x14ac:dyDescent="0.25">
      <c r="A449" t="e" vm="1060">
        <v>#VALUE!</v>
      </c>
      <c r="B449" t="str" cm="1">
        <f t="array" ref="B449">_FV(A449,"Name")</f>
        <v>THE AES CORPORATION</v>
      </c>
      <c r="C449" t="str" cm="1">
        <f t="array" ref="C449">_FV(A449,"Ticker symbol",TRUE)</f>
        <v>AES</v>
      </c>
      <c r="D449" cm="1">
        <f t="array" ref="D449">_FV(A449,"Price")</f>
        <v>17.89</v>
      </c>
      <c r="E449" s="1" cm="1">
        <f t="array" ref="E449">_FV(A449,"Change (%)",TRUE)</f>
        <v>-2.9826000000000002E-2</v>
      </c>
      <c r="F449" s="2" cm="1">
        <f t="array" ref="F449">_FV(A449,"52 week high",TRUE)</f>
        <v>28.18</v>
      </c>
      <c r="G449" s="2" cm="1">
        <f t="array" ref="G449">_FV(A449,"52 week low",TRUE)</f>
        <v>11.43</v>
      </c>
      <c r="H449" s="3" cm="1">
        <f t="array" ref="H449">_FV(A449,"Market cap",TRUE)/100000000</f>
        <v>119.79662810000001</v>
      </c>
      <c r="I449" s="26" cm="1">
        <f t="array" ref="I449">_FV(A449,"Volume")/1000000</f>
        <v>4.8288310000000001</v>
      </c>
      <c r="J449" s="26" cm="1">
        <f t="array" ref="J449">_FV(A449,"Volume average",TRUE)/1000000</f>
        <v>5.512575</v>
      </c>
      <c r="K449" s="23">
        <f>J449*D449*1000000/100000000</f>
        <v>0.98619966749999999</v>
      </c>
      <c r="L449" s="26" cm="1">
        <f t="array" ref="L449">_FV(A449,"Shares outstanding",TRUE)/100000000</f>
        <v>6.6962900000000003</v>
      </c>
      <c r="M449" s="7">
        <f>I449/J449</f>
        <v>0.87596649478691901</v>
      </c>
      <c r="N449" s="7">
        <f>F449/D449-1</f>
        <v>0.57518166573504748</v>
      </c>
      <c r="O449" s="7">
        <f>D449/G449-1</f>
        <v>0.56517935258092744</v>
      </c>
      <c r="P449" s="16">
        <f>$P$1</f>
        <v>45289</v>
      </c>
      <c r="Q449" cm="1" vm="2">
        <f t="array" aca="1" ref="Q449:R449" ca="1">_xlfn.STOCKHISTORY(A449,P449,P449,0,0 )</f>
        <v>45289</v>
      </c>
      <c r="R449" s="17" vm="1061">
        <f ca="1"/>
        <v>19.25</v>
      </c>
      <c r="S449" s="7">
        <f ca="1">D449/R449-1</f>
        <v>-7.0649350649350628E-2</v>
      </c>
    </row>
    <row r="450" spans="1:19" x14ac:dyDescent="0.25">
      <c r="A450" t="e" vm="1062">
        <v>#VALUE!</v>
      </c>
      <c r="B450" t="str" cm="1">
        <f t="array" ref="B450">_FV(A450,"Name")</f>
        <v>JUNIPER NETWORKS, INC.</v>
      </c>
      <c r="C450" t="str" cm="1">
        <f t="array" ref="C450">_FV(A450,"Ticker symbol",TRUE)</f>
        <v>JNPR</v>
      </c>
      <c r="D450" cm="1">
        <f t="array" ref="D450">_FV(A450,"Price")</f>
        <v>37.369999999999997</v>
      </c>
      <c r="E450" s="1" cm="1">
        <f t="array" ref="E450">_FV(A450,"Change (%)",TRUE)</f>
        <v>-3.7319999999999996E-3</v>
      </c>
      <c r="F450" s="2" cm="1">
        <f t="array" ref="F450">_FV(A450,"52 week high",TRUE)</f>
        <v>38.04</v>
      </c>
      <c r="G450" s="2" cm="1">
        <f t="array" ref="G450">_FV(A450,"52 week low",TRUE)</f>
        <v>24.87</v>
      </c>
      <c r="H450" s="3" cm="1">
        <f t="array" ref="H450">_FV(A450,"Market cap",TRUE)/100000000</f>
        <v>119.68568377</v>
      </c>
      <c r="I450" s="26" cm="1">
        <f t="array" ref="I450">_FV(A450,"Volume")/1000000</f>
        <v>10.405507</v>
      </c>
      <c r="J450" s="26" cm="1">
        <f t="array" ref="J450">_FV(A450,"Volume average",TRUE)/1000000</f>
        <v>6.7187929999999998</v>
      </c>
      <c r="K450" s="23">
        <f>J450*D450*1000000/100000000</f>
        <v>2.5108129440999996</v>
      </c>
      <c r="L450" s="26" cm="1">
        <f t="array" ref="L450">_FV(A450,"Shares outstanding",TRUE)/100000000</f>
        <v>3.2027209999999999</v>
      </c>
      <c r="M450" s="7">
        <f>I450/J450</f>
        <v>1.5487167114688607</v>
      </c>
      <c r="N450" s="7">
        <f>F450/D450-1</f>
        <v>1.7928819909017957E-2</v>
      </c>
      <c r="O450" s="7">
        <f>D450/G450-1</f>
        <v>0.50261359067149169</v>
      </c>
      <c r="P450" s="16">
        <f>$P$1</f>
        <v>45289</v>
      </c>
      <c r="Q450" cm="1" vm="2">
        <f t="array" aca="1" ref="Q450:R450" ca="1">_xlfn.STOCKHISTORY(A450,P450,P450,0,0 )</f>
        <v>45289</v>
      </c>
      <c r="R450" s="17" vm="1063">
        <f ca="1"/>
        <v>29.48</v>
      </c>
      <c r="S450" s="7">
        <f ca="1">D450/R450-1</f>
        <v>0.26763907734056969</v>
      </c>
    </row>
    <row r="451" spans="1:19" x14ac:dyDescent="0.25">
      <c r="A451" t="e" vm="1064">
        <v>#VALUE!</v>
      </c>
      <c r="B451" t="str" cm="1">
        <f t="array" ref="B451">_FV(A451,"Name")</f>
        <v>REGENCY CENTERS CORPORATION</v>
      </c>
      <c r="C451" t="str" cm="1">
        <f t="array" ref="C451">_FV(A451,"Ticker symbol",TRUE)</f>
        <v>REG</v>
      </c>
      <c r="D451" cm="1">
        <f t="array" ref="D451">_FV(A451,"Price")</f>
        <v>63.33</v>
      </c>
      <c r="E451" s="1" cm="1">
        <f t="array" ref="E451">_FV(A451,"Change (%)",TRUE)</f>
        <v>-1.155E-2</v>
      </c>
      <c r="F451" s="2" cm="1">
        <f t="array" ref="F451">_FV(A451,"52 week high",TRUE)</f>
        <v>68.56</v>
      </c>
      <c r="G451" s="2" cm="1">
        <f t="array" ref="G451">_FV(A451,"52 week low",TRUE)</f>
        <v>54.72</v>
      </c>
      <c r="H451" s="3" cm="1">
        <f t="array" ref="H451">_FV(A451,"Market cap",TRUE)/100000000</f>
        <v>118.261</v>
      </c>
      <c r="I451" s="26" cm="1">
        <f t="array" ref="I451">_FV(A451,"Volume")/1000000</f>
        <v>1.4590099999999999</v>
      </c>
      <c r="J451" s="26" cm="1">
        <f t="array" ref="J451">_FV(A451,"Volume average",TRUE)/1000000</f>
        <v>1.174488</v>
      </c>
      <c r="K451" s="23">
        <f>J451*D451*1000000/100000000</f>
        <v>0.74380325040000006</v>
      </c>
      <c r="L451" s="26" cm="1">
        <f t="array" ref="L451">_FV(A451,"Shares outstanding",TRUE)/100000000</f>
        <v>1.84581</v>
      </c>
      <c r="M451" s="7">
        <f>I451/J451</f>
        <v>1.2422519429743002</v>
      </c>
      <c r="N451" s="7">
        <f>F451/D451-1</f>
        <v>8.258329385757146E-2</v>
      </c>
      <c r="O451" s="7">
        <f>D451/G451-1</f>
        <v>0.15734649122807021</v>
      </c>
      <c r="P451" s="16">
        <f>$P$1</f>
        <v>45289</v>
      </c>
      <c r="Q451" cm="1" vm="2">
        <f t="array" aca="1" ref="Q451:R451" ca="1">_xlfn.STOCKHISTORY(A451,P451,P451,0,0 )</f>
        <v>45289</v>
      </c>
      <c r="R451" s="17" vm="1065">
        <f ca="1"/>
        <v>67</v>
      </c>
      <c r="S451" s="7">
        <f ca="1">D451/R451-1</f>
        <v>-5.4776119402985102E-2</v>
      </c>
    </row>
    <row r="452" spans="1:19" x14ac:dyDescent="0.25">
      <c r="A452" t="e" vm="1066">
        <v>#VALUE!</v>
      </c>
      <c r="B452" t="str" cm="1">
        <f t="array" ref="B452">_FV(A452,"Name")</f>
        <v>PAYCOM SOFTWARE, INC.</v>
      </c>
      <c r="C452" t="str" cm="1">
        <f t="array" ref="C452">_FV(A452,"Ticker symbol",TRUE)</f>
        <v>PAYC</v>
      </c>
      <c r="D452" cm="1">
        <f t="array" ref="D452">_FV(A452,"Price")</f>
        <v>194.74</v>
      </c>
      <c r="E452" s="1" cm="1">
        <f t="array" ref="E452">_FV(A452,"Change (%)",TRUE)</f>
        <v>-1.4323999999999998E-2</v>
      </c>
      <c r="F452" s="2" cm="1">
        <f t="array" ref="F452">_FV(A452,"52 week high",TRUE)</f>
        <v>374.04</v>
      </c>
      <c r="G452" s="2" cm="1">
        <f t="array" ref="G452">_FV(A452,"52 week low",TRUE)</f>
        <v>146.15</v>
      </c>
      <c r="H452" s="3" cm="1">
        <f t="array" ref="H452">_FV(A452,"Market cap",TRUE)/100000000</f>
        <v>117.28831878</v>
      </c>
      <c r="I452" s="26" cm="1">
        <f t="array" ref="I452">_FV(A452,"Volume")/1000000</f>
        <v>0.87982000000000005</v>
      </c>
      <c r="J452" s="26" cm="1">
        <f t="array" ref="J452">_FV(A452,"Volume average",TRUE)/1000000</f>
        <v>0.74778199999999995</v>
      </c>
      <c r="K452" s="23">
        <f>J452*D452*1000000/100000000</f>
        <v>1.4562306668</v>
      </c>
      <c r="L452" s="26" cm="1">
        <f t="array" ref="L452">_FV(A452,"Shares outstanding",TRUE)/100000000</f>
        <v>0.60228159999999997</v>
      </c>
      <c r="M452" s="7">
        <f>I452/J452</f>
        <v>1.1765728514460099</v>
      </c>
      <c r="N452" s="7">
        <f>F452/D452-1</f>
        <v>0.92071479921947219</v>
      </c>
      <c r="O452" s="7">
        <f>D452/G452-1</f>
        <v>0.33246664385904889</v>
      </c>
      <c r="P452" s="16">
        <f>$P$1</f>
        <v>45289</v>
      </c>
      <c r="Q452" cm="1" vm="2">
        <f t="array" aca="1" ref="Q452:R452" ca="1">_xlfn.STOCKHISTORY(A452,P452,P452,0,0 )</f>
        <v>45289</v>
      </c>
      <c r="R452" s="17" vm="1067">
        <f ca="1"/>
        <v>206.72</v>
      </c>
      <c r="S452" s="7">
        <f ca="1">D452/R452-1</f>
        <v>-5.7952786377708954E-2</v>
      </c>
    </row>
    <row r="453" spans="1:19" x14ac:dyDescent="0.25">
      <c r="A453" t="e" vm="1068">
        <v>#VALUE!</v>
      </c>
      <c r="B453" t="str" cm="1">
        <f t="array" ref="B453">_FV(A453,"Name")</f>
        <v>PENTAIR PUBLIC LIMITED COMPANY</v>
      </c>
      <c r="C453" t="str" cm="1">
        <f t="array" ref="C453">_FV(A453,"Ticker symbol",TRUE)</f>
        <v>PNR</v>
      </c>
      <c r="D453" cm="1">
        <f t="array" ref="D453">_FV(A453,"Price")</f>
        <v>70.7</v>
      </c>
      <c r="E453" s="1" cm="1">
        <f t="array" ref="E453">_FV(A453,"Change (%)",TRUE)</f>
        <v>-9.8909999999999992E-4</v>
      </c>
      <c r="F453" s="2" cm="1">
        <f t="array" ref="F453">_FV(A453,"52 week high",TRUE)</f>
        <v>73.265000000000001</v>
      </c>
      <c r="G453" s="2" cm="1">
        <f t="array" ref="G453">_FV(A453,"52 week low",TRUE)</f>
        <v>47.9</v>
      </c>
      <c r="H453" s="3" cm="1">
        <f t="array" ref="H453">_FV(A453,"Market cap",TRUE)/100000000</f>
        <v>116.866393</v>
      </c>
      <c r="I453" s="26" cm="1">
        <f t="array" ref="I453">_FV(A453,"Volume")/1000000</f>
        <v>1.7579990000000001</v>
      </c>
      <c r="J453" s="26" cm="1">
        <f t="array" ref="J453">_FV(A453,"Volume average",TRUE)/1000000</f>
        <v>1.4516309999999999</v>
      </c>
      <c r="K453" s="23">
        <f>J453*D453*1000000/100000000</f>
        <v>1.0263031169999999</v>
      </c>
      <c r="L453" s="26" cm="1">
        <f t="array" ref="L453">_FV(A453,"Shares outstanding",TRUE)/100000000</f>
        <v>1.65299</v>
      </c>
      <c r="M453" s="7">
        <f>I453/J453</f>
        <v>1.2110508800101405</v>
      </c>
      <c r="N453" s="7">
        <f>F453/D453-1</f>
        <v>3.6280056577086217E-2</v>
      </c>
      <c r="O453" s="7">
        <f>D453/G453-1</f>
        <v>0.47599164926931126</v>
      </c>
      <c r="P453" s="16">
        <f>$P$1</f>
        <v>45289</v>
      </c>
      <c r="Q453" cm="1" vm="2">
        <f t="array" aca="1" ref="Q453:R453" ca="1">_xlfn.STOCKHISTORY(A453,P453,P453,0,0 )</f>
        <v>45289</v>
      </c>
      <c r="R453" s="17" vm="1069">
        <f ca="1"/>
        <v>72.709999999999994</v>
      </c>
      <c r="S453" s="7">
        <f ca="1">D453/R453-1</f>
        <v>-2.7644065465547984E-2</v>
      </c>
    </row>
    <row r="454" spans="1:19" x14ac:dyDescent="0.25">
      <c r="A454" t="e" vm="1070">
        <v>#VALUE!</v>
      </c>
      <c r="B454" t="str" cm="1">
        <f t="array" ref="B454">_FV(A454,"Name")</f>
        <v>TELEFLEX INCORPORATED</v>
      </c>
      <c r="C454" t="str" cm="1">
        <f t="array" ref="C454">_FV(A454,"Ticker symbol",TRUE)</f>
        <v>TFX</v>
      </c>
      <c r="D454" cm="1">
        <f t="array" ref="D454">_FV(A454,"Price")</f>
        <v>245.91</v>
      </c>
      <c r="E454" s="1" cm="1">
        <f t="array" ref="E454">_FV(A454,"Change (%)",TRUE)</f>
        <v>-1.3004E-2</v>
      </c>
      <c r="F454" s="2" cm="1">
        <f t="array" ref="F454">_FV(A454,"52 week high",TRUE)</f>
        <v>276.43</v>
      </c>
      <c r="G454" s="2" cm="1">
        <f t="array" ref="G454">_FV(A454,"52 week low",TRUE)</f>
        <v>177.63300000000001</v>
      </c>
      <c r="H454" s="3" cm="1">
        <f t="array" ref="H454">_FV(A454,"Market cap",TRUE)/100000000</f>
        <v>115.55965019999999</v>
      </c>
      <c r="I454" s="26" cm="1">
        <f t="array" ref="I454">_FV(A454,"Volume")/1000000</f>
        <v>0.25446999999999997</v>
      </c>
      <c r="J454" s="26" cm="1">
        <f t="array" ref="J454">_FV(A454,"Volume average",TRUE)/1000000</f>
        <v>0.24546699999999999</v>
      </c>
      <c r="K454" s="23">
        <f>J454*D454*1000000/100000000</f>
        <v>0.60362789969999986</v>
      </c>
      <c r="L454" s="26" cm="1">
        <f t="array" ref="L454">_FV(A454,"Shares outstanding",TRUE)/100000000</f>
        <v>0.46992660000000003</v>
      </c>
      <c r="M454" s="7">
        <f>I454/J454</f>
        <v>1.0366770278693265</v>
      </c>
      <c r="N454" s="7">
        <f>F454/D454-1</f>
        <v>0.12411044691147177</v>
      </c>
      <c r="O454" s="7">
        <f>D454/G454-1</f>
        <v>0.384371147253044</v>
      </c>
      <c r="P454" s="16">
        <f>$P$1</f>
        <v>45289</v>
      </c>
      <c r="Q454" cm="1" vm="2">
        <f t="array" aca="1" ref="Q454:R454" ca="1">_xlfn.STOCKHISTORY(A454,P454,P454,0,0 )</f>
        <v>45289</v>
      </c>
      <c r="R454" s="17" vm="1071">
        <f ca="1"/>
        <v>249.34</v>
      </c>
      <c r="S454" s="7">
        <f ca="1">D454/R454-1</f>
        <v>-1.3756316676024727E-2</v>
      </c>
    </row>
    <row r="455" spans="1:19" x14ac:dyDescent="0.25">
      <c r="A455" t="e" vm="1072">
        <v>#VALUE!</v>
      </c>
      <c r="B455" t="str" cm="1">
        <f t="array" ref="B455">_FV(A455,"Name")</f>
        <v>NRG ENERGY, INC.</v>
      </c>
      <c r="C455" t="str" cm="1">
        <f t="array" ref="C455">_FV(A455,"Ticker symbol",TRUE)</f>
        <v>NRG</v>
      </c>
      <c r="D455" cm="1">
        <f t="array" ref="D455">_FV(A455,"Price")</f>
        <v>50.94</v>
      </c>
      <c r="E455" s="1" cm="1">
        <f t="array" ref="E455">_FV(A455,"Change (%)",TRUE)</f>
        <v>4.3379999999999998E-3</v>
      </c>
      <c r="F455" s="2" cm="1">
        <f t="array" ref="F455">_FV(A455,"52 week high",TRUE)</f>
        <v>52.42</v>
      </c>
      <c r="G455" s="2" cm="1">
        <f t="array" ref="G455">_FV(A455,"52 week low",TRUE)</f>
        <v>30.25</v>
      </c>
      <c r="H455" s="3" cm="1">
        <f t="array" ref="H455">_FV(A455,"Market cap",TRUE)/100000000</f>
        <v>115.00438536</v>
      </c>
      <c r="I455" s="26" cm="1">
        <f t="array" ref="I455">_FV(A455,"Volume")/1000000</f>
        <v>3.3417370000000002</v>
      </c>
      <c r="J455" s="26" cm="1">
        <f t="array" ref="J455">_FV(A455,"Volume average",TRUE)/1000000</f>
        <v>3.037007</v>
      </c>
      <c r="K455" s="23">
        <f>J455*D455*1000000/100000000</f>
        <v>1.5470513657999998</v>
      </c>
      <c r="L455" s="26" cm="1">
        <f t="array" ref="L455">_FV(A455,"Shares outstanding",TRUE)/100000000</f>
        <v>2.257644</v>
      </c>
      <c r="M455" s="7">
        <f>I455/J455</f>
        <v>1.1003389192056523</v>
      </c>
      <c r="N455" s="7">
        <f>F455/D455-1</f>
        <v>2.9053788771103317E-2</v>
      </c>
      <c r="O455" s="7">
        <f>D455/G455-1</f>
        <v>0.68396694214876019</v>
      </c>
      <c r="P455" s="16">
        <f>$P$1</f>
        <v>45289</v>
      </c>
      <c r="Q455" cm="1" vm="2">
        <f t="array" aca="1" ref="Q455:R455" ca="1">_xlfn.STOCKHISTORY(A455,P455,P455,0,0 )</f>
        <v>45289</v>
      </c>
      <c r="R455" s="17" vm="1073">
        <f ca="1"/>
        <v>51.7</v>
      </c>
      <c r="S455" s="7">
        <f ca="1">D455/R455-1</f>
        <v>-1.4700193423597741E-2</v>
      </c>
    </row>
    <row r="456" spans="1:19" x14ac:dyDescent="0.25">
      <c r="A456" t="e" vm="1074">
        <v>#VALUE!</v>
      </c>
      <c r="B456" t="str" cm="1">
        <f t="array" ref="B456">_FV(A456,"Name")</f>
        <v>BIO-TECHNE CORPORATION</v>
      </c>
      <c r="C456" t="str" cm="1">
        <f t="array" ref="C456">_FV(A456,"Ticker symbol",TRUE)</f>
        <v>TECH</v>
      </c>
      <c r="D456" cm="1">
        <f t="array" ref="D456">_FV(A456,"Price")</f>
        <v>71.430000000000007</v>
      </c>
      <c r="E456" s="1" cm="1">
        <f t="array" ref="E456">_FV(A456,"Change (%)",TRUE)</f>
        <v>-1.0254000000000001E-2</v>
      </c>
      <c r="F456" s="2" cm="1">
        <f t="array" ref="F456">_FV(A456,"52 week high",TRUE)</f>
        <v>89.91</v>
      </c>
      <c r="G456" s="2" cm="1">
        <f t="array" ref="G456">_FV(A456,"52 week low",TRUE)</f>
        <v>51.79</v>
      </c>
      <c r="H456" s="3" cm="1">
        <f t="array" ref="H456">_FV(A456,"Market cap",TRUE)/100000000</f>
        <v>114.1371</v>
      </c>
      <c r="I456" s="26" cm="1">
        <f t="array" ref="I456">_FV(A456,"Volume")/1000000</f>
        <v>1.100492</v>
      </c>
      <c r="J456" s="26" cm="1">
        <f t="array" ref="J456">_FV(A456,"Volume average",TRUE)/1000000</f>
        <v>1.0872599999999999</v>
      </c>
      <c r="K456" s="23">
        <f>J456*D456*1000000/100000000</f>
        <v>0.77662981799999997</v>
      </c>
      <c r="L456" s="26" cm="1">
        <f t="array" ref="L456">_FV(A456,"Shares outstanding",TRUE)/100000000</f>
        <v>1.581504</v>
      </c>
      <c r="M456" s="7">
        <f>I456/J456</f>
        <v>1.012170042124239</v>
      </c>
      <c r="N456" s="7">
        <f>F456/D456-1</f>
        <v>0.2587148257034857</v>
      </c>
      <c r="O456" s="7">
        <f>D456/G456-1</f>
        <v>0.37922378837613446</v>
      </c>
      <c r="P456" s="16">
        <f>$P$1</f>
        <v>45289</v>
      </c>
      <c r="Q456" cm="1" vm="2">
        <f t="array" aca="1" ref="Q456:R456" ca="1">_xlfn.STOCKHISTORY(A456,P456,P456,0,0 )</f>
        <v>45289</v>
      </c>
      <c r="R456" s="17" vm="1075">
        <f ca="1"/>
        <v>77.16</v>
      </c>
      <c r="S456" s="7">
        <f ca="1">D456/R456-1</f>
        <v>-7.4261275272161642E-2</v>
      </c>
    </row>
    <row r="457" spans="1:19" x14ac:dyDescent="0.25">
      <c r="A457" t="e" vm="1076">
        <v>#VALUE!</v>
      </c>
      <c r="B457" t="str" cm="1">
        <f t="array" ref="B457">_FV(A457,"Name")</f>
        <v>HEALTHPEAK PROPERTIES, INC.</v>
      </c>
      <c r="C457" t="str" cm="1">
        <f t="array" ref="C457">_FV(A457,"Ticker symbol",TRUE)</f>
        <v>PEAK</v>
      </c>
      <c r="D457" cm="1">
        <f t="array" ref="D457">_FV(A457,"Price")</f>
        <v>20.73</v>
      </c>
      <c r="E457" s="1" cm="1">
        <f t="array" ref="E457">_FV(A457,"Change (%)",TRUE)</f>
        <v>-5.2780000000000006E-3</v>
      </c>
      <c r="F457" s="2" cm="1">
        <f t="array" ref="F457">_FV(A457,"52 week high",TRUE)</f>
        <v>28.43</v>
      </c>
      <c r="G457" s="2" cm="1">
        <f t="array" ref="G457">_FV(A457,"52 week low",TRUE)</f>
        <v>15.24</v>
      </c>
      <c r="H457" s="3" cm="1">
        <f t="array" ref="H457">_FV(A457,"Market cap",TRUE)/100000000</f>
        <v>113.42581194</v>
      </c>
      <c r="I457" s="26" cm="1">
        <f t="array" ref="I457">_FV(A457,"Volume")/1000000</f>
        <v>7.4638049999999998</v>
      </c>
      <c r="J457" s="26" cm="1">
        <f t="array" ref="J457">_FV(A457,"Volume average",TRUE)/1000000</f>
        <v>5.2374169999999998</v>
      </c>
      <c r="K457" s="23">
        <f>J457*D457*1000000/100000000</f>
        <v>1.0857165441000001</v>
      </c>
      <c r="L457" s="26" cm="1">
        <f t="array" ref="L457">_FV(A457,"Shares outstanding",TRUE)/100000000</f>
        <v>5.4715780000000001</v>
      </c>
      <c r="M457" s="7">
        <f>I457/J457</f>
        <v>1.4250927508731881</v>
      </c>
      <c r="N457" s="7">
        <f>F457/D457-1</f>
        <v>0.37144235407621795</v>
      </c>
      <c r="O457" s="7">
        <f>D457/G457-1</f>
        <v>0.36023622047244097</v>
      </c>
      <c r="P457" s="16">
        <f>$P$1</f>
        <v>45289</v>
      </c>
      <c r="Q457" cm="1" vm="2">
        <f t="array" aca="1" ref="Q457:R457" ca="1">_xlfn.STOCKHISTORY(A457,P457,P457,0,0 )</f>
        <v>45289</v>
      </c>
      <c r="R457" s="17" vm="1077">
        <f ca="1"/>
        <v>19.8</v>
      </c>
      <c r="S457" s="7">
        <f ca="1">D457/R457-1</f>
        <v>4.6969696969696884E-2</v>
      </c>
    </row>
    <row r="458" spans="1:19" x14ac:dyDescent="0.25">
      <c r="A458" t="e" vm="1078">
        <v>#VALUE!</v>
      </c>
      <c r="B458" t="str" cm="1">
        <f t="array" ref="B458">_FV(A458,"Name")</f>
        <v>GLOBE LIFE INC.</v>
      </c>
      <c r="C458" t="str" cm="1">
        <f t="array" ref="C458">_FV(A458,"Ticker symbol",TRUE)</f>
        <v>GL</v>
      </c>
      <c r="D458" cm="1">
        <f t="array" ref="D458">_FV(A458,"Price")</f>
        <v>120</v>
      </c>
      <c r="E458" s="1" cm="1">
        <f t="array" ref="E458">_FV(A458,"Change (%)",TRUE)</f>
        <v>-1.6639999999999999E-3</v>
      </c>
      <c r="F458" s="2" cm="1">
        <f t="array" ref="F458">_FV(A458,"52 week high",TRUE)</f>
        <v>125.0189</v>
      </c>
      <c r="G458" s="2" cm="1">
        <f t="array" ref="G458">_FV(A458,"52 week low",TRUE)</f>
        <v>102.23</v>
      </c>
      <c r="H458" s="3" cm="1">
        <f t="array" ref="H458">_FV(A458,"Market cap",TRUE)/100000000</f>
        <v>112.942488</v>
      </c>
      <c r="I458" s="26" cm="1">
        <f t="array" ref="I458">_FV(A458,"Volume")/1000000</f>
        <v>0.56650599999999995</v>
      </c>
      <c r="J458" s="26" cm="1">
        <f t="array" ref="J458">_FV(A458,"Volume average",TRUE)/1000000</f>
        <v>0.59156399999999998</v>
      </c>
      <c r="K458" s="23">
        <f>J458*D458*1000000/100000000</f>
        <v>0.70987679999999997</v>
      </c>
      <c r="L458" s="26" cm="1">
        <f t="array" ref="L458">_FV(A458,"Shares outstanding",TRUE)/100000000</f>
        <v>0.94118740000000001</v>
      </c>
      <c r="M458" s="7">
        <f>I458/J458</f>
        <v>0.95764110054026275</v>
      </c>
      <c r="N458" s="7">
        <f>F458/D458-1</f>
        <v>4.1824166666666773E-2</v>
      </c>
      <c r="O458" s="7">
        <f>D458/G458-1</f>
        <v>0.17382373080309099</v>
      </c>
      <c r="P458" s="16">
        <f>$P$1</f>
        <v>45289</v>
      </c>
      <c r="Q458" cm="1" vm="2">
        <f t="array" aca="1" ref="Q458:R458" ca="1">_xlfn.STOCKHISTORY(A458,P458,P458,0,0 )</f>
        <v>45289</v>
      </c>
      <c r="R458" s="17" vm="1079">
        <f ca="1"/>
        <v>121.72</v>
      </c>
      <c r="S458" s="7">
        <f ca="1">D458/R458-1</f>
        <v>-1.4130791981597057E-2</v>
      </c>
    </row>
    <row r="459" spans="1:19" x14ac:dyDescent="0.25">
      <c r="A459" t="e" vm="1080">
        <v>#VALUE!</v>
      </c>
      <c r="B459" t="str" cm="1">
        <f t="array" ref="B459">_FV(A459,"Name")</f>
        <v>CARMAX, INC.</v>
      </c>
      <c r="C459" t="str" cm="1">
        <f t="array" ref="C459">_FV(A459,"Ticker symbol",TRUE)</f>
        <v>KMX</v>
      </c>
      <c r="D459" cm="1">
        <f t="array" ref="D459">_FV(A459,"Price")</f>
        <v>69.62</v>
      </c>
      <c r="E459" s="1" cm="1">
        <f t="array" ref="E459">_FV(A459,"Change (%)",TRUE)</f>
        <v>4.3110000000000002E-4</v>
      </c>
      <c r="F459" s="2" cm="1">
        <f t="array" ref="F459">_FV(A459,"52 week high",TRUE)</f>
        <v>87.5</v>
      </c>
      <c r="G459" s="2" cm="1">
        <f t="array" ref="G459">_FV(A459,"52 week low",TRUE)</f>
        <v>55.765000000000001</v>
      </c>
      <c r="H459" s="3" cm="1">
        <f t="array" ref="H459">_FV(A459,"Market cap",TRUE)/100000000</f>
        <v>109.94473944000001</v>
      </c>
      <c r="I459" s="26" cm="1">
        <f t="array" ref="I459">_FV(A459,"Volume")/1000000</f>
        <v>1.762802</v>
      </c>
      <c r="J459" s="26" cm="1">
        <f t="array" ref="J459">_FV(A459,"Volume average",TRUE)/1000000</f>
        <v>2.4841609999999998</v>
      </c>
      <c r="K459" s="23">
        <f>J459*D459*1000000/100000000</f>
        <v>1.7294728882000003</v>
      </c>
      <c r="L459" s="26" cm="1">
        <f t="array" ref="L459">_FV(A459,"Shares outstanding",TRUE)/100000000</f>
        <v>1.5792120000000001</v>
      </c>
      <c r="M459" s="7">
        <f>I459/J459</f>
        <v>0.70961664723019169</v>
      </c>
      <c r="N459" s="7">
        <f>F459/D459-1</f>
        <v>0.25682275208273486</v>
      </c>
      <c r="O459" s="7">
        <f>D459/G459-1</f>
        <v>0.24845333094234734</v>
      </c>
      <c r="P459" s="16">
        <f>$P$1</f>
        <v>45289</v>
      </c>
      <c r="Q459" cm="1" vm="2">
        <f t="array" aca="1" ref="Q459:R459" ca="1">_xlfn.STOCKHISTORY(A459,P459,P459,0,0 )</f>
        <v>45289</v>
      </c>
      <c r="R459" s="17" vm="1081">
        <f ca="1"/>
        <v>76.739999999999995</v>
      </c>
      <c r="S459" s="7">
        <f ca="1">D459/R459-1</f>
        <v>-9.2780818347667382E-2</v>
      </c>
    </row>
    <row r="460" spans="1:19" x14ac:dyDescent="0.25">
      <c r="A460" t="e" vm="1082">
        <v>#VALUE!</v>
      </c>
      <c r="B460" t="str" cm="1">
        <f t="array" ref="B460">_FV(A460,"Name")</f>
        <v>BOSTON PROPERTIES, INC.</v>
      </c>
      <c r="C460" t="str" cm="1">
        <f t="array" ref="C460">_FV(A460,"Ticker symbol",TRUE)</f>
        <v>BXP</v>
      </c>
      <c r="D460" cm="1">
        <f t="array" ref="D460">_FV(A460,"Price")</f>
        <v>69.48</v>
      </c>
      <c r="E460" s="1" cm="1">
        <f t="array" ref="E460">_FV(A460,"Change (%)",TRUE)</f>
        <v>-6.8610000000000008E-3</v>
      </c>
      <c r="F460" s="2" cm="1">
        <f t="array" ref="F460">_FV(A460,"52 week high",TRUE)</f>
        <v>79.42</v>
      </c>
      <c r="G460" s="2" cm="1">
        <f t="array" ref="G460">_FV(A460,"52 week low",TRUE)</f>
        <v>46.180300000000003</v>
      </c>
      <c r="H460" s="3" cm="1">
        <f t="array" ref="H460">_FV(A460,"Market cap",TRUE)/100000000</f>
        <v>109.04205096</v>
      </c>
      <c r="I460" s="26" cm="1">
        <f t="array" ref="I460">_FV(A460,"Volume")/1000000</f>
        <v>1.6963410000000001</v>
      </c>
      <c r="J460" s="26" cm="1">
        <f t="array" ref="J460">_FV(A460,"Volume average",TRUE)/1000000</f>
        <v>1.5428759999999999</v>
      </c>
      <c r="K460" s="23">
        <f>J460*D460*1000000/100000000</f>
        <v>1.0719902448</v>
      </c>
      <c r="L460" s="26" cm="1">
        <f t="array" ref="L460">_FV(A460,"Shares outstanding",TRUE)/100000000</f>
        <v>1.569402</v>
      </c>
      <c r="M460" s="7">
        <f>I460/J460</f>
        <v>1.0994668398497354</v>
      </c>
      <c r="N460" s="7">
        <f>F460/D460-1</f>
        <v>0.14306275187104189</v>
      </c>
      <c r="O460" s="7">
        <f>D460/G460-1</f>
        <v>0.50453764917075028</v>
      </c>
      <c r="P460" s="16">
        <f>$P$1</f>
        <v>45289</v>
      </c>
      <c r="Q460" cm="1" vm="2">
        <f t="array" aca="1" ref="Q460:R460" ca="1">_xlfn.STOCKHISTORY(A460,P460,P460,0,0 )</f>
        <v>45289</v>
      </c>
      <c r="R460" s="17" vm="1083">
        <f ca="1"/>
        <v>70.17</v>
      </c>
      <c r="S460" s="7">
        <f ca="1">D460/R460-1</f>
        <v>-9.8332620778109892E-3</v>
      </c>
    </row>
    <row r="461" spans="1:19" x14ac:dyDescent="0.25">
      <c r="A461" t="e" vm="1084">
        <v>#VALUE!</v>
      </c>
      <c r="B461" t="str" cm="1">
        <f t="array" ref="B461">_FV(A461,"Name")</f>
        <v>NISOURCE INC.</v>
      </c>
      <c r="C461" t="str" cm="1">
        <f t="array" ref="C461">_FV(A461,"Ticker symbol",TRUE)</f>
        <v>NI</v>
      </c>
      <c r="D461" cm="1">
        <f t="array" ref="D461">_FV(A461,"Price")</f>
        <v>26.28</v>
      </c>
      <c r="E461" s="1" cm="1">
        <f t="array" ref="E461">_FV(A461,"Change (%)",TRUE)</f>
        <v>-1.7203E-2</v>
      </c>
      <c r="F461" s="2" cm="1">
        <f t="array" ref="F461">_FV(A461,"52 week high",TRUE)</f>
        <v>28.95</v>
      </c>
      <c r="G461" s="2" cm="1">
        <f t="array" ref="G461">_FV(A461,"52 week low",TRUE)</f>
        <v>22.86</v>
      </c>
      <c r="H461" s="3" cm="1">
        <f t="array" ref="H461">_FV(A461,"Market cap",TRUE)/100000000</f>
        <v>108.64556712</v>
      </c>
      <c r="I461" s="26" cm="1">
        <f t="array" ref="I461">_FV(A461,"Volume")/1000000</f>
        <v>3.1787420000000002</v>
      </c>
      <c r="J461" s="26" cm="1">
        <f t="array" ref="J461">_FV(A461,"Volume average",TRUE)/1000000</f>
        <v>3.8840349999999999</v>
      </c>
      <c r="K461" s="23">
        <f>J461*D461*1000000/100000000</f>
        <v>1.020724398</v>
      </c>
      <c r="L461" s="26" cm="1">
        <f t="array" ref="L461">_FV(A461,"Shares outstanding",TRUE)/100000000</f>
        <v>4.1341539999999997</v>
      </c>
      <c r="M461" s="7">
        <f>I461/J461</f>
        <v>0.81841229546077732</v>
      </c>
      <c r="N461" s="7">
        <f>F461/D461-1</f>
        <v>0.10159817351598166</v>
      </c>
      <c r="O461" s="7">
        <f>D461/G461-1</f>
        <v>0.1496062992125986</v>
      </c>
      <c r="P461" s="16">
        <f>$P$1</f>
        <v>45289</v>
      </c>
      <c r="Q461" cm="1" vm="2">
        <f t="array" aca="1" ref="Q461:R461" ca="1">_xlfn.STOCKHISTORY(A461,P461,P461,0,0 )</f>
        <v>45289</v>
      </c>
      <c r="R461" s="17" vm="1085">
        <f ca="1"/>
        <v>26.55</v>
      </c>
      <c r="S461" s="7">
        <f ca="1">D461/R461-1</f>
        <v>-1.016949152542368E-2</v>
      </c>
    </row>
    <row r="462" spans="1:19" x14ac:dyDescent="0.25">
      <c r="A462" t="e" vm="1086">
        <v>#VALUE!</v>
      </c>
      <c r="B462" t="str" cm="1">
        <f t="array" ref="B462">_FV(A462,"Name")</f>
        <v>UNIVERSAL HEALTH SERVICES, INC.</v>
      </c>
      <c r="C462" t="str" cm="1">
        <f t="array" ref="C462">_FV(A462,"Ticker symbol",TRUE)</f>
        <v>UHS</v>
      </c>
      <c r="D462" cm="1">
        <f t="array" ref="D462">_FV(A462,"Price")</f>
        <v>157.94999999999999</v>
      </c>
      <c r="E462" s="1" cm="1">
        <f t="array" ref="E462">_FV(A462,"Change (%)",TRUE)</f>
        <v>-4.0360000000000005E-3</v>
      </c>
      <c r="F462" s="2" cm="1">
        <f t="array" ref="F462">_FV(A462,"52 week high",TRUE)</f>
        <v>160.36000000000001</v>
      </c>
      <c r="G462" s="2" cm="1">
        <f t="array" ref="G462">_FV(A462,"52 week low",TRUE)</f>
        <v>113.69</v>
      </c>
      <c r="H462" s="3" cm="1">
        <f t="array" ref="H462">_FV(A462,"Market cap",TRUE)/100000000</f>
        <v>107.81461665</v>
      </c>
      <c r="I462" s="26" cm="1">
        <f t="array" ref="I462">_FV(A462,"Volume")/1000000</f>
        <v>0.35098099999999999</v>
      </c>
      <c r="J462" s="26" cm="1">
        <f t="array" ref="J462">_FV(A462,"Volume average",TRUE)/1000000</f>
        <v>0.490873</v>
      </c>
      <c r="K462" s="23">
        <f>J462*D462*1000000/100000000</f>
        <v>0.77533390349999998</v>
      </c>
      <c r="L462" s="26" cm="1">
        <f t="array" ref="L462">_FV(A462,"Shares outstanding",TRUE)/100000000</f>
        <v>0.68258700000000005</v>
      </c>
      <c r="M462" s="7">
        <f>I462/J462</f>
        <v>0.71501386305622838</v>
      </c>
      <c r="N462" s="7">
        <f>F462/D462-1</f>
        <v>1.5257993035771023E-2</v>
      </c>
      <c r="O462" s="7">
        <f>D462/G462-1</f>
        <v>0.38930424839475752</v>
      </c>
      <c r="P462" s="16">
        <f>$P$1</f>
        <v>45289</v>
      </c>
      <c r="Q462" cm="1" vm="2">
        <f t="array" aca="1" ref="Q462:R462" ca="1">_xlfn.STOCKHISTORY(A462,P462,P462,0,0 )</f>
        <v>45289</v>
      </c>
      <c r="R462" s="17" vm="1087">
        <f ca="1"/>
        <v>152.44</v>
      </c>
      <c r="S462" s="7">
        <f ca="1">D462/R462-1</f>
        <v>3.6145368669640465E-2</v>
      </c>
    </row>
    <row r="463" spans="1:19" x14ac:dyDescent="0.25">
      <c r="A463" t="e" vm="1088">
        <v>#VALUE!</v>
      </c>
      <c r="B463" t="str" cm="1">
        <f t="array" ref="B463">_FV(A463,"Name")</f>
        <v>THE MOSAIC COMPANY</v>
      </c>
      <c r="C463" t="str" cm="1">
        <f t="array" ref="C463">_FV(A463,"Ticker symbol",TRUE)</f>
        <v>MOS</v>
      </c>
      <c r="D463" cm="1">
        <f t="array" ref="D463">_FV(A463,"Price")</f>
        <v>32.369999999999997</v>
      </c>
      <c r="E463" s="1" cm="1">
        <f t="array" ref="E463">_FV(A463,"Change (%)",TRUE)</f>
        <v>-1.2507999999999998E-2</v>
      </c>
      <c r="F463" s="2" cm="1">
        <f t="array" ref="F463">_FV(A463,"52 week high",TRUE)</f>
        <v>57.157800000000002</v>
      </c>
      <c r="G463" s="2" cm="1">
        <f t="array" ref="G463">_FV(A463,"52 week low",TRUE)</f>
        <v>31.44</v>
      </c>
      <c r="H463" s="3" cm="1">
        <f t="array" ref="H463">_FV(A463,"Market cap",TRUE)/100000000</f>
        <v>107.1367</v>
      </c>
      <c r="I463" s="26" cm="1">
        <f t="array" ref="I463">_FV(A463,"Volume")/1000000</f>
        <v>4.7928389999999998</v>
      </c>
      <c r="J463" s="26" cm="1">
        <f t="array" ref="J463">_FV(A463,"Volume average",TRUE)/1000000</f>
        <v>4.1643410000000003</v>
      </c>
      <c r="K463" s="23">
        <f>J463*D463*1000000/100000000</f>
        <v>1.3479971817000003</v>
      </c>
      <c r="L463" s="26" cm="1">
        <f t="array" ref="L463">_FV(A463,"Shares outstanding",TRUE)/100000000</f>
        <v>3.268354</v>
      </c>
      <c r="M463" s="7">
        <f>I463/J463</f>
        <v>1.1509237596056614</v>
      </c>
      <c r="N463" s="7">
        <f>F463/D463-1</f>
        <v>0.76576459684893439</v>
      </c>
      <c r="O463" s="7">
        <f>D463/G463-1</f>
        <v>2.9580152671755622E-2</v>
      </c>
      <c r="P463" s="16">
        <f>$P$1</f>
        <v>45289</v>
      </c>
      <c r="Q463" cm="1" vm="2">
        <f t="array" aca="1" ref="Q463:R463" ca="1">_xlfn.STOCKHISTORY(A463,P463,P463,0,0 )</f>
        <v>45289</v>
      </c>
      <c r="R463" s="17" vm="1089">
        <f ca="1"/>
        <v>35.729999999999997</v>
      </c>
      <c r="S463" s="7">
        <f ca="1">D463/R463-1</f>
        <v>-9.4038623005877398E-2</v>
      </c>
    </row>
    <row r="464" spans="1:19" x14ac:dyDescent="0.25">
      <c r="A464" t="e" vm="1090">
        <v>#VALUE!</v>
      </c>
      <c r="B464" t="str" cm="1">
        <f t="array" ref="B464">_FV(A464,"Name")</f>
        <v>WESTROCK COMPANY</v>
      </c>
      <c r="C464" t="str" cm="1">
        <f t="array" ref="C464">_FV(A464,"Ticker symbol",TRUE)</f>
        <v>WRK</v>
      </c>
      <c r="D464" cm="1">
        <f t="array" ref="D464">_FV(A464,"Price")</f>
        <v>41.24</v>
      </c>
      <c r="E464" s="1" cm="1">
        <f t="array" ref="E464">_FV(A464,"Change (%)",TRUE)</f>
        <v>-1.0794E-2</v>
      </c>
      <c r="F464" s="2" cm="1">
        <f t="array" ref="F464">_FV(A464,"52 week high",TRUE)</f>
        <v>43.58</v>
      </c>
      <c r="G464" s="2" cm="1">
        <f t="array" ref="G464">_FV(A464,"52 week low",TRUE)</f>
        <v>26.84</v>
      </c>
      <c r="H464" s="3" cm="1">
        <f t="array" ref="H464">_FV(A464,"Market cap",TRUE)/100000000</f>
        <v>106.93810000000001</v>
      </c>
      <c r="I464" s="26" cm="1">
        <f t="array" ref="I464">_FV(A464,"Volume")/1000000</f>
        <v>1.644298</v>
      </c>
      <c r="J464" s="26" cm="1">
        <f t="array" ref="J464">_FV(A464,"Volume average",TRUE)/1000000</f>
        <v>2.4772080000000001</v>
      </c>
      <c r="K464" s="23">
        <f>J464*D464*1000000/100000000</f>
        <v>1.0216005792000002</v>
      </c>
      <c r="L464" s="26" cm="1">
        <f t="array" ref="L464">_FV(A464,"Shares outstanding",TRUE)/100000000</f>
        <v>2.5650770000000001</v>
      </c>
      <c r="M464" s="7">
        <f>I464/J464</f>
        <v>0.66377066439313936</v>
      </c>
      <c r="N464" s="7">
        <f>F464/D464-1</f>
        <v>5.6741028128030946E-2</v>
      </c>
      <c r="O464" s="7">
        <f>D464/G464-1</f>
        <v>0.53651266766020878</v>
      </c>
      <c r="P464" s="16">
        <f>$P$1</f>
        <v>45289</v>
      </c>
      <c r="Q464" cm="1" vm="2">
        <f t="array" aca="1" ref="Q464:R464" ca="1">_xlfn.STOCKHISTORY(A464,P464,P464,0,0 )</f>
        <v>45289</v>
      </c>
      <c r="R464" s="17" vm="1091">
        <f ca="1"/>
        <v>41.52</v>
      </c>
      <c r="S464" s="7">
        <f ca="1">D464/R464-1</f>
        <v>-6.7437379576108514E-3</v>
      </c>
    </row>
    <row r="465" spans="1:19" x14ac:dyDescent="0.25">
      <c r="A465" t="e" vm="1092">
        <v>#VALUE!</v>
      </c>
      <c r="B465" t="str" cm="1">
        <f t="array" ref="B465">_FV(A465,"Name")</f>
        <v>WYNN RESORTS, LIMITED</v>
      </c>
      <c r="C465" t="str" cm="1">
        <f t="array" ref="C465">_FV(A465,"Ticker symbol",TRUE)</f>
        <v>WYNN</v>
      </c>
      <c r="D465" cm="1">
        <f t="array" ref="D465">_FV(A465,"Price")</f>
        <v>94.56</v>
      </c>
      <c r="E465" s="1" cm="1">
        <f t="array" ref="E465">_FV(A465,"Change (%)",TRUE)</f>
        <v>4.7819999999999998E-3</v>
      </c>
      <c r="F465" s="2" cm="1">
        <f t="array" ref="F465">_FV(A465,"52 week high",TRUE)</f>
        <v>117.86</v>
      </c>
      <c r="G465" s="2" cm="1">
        <f t="array" ref="G465">_FV(A465,"52 week low",TRUE)</f>
        <v>81.650000000000006</v>
      </c>
      <c r="H465" s="3" cm="1">
        <f t="array" ref="H465">_FV(A465,"Market cap",TRUE)/100000000</f>
        <v>106.8017376</v>
      </c>
      <c r="I465" s="26" cm="1">
        <f t="array" ref="I465">_FV(A465,"Volume")/1000000</f>
        <v>1.4523489999999999</v>
      </c>
      <c r="J465" s="26" cm="1">
        <f t="array" ref="J465">_FV(A465,"Volume average",TRUE)/1000000</f>
        <v>1.907025</v>
      </c>
      <c r="K465" s="23">
        <f>J465*D465*1000000/100000000</f>
        <v>1.8032828400000001</v>
      </c>
      <c r="L465" s="26" cm="1">
        <f t="array" ref="L465">_FV(A465,"Shares outstanding",TRUE)/100000000</f>
        <v>1.1294599999999999</v>
      </c>
      <c r="M465" s="7">
        <f>I465/J465</f>
        <v>0.76157837469356715</v>
      </c>
      <c r="N465" s="7">
        <f>F465/D465-1</f>
        <v>0.24640439932318103</v>
      </c>
      <c r="O465" s="7">
        <f>D465/G465-1</f>
        <v>0.15811390079608079</v>
      </c>
      <c r="P465" s="16">
        <f>$P$1</f>
        <v>45289</v>
      </c>
      <c r="Q465" cm="1" vm="2">
        <f t="array" aca="1" ref="Q465:R465" ca="1">_xlfn.STOCKHISTORY(A465,P465,P465,0,0 )</f>
        <v>45289</v>
      </c>
      <c r="R465" s="17" vm="1093">
        <f ca="1"/>
        <v>91.11</v>
      </c>
      <c r="S465" s="7">
        <f ca="1">D465/R465-1</f>
        <v>3.7866315442871334E-2</v>
      </c>
    </row>
    <row r="466" spans="1:19" x14ac:dyDescent="0.25">
      <c r="A466" t="e" vm="1094">
        <v>#VALUE!</v>
      </c>
      <c r="B466" t="str" cm="1">
        <f t="array" ref="B466">_FV(A466,"Name")</f>
        <v>CAMDEN PROPERTY TRUST</v>
      </c>
      <c r="C466" t="str" cm="1">
        <f t="array" ref="C466">_FV(A466,"Ticker symbol",TRUE)</f>
        <v>CPT</v>
      </c>
      <c r="D466" cm="1">
        <f t="array" ref="D466">_FV(A466,"Price")</f>
        <v>99.51</v>
      </c>
      <c r="E466" s="1" cm="1">
        <f t="array" ref="E466">_FV(A466,"Change (%)",TRUE)</f>
        <v>2.9230000000000003E-3</v>
      </c>
      <c r="F466" s="2" cm="1">
        <f t="array" ref="F466">_FV(A466,"52 week high",TRUE)</f>
        <v>127.6</v>
      </c>
      <c r="G466" s="2" cm="1">
        <f t="array" ref="G466">_FV(A466,"52 week low",TRUE)</f>
        <v>82.81</v>
      </c>
      <c r="H466" s="3" cm="1">
        <f t="array" ref="H466">_FV(A466,"Market cap",TRUE)/100000000</f>
        <v>106.24802112</v>
      </c>
      <c r="I466" s="26" cm="1">
        <f t="array" ref="I466">_FV(A466,"Volume")/1000000</f>
        <v>1.3325050000000001</v>
      </c>
      <c r="J466" s="26" cm="1">
        <f t="array" ref="J466">_FV(A466,"Volume average",TRUE)/1000000</f>
        <v>1.008111</v>
      </c>
      <c r="K466" s="23">
        <f>J466*D466*1000000/100000000</f>
        <v>1.0031712560999999</v>
      </c>
      <c r="L466" s="26" cm="1">
        <f t="array" ref="L466">_FV(A466,"Shares outstanding",TRUE)/100000000</f>
        <v>1.067712</v>
      </c>
      <c r="M466" s="7">
        <f>I466/J466</f>
        <v>1.3217840098957359</v>
      </c>
      <c r="N466" s="7">
        <f>F466/D466-1</f>
        <v>0.28228318761933457</v>
      </c>
      <c r="O466" s="7">
        <f>D466/G466-1</f>
        <v>0.20166646540272914</v>
      </c>
      <c r="P466" s="16">
        <f>$P$1</f>
        <v>45289</v>
      </c>
      <c r="Q466" cm="1" vm="2">
        <f t="array" aca="1" ref="Q466:R466" ca="1">_xlfn.STOCKHISTORY(A466,P466,P466,0,0 )</f>
        <v>45289</v>
      </c>
      <c r="R466" s="17" vm="1095">
        <f ca="1"/>
        <v>99.29</v>
      </c>
      <c r="S466" s="7">
        <f ca="1">D466/R466-1</f>
        <v>2.2157316950346395E-3</v>
      </c>
    </row>
    <row r="467" spans="1:19" x14ac:dyDescent="0.25">
      <c r="A467" t="e" vm="1096">
        <v>#VALUE!</v>
      </c>
      <c r="B467" t="str" cm="1">
        <f t="array" ref="B467">_FV(A467,"Name")</f>
        <v>CHARLES RIVER LABORATORIES INTERNATIONAL, INC.</v>
      </c>
      <c r="C467" t="str" cm="1">
        <f t="array" ref="C467">_FV(A467,"Ticker symbol",TRUE)</f>
        <v>CRL</v>
      </c>
      <c r="D467" cm="1">
        <f t="array" ref="D467">_FV(A467,"Price")</f>
        <v>206.43</v>
      </c>
      <c r="E467" s="1" cm="1">
        <f t="array" ref="E467">_FV(A467,"Change (%)",TRUE)</f>
        <v>-2.3925000000000002E-2</v>
      </c>
      <c r="F467" s="2" cm="1">
        <f t="array" ref="F467">_FV(A467,"52 week high",TRUE)</f>
        <v>262</v>
      </c>
      <c r="G467" s="2" cm="1">
        <f t="array" ref="G467">_FV(A467,"52 week low",TRUE)</f>
        <v>161.65</v>
      </c>
      <c r="H467" s="3" cm="1">
        <f t="array" ref="H467">_FV(A467,"Market cap",TRUE)/100000000</f>
        <v>105.89198424</v>
      </c>
      <c r="I467" s="26" cm="1">
        <f t="array" ref="I467">_FV(A467,"Volume")/1000000</f>
        <v>0.653223</v>
      </c>
      <c r="J467" s="26" cm="1">
        <f t="array" ref="J467">_FV(A467,"Volume average",TRUE)/1000000</f>
        <v>0.53886500000000004</v>
      </c>
      <c r="K467" s="23">
        <f>J467*D467*1000000/100000000</f>
        <v>1.1123790195000001</v>
      </c>
      <c r="L467" s="26" cm="1">
        <f t="array" ref="L467">_FV(A467,"Shares outstanding",TRUE)/100000000</f>
        <v>0.51296799999999998</v>
      </c>
      <c r="M467" s="7">
        <f>I467/J467</f>
        <v>1.21222012934594</v>
      </c>
      <c r="N467" s="7">
        <f>F467/D467-1</f>
        <v>0.2691953688901807</v>
      </c>
      <c r="O467" s="7">
        <f>D467/G467-1</f>
        <v>0.27701824930405206</v>
      </c>
      <c r="P467" s="16">
        <f>$P$1</f>
        <v>45289</v>
      </c>
      <c r="Q467" cm="1" vm="2">
        <f t="array" aca="1" ref="Q467:R467" ca="1">_xlfn.STOCKHISTORY(A467,P467,P467,0,0 )</f>
        <v>45289</v>
      </c>
      <c r="R467" s="17" vm="1097">
        <f ca="1"/>
        <v>236.4</v>
      </c>
      <c r="S467" s="7">
        <f ca="1">D467/R467-1</f>
        <v>-0.12677664974619285</v>
      </c>
    </row>
    <row r="468" spans="1:19" x14ac:dyDescent="0.25">
      <c r="A468" t="e" vm="1098">
        <v>#VALUE!</v>
      </c>
      <c r="B468" t="str" cm="1">
        <f t="array" ref="B468">_FV(A468,"Name")</f>
        <v>F5, INC.</v>
      </c>
      <c r="C468" t="str" cm="1">
        <f t="array" ref="C468">_FV(A468,"Ticker symbol",TRUE)</f>
        <v>FFIV</v>
      </c>
      <c r="D468" cm="1">
        <f t="array" ref="D468">_FV(A468,"Price")</f>
        <v>176.16</v>
      </c>
      <c r="E468" s="1" cm="1">
        <f t="array" ref="E468">_FV(A468,"Change (%)",TRUE)</f>
        <v>5.677E-5</v>
      </c>
      <c r="F468" s="2" cm="1">
        <f t="array" ref="F468">_FV(A468,"52 week high",TRUE)</f>
        <v>180.7</v>
      </c>
      <c r="G468" s="2" cm="1">
        <f t="array" ref="G468">_FV(A468,"52 week low",TRUE)</f>
        <v>127.05</v>
      </c>
      <c r="H468" s="3" cm="1">
        <f t="array" ref="H468">_FV(A468,"Market cap",TRUE)/100000000</f>
        <v>105.1742</v>
      </c>
      <c r="I468" s="26" cm="1">
        <f t="array" ref="I468">_FV(A468,"Volume")/1000000</f>
        <v>0.31985999999999998</v>
      </c>
      <c r="J468" s="26" cm="1">
        <f t="array" ref="J468">_FV(A468,"Volume average",TRUE)/1000000</f>
        <v>0.40778500000000001</v>
      </c>
      <c r="K468" s="23">
        <f>J468*D468*1000000/100000000</f>
        <v>0.71835405599999991</v>
      </c>
      <c r="L468" s="26" cm="1">
        <f t="array" ref="L468">_FV(A468,"Shares outstanding",TRUE)/100000000</f>
        <v>0.59707209999999999</v>
      </c>
      <c r="M468" s="7">
        <f>I468/J468</f>
        <v>0.78438392780509325</v>
      </c>
      <c r="N468" s="7">
        <f>F468/D468-1</f>
        <v>2.5772025431425982E-2</v>
      </c>
      <c r="O468" s="7">
        <f>D468/G468-1</f>
        <v>0.38654073199527739</v>
      </c>
      <c r="P468" s="16">
        <f>$P$1</f>
        <v>45289</v>
      </c>
      <c r="Q468" cm="1" vm="2">
        <f t="array" aca="1" ref="Q468:R468" ca="1">_xlfn.STOCKHISTORY(A468,P468,P468,0,0 )</f>
        <v>45289</v>
      </c>
      <c r="R468" s="17" vm="1099">
        <f ca="1"/>
        <v>178.98</v>
      </c>
      <c r="S468" s="7">
        <f ca="1">D468/R468-1</f>
        <v>-1.5755950385517914E-2</v>
      </c>
    </row>
    <row r="469" spans="1:19" x14ac:dyDescent="0.25">
      <c r="A469" t="e" vm="1100">
        <v>#VALUE!</v>
      </c>
      <c r="B469" t="str" cm="1">
        <f t="array" ref="B469">_FV(A469,"Name")</f>
        <v>ALLEGION PUBLIC LIMITED COMPANY</v>
      </c>
      <c r="C469" t="str" cm="1">
        <f t="array" ref="C469">_FV(A469,"Ticker symbol",TRUE)</f>
        <v>ALLE</v>
      </c>
      <c r="D469" cm="1">
        <f t="array" ref="D469">_FV(A469,"Price")</f>
        <v>119.41</v>
      </c>
      <c r="E469" s="1" cm="1">
        <f t="array" ref="E469">_FV(A469,"Change (%)",TRUE)</f>
        <v>-3.0890000000000002E-3</v>
      </c>
      <c r="F469" s="2" cm="1">
        <f t="array" ref="F469">_FV(A469,"52 week high",TRUE)</f>
        <v>128.43</v>
      </c>
      <c r="G469" s="2" cm="1">
        <f t="array" ref="G469">_FV(A469,"52 week low",TRUE)</f>
        <v>95.94</v>
      </c>
      <c r="H469" s="3" cm="1">
        <f t="array" ref="H469">_FV(A469,"Market cap",TRUE)/100000000</f>
        <v>105.1519</v>
      </c>
      <c r="I469" s="26" cm="1">
        <f t="array" ref="I469">_FV(A469,"Volume")/1000000</f>
        <v>0.90040799999999999</v>
      </c>
      <c r="J469" s="26" cm="1">
        <f t="array" ref="J469">_FV(A469,"Volume average",TRUE)/1000000</f>
        <v>0.98882400000000004</v>
      </c>
      <c r="K469" s="23">
        <f>J469*D469*1000000/100000000</f>
        <v>1.1807547384000001</v>
      </c>
      <c r="L469" s="26" cm="1">
        <f t="array" ref="L469">_FV(A469,"Shares outstanding",TRUE)/100000000</f>
        <v>0.87787570000000004</v>
      </c>
      <c r="M469" s="7">
        <f>I469/J469</f>
        <v>0.9105846945462488</v>
      </c>
      <c r="N469" s="7">
        <f>F469/D469-1</f>
        <v>7.5538062138849504E-2</v>
      </c>
      <c r="O469" s="7">
        <f>D469/G469-1</f>
        <v>0.24463206170523244</v>
      </c>
      <c r="P469" s="16">
        <f>$P$1</f>
        <v>45289</v>
      </c>
      <c r="Q469" cm="1" vm="2">
        <f t="array" aca="1" ref="Q469:R469" ca="1">_xlfn.STOCKHISTORY(A469,P469,P469,0,0 )</f>
        <v>45289</v>
      </c>
      <c r="R469" s="17" vm="1101">
        <f ca="1"/>
        <v>126.69</v>
      </c>
      <c r="S469" s="7">
        <f ca="1">D469/R469-1</f>
        <v>-5.7463098902833742E-2</v>
      </c>
    </row>
    <row r="470" spans="1:19" x14ac:dyDescent="0.25">
      <c r="A470" t="e" vm="1102">
        <v>#VALUE!</v>
      </c>
      <c r="B470" t="str" cm="1">
        <f t="array" ref="B470">_FV(A470,"Name")</f>
        <v>EASTMAN CHEMICAL COMPANY</v>
      </c>
      <c r="C470" t="str" cm="1">
        <f t="array" ref="C470">_FV(A470,"Ticker symbol",TRUE)</f>
        <v>EMN</v>
      </c>
      <c r="D470" cm="1">
        <f t="array" ref="D470">_FV(A470,"Price")</f>
        <v>86.29</v>
      </c>
      <c r="E470" s="1" cm="1">
        <f t="array" ref="E470">_FV(A470,"Change (%)",TRUE)</f>
        <v>-7.3619999999999996E-3</v>
      </c>
      <c r="F470" s="2" cm="1">
        <f t="array" ref="F470">_FV(A470,"52 week high",TRUE)</f>
        <v>92.21</v>
      </c>
      <c r="G470" s="2" cm="1">
        <f t="array" ref="G470">_FV(A470,"52 week low",TRUE)</f>
        <v>68.89</v>
      </c>
      <c r="H470" s="3" cm="1">
        <f t="array" ref="H470">_FV(A470,"Market cap",TRUE)/100000000</f>
        <v>102.30887559999999</v>
      </c>
      <c r="I470" s="26" cm="1">
        <f t="array" ref="I470">_FV(A470,"Volume")/1000000</f>
        <v>0.86229</v>
      </c>
      <c r="J470" s="26" cm="1">
        <f t="array" ref="J470">_FV(A470,"Volume average",TRUE)/1000000</f>
        <v>0.87648599999999999</v>
      </c>
      <c r="K470" s="23">
        <f>J470*D470*1000000/100000000</f>
        <v>0.75631976940000001</v>
      </c>
      <c r="L470" s="26" cm="1">
        <f t="array" ref="L470">_FV(A470,"Shares outstanding",TRUE)/100000000</f>
        <v>1.18564</v>
      </c>
      <c r="M470" s="7">
        <f>I470/J470</f>
        <v>0.98380350627391655</v>
      </c>
      <c r="N470" s="7">
        <f>F470/D470-1</f>
        <v>6.8605863947154733E-2</v>
      </c>
      <c r="O470" s="7">
        <f>D470/G470-1</f>
        <v>0.25257657134562361</v>
      </c>
      <c r="P470" s="16">
        <f>$P$1</f>
        <v>45289</v>
      </c>
      <c r="Q470" cm="1" vm="2">
        <f t="array" aca="1" ref="Q470:R470" ca="1">_xlfn.STOCKHISTORY(A470,P470,P470,0,0 )</f>
        <v>45289</v>
      </c>
      <c r="R470" s="17" vm="1103">
        <f ca="1"/>
        <v>89.82</v>
      </c>
      <c r="S470" s="7">
        <f ca="1">D470/R470-1</f>
        <v>-3.9300823869962032E-2</v>
      </c>
    </row>
    <row r="471" spans="1:19" x14ac:dyDescent="0.25">
      <c r="A471" t="e" vm="1104">
        <v>#VALUE!</v>
      </c>
      <c r="B471" t="str" cm="1">
        <f t="array" ref="B471">_FV(A471,"Name")</f>
        <v>CERIDIAN HCM HOLDING INC.</v>
      </c>
      <c r="C471" t="str" cm="1">
        <f t="array" ref="C471">_FV(A471,"Ticker symbol",TRUE)</f>
        <v>CDAY</v>
      </c>
      <c r="D471" cm="1">
        <f t="array" ref="D471">_FV(A471,"Price")</f>
        <v>65.489999999999995</v>
      </c>
      <c r="E471" s="1" cm="1">
        <f t="array" ref="E471">_FV(A471,"Change (%)",TRUE)</f>
        <v>2.7560000000000002E-3</v>
      </c>
      <c r="F471" s="2" cm="1">
        <f t="array" ref="F471">_FV(A471,"52 week high",TRUE)</f>
        <v>79.66</v>
      </c>
      <c r="G471" s="2" cm="1">
        <f t="array" ref="G471">_FV(A471,"52 week low",TRUE)</f>
        <v>55.62</v>
      </c>
      <c r="H471" s="3" cm="1">
        <f t="array" ref="H471">_FV(A471,"Market cap",TRUE)/100000000</f>
        <v>101.9666</v>
      </c>
      <c r="I471" s="26" cm="1">
        <f t="array" ref="I471">_FV(A471,"Volume")/1000000</f>
        <v>1.0444979999999999</v>
      </c>
      <c r="J471" s="26" cm="1">
        <f t="array" ref="J471">_FV(A471,"Volume average",TRUE)/1000000</f>
        <v>1.239932</v>
      </c>
      <c r="K471" s="23">
        <f>J471*D471*1000000/100000000</f>
        <v>0.81203146679999993</v>
      </c>
      <c r="L471" s="26" cm="1">
        <f t="array" ref="L471">_FV(A471,"Shares outstanding",TRUE)/100000000</f>
        <v>1.5612699999999999</v>
      </c>
      <c r="M471" s="7">
        <f>I471/J471</f>
        <v>0.84238329198697981</v>
      </c>
      <c r="N471" s="7">
        <f>F471/D471-1</f>
        <v>0.21636891128416558</v>
      </c>
      <c r="O471" s="7">
        <f>D471/G471-1</f>
        <v>0.17745415318230839</v>
      </c>
      <c r="P471" s="16">
        <f>$P$1</f>
        <v>45289</v>
      </c>
      <c r="Q471" cm="1" vm="2">
        <f t="array" aca="1" ref="Q471:R471" ca="1">_xlfn.STOCKHISTORY(A471,P471,P471,0,0 )</f>
        <v>45289</v>
      </c>
      <c r="R471" s="17" vm="1105">
        <f ca="1"/>
        <v>67.12</v>
      </c>
      <c r="S471" s="7">
        <f ca="1">D471/R471-1</f>
        <v>-2.4284862932062112E-2</v>
      </c>
    </row>
    <row r="472" spans="1:19" x14ac:dyDescent="0.25">
      <c r="A472" t="e" vm="1106">
        <v>#VALUE!</v>
      </c>
      <c r="B472" t="str" cm="1">
        <f t="array" ref="B472">_FV(A472,"Name")</f>
        <v>MARKETAXESS HOLDINGS INC.</v>
      </c>
      <c r="C472" t="str" cm="1">
        <f t="array" ref="C472">_FV(A472,"Ticker symbol",TRUE)</f>
        <v>MKTX</v>
      </c>
      <c r="D472" cm="1">
        <f t="array" ref="D472">_FV(A472,"Price")</f>
        <v>269</v>
      </c>
      <c r="E472" s="1" cm="1">
        <f t="array" ref="E472">_FV(A472,"Change (%)",TRUE)</f>
        <v>7.4349999999999991E-5</v>
      </c>
      <c r="F472" s="2" cm="1">
        <f t="array" ref="F472">_FV(A472,"52 week high",TRUE)</f>
        <v>399.78</v>
      </c>
      <c r="G472" s="2" cm="1">
        <f t="array" ref="G472">_FV(A472,"52 week low",TRUE)</f>
        <v>200.01</v>
      </c>
      <c r="H472" s="3" cm="1">
        <f t="array" ref="H472">_FV(A472,"Market cap",TRUE)/100000000</f>
        <v>101.9656605</v>
      </c>
      <c r="I472" s="26" cm="1">
        <f t="array" ref="I472">_FV(A472,"Volume")/1000000</f>
        <v>0.25034899999999999</v>
      </c>
      <c r="J472" s="26" cm="1">
        <f t="array" ref="J472">_FV(A472,"Volume average",TRUE)/1000000</f>
        <v>0.31420900000000002</v>
      </c>
      <c r="K472" s="23">
        <f>J472*D472*1000000/100000000</f>
        <v>0.84522220999999997</v>
      </c>
      <c r="L472" s="26" cm="1">
        <f t="array" ref="L472">_FV(A472,"Shares outstanding",TRUE)/100000000</f>
        <v>0.37905450000000002</v>
      </c>
      <c r="M472" s="7">
        <f>I472/J472</f>
        <v>0.79675948174622613</v>
      </c>
      <c r="N472" s="7">
        <f>F472/D472-1</f>
        <v>0.48617100371747202</v>
      </c>
      <c r="O472" s="7">
        <f>D472/G472-1</f>
        <v>0.34493275336233187</v>
      </c>
      <c r="P472" s="16">
        <f>$P$1</f>
        <v>45289</v>
      </c>
      <c r="Q472" cm="1" vm="2">
        <f t="array" aca="1" ref="Q472:R472" ca="1">_xlfn.STOCKHISTORY(A472,P472,P472,0,0 )</f>
        <v>45289</v>
      </c>
      <c r="R472" s="17" vm="1107">
        <f ca="1"/>
        <v>292.85000000000002</v>
      </c>
      <c r="S472" s="7">
        <f ca="1">D472/R472-1</f>
        <v>-8.1441010756360011E-2</v>
      </c>
    </row>
    <row r="473" spans="1:19" x14ac:dyDescent="0.25">
      <c r="A473" t="e" vm="1108">
        <v>#VALUE!</v>
      </c>
      <c r="B473" t="str" cm="1">
        <f t="array" ref="B473">_FV(A473,"Name")</f>
        <v>HUNTINGTON INGALLS INDUSTRIES, INC.</v>
      </c>
      <c r="C473" t="str" cm="1">
        <f t="array" ref="C473">_FV(A473,"Ticker symbol",TRUE)</f>
        <v>HII</v>
      </c>
      <c r="D473" cm="1">
        <f t="array" ref="D473">_FV(A473,"Price")</f>
        <v>255.18</v>
      </c>
      <c r="E473" s="1" cm="1">
        <f t="array" ref="E473">_FV(A473,"Change (%)",TRUE)</f>
        <v>1.9629999999999999E-3</v>
      </c>
      <c r="F473" s="2" cm="1">
        <f t="array" ref="F473">_FV(A473,"52 week high",TRUE)</f>
        <v>261.42</v>
      </c>
      <c r="G473" s="2" cm="1">
        <f t="array" ref="G473">_FV(A473,"52 week low",TRUE)</f>
        <v>188.51</v>
      </c>
      <c r="H473" s="3" cm="1">
        <f t="array" ref="H473">_FV(A473,"Market cap",TRUE)/100000000</f>
        <v>101.36632521999999</v>
      </c>
      <c r="I473" s="26" cm="1">
        <f t="array" ref="I473">_FV(A473,"Volume")/1000000</f>
        <v>0.214175</v>
      </c>
      <c r="J473" s="26" cm="1">
        <f t="array" ref="J473">_FV(A473,"Volume average",TRUE)/1000000</f>
        <v>0.280005</v>
      </c>
      <c r="K473" s="23">
        <f>J473*D473*1000000/100000000</f>
        <v>0.71451675899999989</v>
      </c>
      <c r="L473" s="26" cm="1">
        <f t="array" ref="L473">_FV(A473,"Shares outstanding",TRUE)/100000000</f>
        <v>0.39723459999999999</v>
      </c>
      <c r="M473" s="7">
        <f>I473/J473</f>
        <v>0.76489705540972486</v>
      </c>
      <c r="N473" s="7">
        <f>F473/D473-1</f>
        <v>2.445332706324943E-2</v>
      </c>
      <c r="O473" s="7">
        <f>D473/G473-1</f>
        <v>0.35366824041164935</v>
      </c>
      <c r="P473" s="16">
        <f>$P$1</f>
        <v>45289</v>
      </c>
      <c r="Q473" cm="1" vm="2">
        <f t="array" aca="1" ref="Q473:R473" ca="1">_xlfn.STOCKHISTORY(A473,P473,P473,0,0 )</f>
        <v>45289</v>
      </c>
      <c r="R473" s="17" vm="1109">
        <f ca="1"/>
        <v>259.64</v>
      </c>
      <c r="S473" s="7">
        <f ca="1">D473/R473-1</f>
        <v>-1.7177630565398117E-2</v>
      </c>
    </row>
    <row r="474" spans="1:19" x14ac:dyDescent="0.25">
      <c r="A474" t="e" vm="1110">
        <v>#VALUE!</v>
      </c>
      <c r="B474" t="str" cm="1">
        <f t="array" ref="B474">_FV(A474,"Name")</f>
        <v>C.H. ROBINSON WORLDWIDE, INC.</v>
      </c>
      <c r="C474" t="str" cm="1">
        <f t="array" ref="C474">_FV(A474,"Ticker symbol",TRUE)</f>
        <v>CHRW</v>
      </c>
      <c r="D474" cm="1">
        <f t="array" ref="D474">_FV(A474,"Price")</f>
        <v>85.81</v>
      </c>
      <c r="E474" s="1" cm="1">
        <f t="array" ref="E474">_FV(A474,"Change (%)",TRUE)</f>
        <v>-1.2201999999999999E-2</v>
      </c>
      <c r="F474" s="2" cm="1">
        <f t="array" ref="F474">_FV(A474,"52 week high",TRUE)</f>
        <v>108.05</v>
      </c>
      <c r="G474" s="2" cm="1">
        <f t="array" ref="G474">_FV(A474,"52 week low",TRUE)</f>
        <v>78.69</v>
      </c>
      <c r="H474" s="3" cm="1">
        <f t="array" ref="H474">_FV(A474,"Market cap",TRUE)/100000000</f>
        <v>101.3348</v>
      </c>
      <c r="I474" s="26" cm="1">
        <f t="array" ref="I474">_FV(A474,"Volume")/1000000</f>
        <v>1.2256640000000001</v>
      </c>
      <c r="J474" s="26" cm="1">
        <f t="array" ref="J474">_FV(A474,"Volume average",TRUE)/1000000</f>
        <v>1.2587699999999999</v>
      </c>
      <c r="K474" s="23">
        <f>J474*D474*1000000/100000000</f>
        <v>1.080150537</v>
      </c>
      <c r="L474" s="26" cm="1">
        <f t="array" ref="L474">_FV(A474,"Shares outstanding",TRUE)/100000000</f>
        <v>1.1665099999999999</v>
      </c>
      <c r="M474" s="7">
        <f>I474/J474</f>
        <v>0.97369972274521965</v>
      </c>
      <c r="N474" s="7">
        <f>F474/D474-1</f>
        <v>0.25917725206852338</v>
      </c>
      <c r="O474" s="7">
        <f>D474/G474-1</f>
        <v>9.0481636802643317E-2</v>
      </c>
      <c r="P474" s="16">
        <f>$P$1</f>
        <v>45289</v>
      </c>
      <c r="Q474" cm="1" vm="2">
        <f t="array" aca="1" ref="Q474:R474" ca="1">_xlfn.STOCKHISTORY(A474,P474,P474,0,0 )</f>
        <v>45289</v>
      </c>
      <c r="R474" s="17" vm="1111">
        <f ca="1"/>
        <v>86.39</v>
      </c>
      <c r="S474" s="7">
        <f ca="1">D474/R474-1</f>
        <v>-6.713740016205505E-3</v>
      </c>
    </row>
    <row r="475" spans="1:19" x14ac:dyDescent="0.25">
      <c r="A475" t="e" vm="1112">
        <v>#VALUE!</v>
      </c>
      <c r="B475" t="str" cm="1">
        <f t="array" ref="B475">_FV(A475,"Name")</f>
        <v>MATCH GROUP, INC.</v>
      </c>
      <c r="C475" t="str" cm="1">
        <f t="array" ref="C475">_FV(A475,"Ticker symbol",TRUE)</f>
        <v>MTCH</v>
      </c>
      <c r="D475" cm="1">
        <f t="array" ref="D475">_FV(A475,"Price")</f>
        <v>36.67</v>
      </c>
      <c r="E475" s="1" cm="1">
        <f t="array" ref="E475">_FV(A475,"Change (%)",TRUE)</f>
        <v>-5.6940000000000003E-3</v>
      </c>
      <c r="F475" s="2" cm="1">
        <f t="array" ref="F475">_FV(A475,"52 week high",TRUE)</f>
        <v>54.6</v>
      </c>
      <c r="G475" s="2" cm="1">
        <f t="array" ref="G475">_FV(A475,"52 week low",TRUE)</f>
        <v>27.85</v>
      </c>
      <c r="H475" s="3" cm="1">
        <f t="array" ref="H475">_FV(A475,"Market cap",TRUE)/100000000</f>
        <v>99.673313719999996</v>
      </c>
      <c r="I475" s="26" cm="1">
        <f t="array" ref="I475">_FV(A475,"Volume")/1000000</f>
        <v>4.8577719999999998</v>
      </c>
      <c r="J475" s="26" cm="1">
        <f t="array" ref="J475">_FV(A475,"Volume average",TRUE)/1000000</f>
        <v>6.6150549999999999</v>
      </c>
      <c r="K475" s="23">
        <f>J475*D475*1000000/100000000</f>
        <v>2.4257406685</v>
      </c>
      <c r="L475" s="26" cm="1">
        <f t="array" ref="L475">_FV(A475,"Shares outstanding",TRUE)/100000000</f>
        <v>2.7181160000000002</v>
      </c>
      <c r="M475" s="7">
        <f>I475/J475</f>
        <v>0.73435096155663104</v>
      </c>
      <c r="N475" s="7">
        <f>F475/D475-1</f>
        <v>0.48895554949550046</v>
      </c>
      <c r="O475" s="7">
        <f>D475/G475-1</f>
        <v>0.31669658886894081</v>
      </c>
      <c r="P475" s="16">
        <f>$P$1</f>
        <v>45289</v>
      </c>
      <c r="Q475" cm="1" vm="2">
        <f t="array" aca="1" ref="Q475:R475" ca="1">_xlfn.STOCKHISTORY(A475,P475,P475,0,0 )</f>
        <v>45289</v>
      </c>
      <c r="R475" s="17" vm="1113">
        <f ca="1"/>
        <v>36.5</v>
      </c>
      <c r="S475" s="7">
        <f ca="1">D475/R475-1</f>
        <v>4.6575342465753344E-3</v>
      </c>
    </row>
    <row r="476" spans="1:19" x14ac:dyDescent="0.25">
      <c r="A476" t="e" vm="1114">
        <v>#VALUE!</v>
      </c>
      <c r="B476" t="str" cm="1">
        <f t="array" ref="B476">_FV(A476,"Name")</f>
        <v>QORVO, INC.</v>
      </c>
      <c r="C476" t="str" cm="1">
        <f t="array" ref="C476">_FV(A476,"Ticker symbol",TRUE)</f>
        <v>QRVO</v>
      </c>
      <c r="D476" cm="1">
        <f t="array" ref="D476">_FV(A476,"Price")</f>
        <v>101.41</v>
      </c>
      <c r="E476" s="1" cm="1">
        <f t="array" ref="E476">_FV(A476,"Change (%)",TRUE)</f>
        <v>-8.6999999999999994E-3</v>
      </c>
      <c r="F476" s="2" cm="1">
        <f t="array" ref="F476">_FV(A476,"52 week high",TRUE)</f>
        <v>114.97</v>
      </c>
      <c r="G476" s="2" cm="1">
        <f t="array" ref="G476">_FV(A476,"52 week low",TRUE)</f>
        <v>80.62</v>
      </c>
      <c r="H476" s="3" cm="1">
        <f t="array" ref="H476">_FV(A476,"Market cap",TRUE)/100000000</f>
        <v>98.718325070000006</v>
      </c>
      <c r="I476" s="26" cm="1">
        <f t="array" ref="I476">_FV(A476,"Volume")/1000000</f>
        <v>1.022383</v>
      </c>
      <c r="J476" s="26" cm="1">
        <f t="array" ref="J476">_FV(A476,"Volume average",TRUE)/1000000</f>
        <v>1.284673</v>
      </c>
      <c r="K476" s="23">
        <f>J476*D476*1000000/100000000</f>
        <v>1.3027868892999999</v>
      </c>
      <c r="L476" s="26" cm="1">
        <f t="array" ref="L476">_FV(A476,"Shares outstanding",TRUE)/100000000</f>
        <v>0.97345749999999998</v>
      </c>
      <c r="M476" s="7">
        <f>I476/J476</f>
        <v>0.79583131271537588</v>
      </c>
      <c r="N476" s="7">
        <f>F476/D476-1</f>
        <v>0.1337146238043585</v>
      </c>
      <c r="O476" s="7">
        <f>D476/G476-1</f>
        <v>0.25787645745472587</v>
      </c>
      <c r="P476" s="16">
        <f>$P$1</f>
        <v>45289</v>
      </c>
      <c r="Q476" cm="1" vm="2">
        <f t="array" aca="1" ref="Q476:R476" ca="1">_xlfn.STOCKHISTORY(A476,P476,P476,0,0 )</f>
        <v>45289</v>
      </c>
      <c r="R476" s="17" vm="1115">
        <f ca="1"/>
        <v>112.61</v>
      </c>
      <c r="S476" s="7">
        <f ca="1">D476/R476-1</f>
        <v>-9.9458307432732429E-2</v>
      </c>
    </row>
    <row r="477" spans="1:19" x14ac:dyDescent="0.25">
      <c r="A477" t="e" vm="1116">
        <v>#VALUE!</v>
      </c>
      <c r="B477" t="str" cm="1">
        <f t="array" ref="B477">_FV(A477,"Name")</f>
        <v>BATH &amp; BODY WORKS, INC.</v>
      </c>
      <c r="C477" t="str" cm="1">
        <f t="array" ref="C477">_FV(A477,"Ticker symbol",TRUE)</f>
        <v>BBWI</v>
      </c>
      <c r="D477" cm="1">
        <f t="array" ref="D477">_FV(A477,"Price")</f>
        <v>43.155000000000001</v>
      </c>
      <c r="E477" s="1" cm="1">
        <f t="array" ref="E477">_FV(A477,"Change (%)",TRUE)</f>
        <v>2.2387999999999998E-2</v>
      </c>
      <c r="F477" s="2" cm="1">
        <f t="array" ref="F477">_FV(A477,"52 week high",TRUE)</f>
        <v>49.55</v>
      </c>
      <c r="G477" s="2" cm="1">
        <f t="array" ref="G477">_FV(A477,"52 week low",TRUE)</f>
        <v>27.3</v>
      </c>
      <c r="H477" s="3" cm="1">
        <f t="array" ref="H477">_FV(A477,"Market cap",TRUE)/100000000</f>
        <v>97.504665930000002</v>
      </c>
      <c r="I477" s="26" cm="1">
        <f t="array" ref="I477">_FV(A477,"Volume")/1000000</f>
        <v>3.7782979999999999</v>
      </c>
      <c r="J477" s="26" cm="1">
        <f t="array" ref="J477">_FV(A477,"Volume average",TRUE)/1000000</f>
        <v>3.3105989999999998</v>
      </c>
      <c r="K477" s="23">
        <f>J477*D477*1000000/100000000</f>
        <v>1.42868899845</v>
      </c>
      <c r="L477" s="26" cm="1">
        <f t="array" ref="L477">_FV(A477,"Shares outstanding",TRUE)/100000000</f>
        <v>2.2594059999999998</v>
      </c>
      <c r="M477" s="7">
        <f>I477/J477</f>
        <v>1.1412732257817997</v>
      </c>
      <c r="N477" s="7">
        <f>F477/D477-1</f>
        <v>0.14818676862472469</v>
      </c>
      <c r="O477" s="7">
        <f>D477/G477-1</f>
        <v>0.5807692307692307</v>
      </c>
      <c r="P477" s="16">
        <f>$P$1</f>
        <v>45289</v>
      </c>
      <c r="Q477" cm="1" vm="2">
        <f t="array" aca="1" ref="Q477:R477" ca="1">_xlfn.STOCKHISTORY(A477,P477,P477,0,0 )</f>
        <v>45289</v>
      </c>
      <c r="R477" s="17" vm="1117">
        <f ca="1"/>
        <v>43.16</v>
      </c>
      <c r="S477" s="7">
        <f ca="1">D477/R477-1</f>
        <v>-1.1584800741415435E-4</v>
      </c>
    </row>
    <row r="478" spans="1:19" x14ac:dyDescent="0.25">
      <c r="A478" t="e" vm="1118">
        <v>#VALUE!</v>
      </c>
      <c r="B478" t="str" cm="1">
        <f t="array" ref="B478">_FV(A478,"Name")</f>
        <v>CAESARS ENTERTAINMENT, INC.</v>
      </c>
      <c r="C478" t="str" cm="1">
        <f t="array" ref="C478">_FV(A478,"Ticker symbol",TRUE)</f>
        <v>CZR</v>
      </c>
      <c r="D478" cm="1">
        <f t="array" ref="D478">_FV(A478,"Price")</f>
        <v>44.75</v>
      </c>
      <c r="E478" s="1" cm="1">
        <f t="array" ref="E478">_FV(A478,"Change (%)",TRUE)</f>
        <v>7.8829999999999994E-3</v>
      </c>
      <c r="F478" s="2" cm="1">
        <f t="array" ref="F478">_FV(A478,"52 week high",TRUE)</f>
        <v>60.27</v>
      </c>
      <c r="G478" s="2" cm="1">
        <f t="array" ref="G478">_FV(A478,"52 week low",TRUE)</f>
        <v>38.33</v>
      </c>
      <c r="H478" s="3" cm="1">
        <f t="array" ref="H478">_FV(A478,"Market cap",TRUE)/100000000</f>
        <v>96.530538250000006</v>
      </c>
      <c r="I478" s="26" cm="1">
        <f t="array" ref="I478">_FV(A478,"Volume")/1000000</f>
        <v>3.0697380000000001</v>
      </c>
      <c r="J478" s="26" cm="1">
        <f t="array" ref="J478">_FV(A478,"Volume average",TRUE)/1000000</f>
        <v>3.4101970000000001</v>
      </c>
      <c r="K478" s="23">
        <f>J478*D478*1000000/100000000</f>
        <v>1.5260631575000001</v>
      </c>
      <c r="L478" s="26" cm="1">
        <f t="array" ref="L478">_FV(A478,"Shares outstanding",TRUE)/100000000</f>
        <v>2.1571069999999999</v>
      </c>
      <c r="M478" s="7">
        <f>I478/J478</f>
        <v>0.90016441865381969</v>
      </c>
      <c r="N478" s="7">
        <f>F478/D478-1</f>
        <v>0.34681564245810059</v>
      </c>
      <c r="O478" s="7">
        <f>D478/G478-1</f>
        <v>0.16749282546308386</v>
      </c>
      <c r="P478" s="16">
        <f>$P$1</f>
        <v>45289</v>
      </c>
      <c r="Q478" cm="1" vm="2">
        <f t="array" aca="1" ref="Q478:R478" ca="1">_xlfn.STOCKHISTORY(A478,P478,P478,0,0 )</f>
        <v>45289</v>
      </c>
      <c r="R478" s="17" vm="1119">
        <f ca="1"/>
        <v>46.88</v>
      </c>
      <c r="S478" s="7">
        <f ca="1">D478/R478-1</f>
        <v>-4.5435153583617827E-2</v>
      </c>
    </row>
    <row r="479" spans="1:19" x14ac:dyDescent="0.25">
      <c r="A479" t="e" vm="1120">
        <v>#VALUE!</v>
      </c>
      <c r="B479" t="str" cm="1">
        <f t="array" ref="B479">_FV(A479,"Name")</f>
        <v>DAVITA INC.</v>
      </c>
      <c r="C479" t="str" cm="1">
        <f t="array" ref="C479">_FV(A479,"Ticker symbol",TRUE)</f>
        <v>DVA</v>
      </c>
      <c r="D479" cm="1">
        <f t="array" ref="D479">_FV(A479,"Price")</f>
        <v>104.82</v>
      </c>
      <c r="E479" s="1" cm="1">
        <f t="array" ref="E479">_FV(A479,"Change (%)",TRUE)</f>
        <v>-3.9230000000000001E-2</v>
      </c>
      <c r="F479" s="2" cm="1">
        <f t="array" ref="F479">_FV(A479,"52 week high",TRUE)</f>
        <v>116.97</v>
      </c>
      <c r="G479" s="2" cm="1">
        <f t="array" ref="G479">_FV(A479,"52 week low",TRUE)</f>
        <v>71.510000000000005</v>
      </c>
      <c r="H479" s="3" cm="1">
        <f t="array" ref="H479">_FV(A479,"Market cap",TRUE)/100000000</f>
        <v>95.700659999999999</v>
      </c>
      <c r="I479" s="26" cm="1">
        <f t="array" ref="I479">_FV(A479,"Volume")/1000000</f>
        <v>1.2957890000000001</v>
      </c>
      <c r="J479" s="26" cm="1">
        <f t="array" ref="J479">_FV(A479,"Volume average",TRUE)/1000000</f>
        <v>0.79835900000000004</v>
      </c>
      <c r="K479" s="23">
        <f>J479*D479*1000000/100000000</f>
        <v>0.83683990379999995</v>
      </c>
      <c r="L479" s="26" cm="1">
        <f t="array" ref="L479">_FV(A479,"Shares outstanding",TRUE)/100000000</f>
        <v>0.91300000000000003</v>
      </c>
      <c r="M479" s="7">
        <f>I479/J479</f>
        <v>1.6230655632365891</v>
      </c>
      <c r="N479" s="7">
        <f>F479/D479-1</f>
        <v>0.11591299370349173</v>
      </c>
      <c r="O479" s="7">
        <f>D479/G479-1</f>
        <v>0.46580897776534735</v>
      </c>
      <c r="P479" s="16">
        <f>$P$1</f>
        <v>45289</v>
      </c>
      <c r="Q479" cm="1" vm="2">
        <f t="array" aca="1" ref="Q479:R479" ca="1">_xlfn.STOCKHISTORY(A479,P479,P479,0,0 )</f>
        <v>45289</v>
      </c>
      <c r="R479" s="17" vm="1121">
        <f ca="1"/>
        <v>104.76</v>
      </c>
      <c r="S479" s="7">
        <f ca="1">D479/R479-1</f>
        <v>5.7273768613952392E-4</v>
      </c>
    </row>
    <row r="480" spans="1:19" x14ac:dyDescent="0.25">
      <c r="A480" t="e" vm="1122">
        <v>#VALUE!</v>
      </c>
      <c r="B480" t="str" cm="1">
        <f t="array" ref="B480">_FV(A480,"Name")</f>
        <v>HENRY SCHEIN, INC.</v>
      </c>
      <c r="C480" t="str" cm="1">
        <f t="array" ref="C480">_FV(A480,"Ticker symbol",TRUE)</f>
        <v>HSIC</v>
      </c>
      <c r="D480" cm="1">
        <f t="array" ref="D480">_FV(A480,"Price")</f>
        <v>72.989999999999995</v>
      </c>
      <c r="E480" s="1" cm="1">
        <f t="array" ref="E480">_FV(A480,"Change (%)",TRUE)</f>
        <v>-1.0439E-2</v>
      </c>
      <c r="F480" s="2" cm="1">
        <f t="array" ref="F480">_FV(A480,"52 week high",TRUE)</f>
        <v>89.72</v>
      </c>
      <c r="G480" s="2" cm="1">
        <f t="array" ref="G480">_FV(A480,"52 week low",TRUE)</f>
        <v>60.01</v>
      </c>
      <c r="H480" s="3" cm="1">
        <f t="array" ref="H480">_FV(A480,"Market cap",TRUE)/100000000</f>
        <v>94.841965169999995</v>
      </c>
      <c r="I480" s="26" cm="1">
        <f t="array" ref="I480">_FV(A480,"Volume")/1000000</f>
        <v>1.3499080000000001</v>
      </c>
      <c r="J480" s="26" cm="1">
        <f t="array" ref="J480">_FV(A480,"Volume average",TRUE)/1000000</f>
        <v>1.086228</v>
      </c>
      <c r="K480" s="23">
        <f>J480*D480*1000000/100000000</f>
        <v>0.79283781720000002</v>
      </c>
      <c r="L480" s="26" cm="1">
        <f t="array" ref="L480">_FV(A480,"Shares outstanding",TRUE)/100000000</f>
        <v>1.299383</v>
      </c>
      <c r="M480" s="7">
        <f>I480/J480</f>
        <v>1.2427482996203376</v>
      </c>
      <c r="N480" s="7">
        <f>F480/D480-1</f>
        <v>0.22920948075078784</v>
      </c>
      <c r="O480" s="7">
        <f>D480/G480-1</f>
        <v>0.21629728378603552</v>
      </c>
      <c r="P480" s="16">
        <f>$P$1</f>
        <v>45289</v>
      </c>
      <c r="Q480" cm="1" vm="2">
        <f t="array" aca="1" ref="Q480:R480" ca="1">_xlfn.STOCKHISTORY(A480,P480,P480,0,0 )</f>
        <v>45289</v>
      </c>
      <c r="R480" s="17" vm="1123">
        <f ca="1"/>
        <v>75.709999999999994</v>
      </c>
      <c r="S480" s="7">
        <f ca="1">D480/R480-1</f>
        <v>-3.5926561880861185E-2</v>
      </c>
    </row>
    <row r="481" spans="1:19" x14ac:dyDescent="0.25">
      <c r="A481" t="e" vm="1124">
        <v>#VALUE!</v>
      </c>
      <c r="B481" t="str" cm="1">
        <f t="array" ref="B481">_FV(A481,"Name")</f>
        <v>APA CORPORATION</v>
      </c>
      <c r="C481" t="str" cm="1">
        <f t="array" ref="C481">_FV(A481,"Ticker symbol",TRUE)</f>
        <v>APA</v>
      </c>
      <c r="D481" cm="1">
        <f t="array" ref="D481">_FV(A481,"Price")</f>
        <v>31.27</v>
      </c>
      <c r="E481" s="1" cm="1">
        <f t="array" ref="E481">_FV(A481,"Change (%)",TRUE)</f>
        <v>-3.9029000000000001E-2</v>
      </c>
      <c r="F481" s="2" cm="1">
        <f t="array" ref="F481">_FV(A481,"52 week high",TRUE)</f>
        <v>46.98</v>
      </c>
      <c r="G481" s="2" cm="1">
        <f t="array" ref="G481">_FV(A481,"52 week low",TRUE)</f>
        <v>30.67</v>
      </c>
      <c r="H481" s="3" cm="1">
        <f t="array" ref="H481">_FV(A481,"Market cap",TRUE)/100000000</f>
        <v>94.765204690000004</v>
      </c>
      <c r="I481" s="26" cm="1">
        <f t="array" ref="I481">_FV(A481,"Volume")/1000000</f>
        <v>5.3289859999999996</v>
      </c>
      <c r="J481" s="26" cm="1">
        <f t="array" ref="J481">_FV(A481,"Volume average",TRUE)/1000000</f>
        <v>5.2257309999999997</v>
      </c>
      <c r="K481" s="23">
        <f>J481*D481*1000000/100000000</f>
        <v>1.6340860837</v>
      </c>
      <c r="L481" s="26" cm="1">
        <f t="array" ref="L481">_FV(A481,"Shares outstanding",TRUE)/100000000</f>
        <v>3.0305469999999999</v>
      </c>
      <c r="M481" s="7">
        <f>I481/J481</f>
        <v>1.0197589581247102</v>
      </c>
      <c r="N481" s="7">
        <f>F481/D481-1</f>
        <v>0.50239846498241114</v>
      </c>
      <c r="O481" s="7">
        <f>D481/G481-1</f>
        <v>1.9563090968372832E-2</v>
      </c>
      <c r="P481" s="16">
        <f>$P$1</f>
        <v>45289</v>
      </c>
      <c r="Q481" cm="1" vm="2">
        <f t="array" aca="1" ref="Q481:R481" ca="1">_xlfn.STOCKHISTORY(A481,P481,P481,0,0 )</f>
        <v>45289</v>
      </c>
      <c r="R481" s="17" vm="1125">
        <f ca="1"/>
        <v>35.880000000000003</v>
      </c>
      <c r="S481" s="7">
        <f ca="1">D481/R481-1</f>
        <v>-0.12848383500557425</v>
      </c>
    </row>
    <row r="482" spans="1:19" x14ac:dyDescent="0.25">
      <c r="A482" t="e" vm="1126">
        <v>#VALUE!</v>
      </c>
      <c r="B482" t="str" cm="1">
        <f t="array" ref="B482">_FV(A482,"Name")</f>
        <v>BIO-RAD LABORATORIES, INC.</v>
      </c>
      <c r="C482" t="str" cm="1">
        <f t="array" ref="C482">_FV(A482,"Ticker symbol",TRUE)</f>
        <v>BIO</v>
      </c>
      <c r="D482" cm="1">
        <f t="array" ref="D482">_FV(A482,"Price")</f>
        <v>315.45999999999998</v>
      </c>
      <c r="E482" s="1" cm="1">
        <f t="array" ref="E482">_FV(A482,"Change (%)",TRUE)</f>
        <v>-9.7310000000000001E-3</v>
      </c>
      <c r="F482" s="2" cm="1">
        <f t="array" ref="F482">_FV(A482,"52 week high",TRUE)</f>
        <v>509.6225</v>
      </c>
      <c r="G482" s="2" cm="1">
        <f t="array" ref="G482">_FV(A482,"52 week low",TRUE)</f>
        <v>261.58999999999997</v>
      </c>
      <c r="H482" s="3" cm="1">
        <f t="array" ref="H482">_FV(A482,"Market cap",TRUE)/100000000</f>
        <v>92.780770000000004</v>
      </c>
      <c r="I482" s="26" cm="1">
        <f t="array" ref="I482">_FV(A482,"Volume")/1000000</f>
        <v>0.171597</v>
      </c>
      <c r="J482" s="26" cm="1">
        <f t="array" ref="J482">_FV(A482,"Volume average",TRUE)/1000000</f>
        <v>0.24107400000000001</v>
      </c>
      <c r="K482" s="23">
        <f>J482*D482*1000000/100000000</f>
        <v>0.76049204039999996</v>
      </c>
      <c r="L482" s="26" cm="1">
        <f t="array" ref="L482">_FV(A482,"Shares outstanding",TRUE)/100000000</f>
        <v>0.29145169999999998</v>
      </c>
      <c r="M482" s="7">
        <f>I482/J482</f>
        <v>0.71180218522113536</v>
      </c>
      <c r="N482" s="7">
        <f>F482/D482-1</f>
        <v>0.61549007798136057</v>
      </c>
      <c r="O482" s="7">
        <f>D482/G482-1</f>
        <v>0.20593294850720589</v>
      </c>
      <c r="P482" s="16">
        <f>$P$1</f>
        <v>45289</v>
      </c>
      <c r="Q482" cm="1" vm="2">
        <f t="array" aca="1" ref="Q482:R482" ca="1">_xlfn.STOCKHISTORY(A482,P482,P482,0,0 )</f>
        <v>45289</v>
      </c>
      <c r="R482" s="17" vm="1127">
        <f ca="1"/>
        <v>322.89</v>
      </c>
      <c r="S482" s="7">
        <f ca="1">D482/R482-1</f>
        <v>-2.3010932515717397E-2</v>
      </c>
    </row>
    <row r="483" spans="1:19" x14ac:dyDescent="0.25">
      <c r="A483" t="e" vm="1128">
        <v>#VALUE!</v>
      </c>
      <c r="B483" t="str" cm="1">
        <f t="array" ref="B483">_FV(A483,"Name")</f>
        <v>Catalent, Inc.</v>
      </c>
      <c r="C483" t="str" cm="1">
        <f t="array" ref="C483">_FV(A483,"Ticker symbol",TRUE)</f>
        <v>CTLT</v>
      </c>
      <c r="D483" cm="1">
        <f t="array" ref="D483">_FV(A483,"Price")</f>
        <v>49.42</v>
      </c>
      <c r="E483" s="1" cm="1">
        <f t="array" ref="E483">_FV(A483,"Change (%)",TRUE)</f>
        <v>1.8240000000000001E-3</v>
      </c>
      <c r="F483" s="2" cm="1">
        <f t="array" ref="F483">_FV(A483,"52 week high",TRUE)</f>
        <v>74.489999999999995</v>
      </c>
      <c r="G483" s="2" cm="1">
        <f t="array" ref="G483">_FV(A483,"52 week low",TRUE)</f>
        <v>31.45</v>
      </c>
      <c r="H483" s="3" cm="1">
        <f t="array" ref="H483">_FV(A483,"Market cap",TRUE)/100000000</f>
        <v>89.272930459999998</v>
      </c>
      <c r="I483" s="26" cm="1">
        <f t="array" ref="I483">_FV(A483,"Volume")/1000000</f>
        <v>2.2530800000000002</v>
      </c>
      <c r="J483" s="26" cm="1">
        <f t="array" ref="J483">_FV(A483,"Volume average",TRUE)/1000000</f>
        <v>1.9157219999999999</v>
      </c>
      <c r="K483" s="23">
        <f>J483*D483*1000000/100000000</f>
        <v>0.9467498124</v>
      </c>
      <c r="L483" s="26" cm="1">
        <f t="array" ref="L483">_FV(A483,"Shares outstanding",TRUE)/100000000</f>
        <v>1.806413</v>
      </c>
      <c r="M483" s="7">
        <f>I483/J483</f>
        <v>1.176099663729915</v>
      </c>
      <c r="N483" s="7">
        <f>F483/D483-1</f>
        <v>0.50728450020234717</v>
      </c>
      <c r="O483" s="7">
        <f>D483/G483-1</f>
        <v>0.57138314785373612</v>
      </c>
      <c r="P483" s="16">
        <f>$P$1</f>
        <v>45289</v>
      </c>
      <c r="Q483" cm="1" vm="2">
        <f t="array" aca="1" ref="Q483:R483" ca="1">_xlfn.STOCKHISTORY(A483,P483,P483,0,0 )</f>
        <v>45289</v>
      </c>
      <c r="R483" s="17" vm="1129">
        <f ca="1"/>
        <v>44.93</v>
      </c>
      <c r="S483" s="7">
        <f ca="1">D483/R483-1</f>
        <v>9.9933229468061491E-2</v>
      </c>
    </row>
    <row r="484" spans="1:19" x14ac:dyDescent="0.25">
      <c r="A484" t="e" vm="1130">
        <v>#VALUE!</v>
      </c>
      <c r="B484" t="str" cm="1">
        <f t="array" ref="B484">_FV(A484,"Name")</f>
        <v>RALPH LAUREN CORPORATION</v>
      </c>
      <c r="C484" t="str" cm="1">
        <f t="array" ref="C484">_FV(A484,"Ticker symbol",TRUE)</f>
        <v>RL</v>
      </c>
      <c r="D484" cm="1">
        <f t="array" ref="D484">_FV(A484,"Price")</f>
        <v>137.62</v>
      </c>
      <c r="E484" s="1" cm="1">
        <f t="array" ref="E484">_FV(A484,"Change (%)",TRUE)</f>
        <v>-2.898E-3</v>
      </c>
      <c r="F484" s="2" cm="1">
        <f t="array" ref="F484">_FV(A484,"52 week high",TRUE)</f>
        <v>148.035</v>
      </c>
      <c r="G484" s="2" cm="1">
        <f t="array" ref="G484">_FV(A484,"52 week low",TRUE)</f>
        <v>103.17</v>
      </c>
      <c r="H484" s="3" cm="1">
        <f t="array" ref="H484">_FV(A484,"Market cap",TRUE)/100000000</f>
        <v>88.948044690000003</v>
      </c>
      <c r="I484" s="26" cm="1">
        <f t="array" ref="I484">_FV(A484,"Volume")/1000000</f>
        <v>1.025957</v>
      </c>
      <c r="J484" s="26" cm="1">
        <f t="array" ref="J484">_FV(A484,"Volume average",TRUE)/1000000</f>
        <v>0.76371900000000004</v>
      </c>
      <c r="K484" s="23">
        <f>J484*D484*1000000/100000000</f>
        <v>1.0510300878000001</v>
      </c>
      <c r="L484" s="26" cm="1">
        <f t="array" ref="L484">_FV(A484,"Shares outstanding",TRUE)/100000000</f>
        <v>0.64633079999999998</v>
      </c>
      <c r="M484" s="7">
        <f>I484/J484</f>
        <v>1.3433697472499702</v>
      </c>
      <c r="N484" s="7">
        <f>F484/D484-1</f>
        <v>7.5679407062926751E-2</v>
      </c>
      <c r="O484" s="7">
        <f>D484/G484-1</f>
        <v>0.33391489774159155</v>
      </c>
      <c r="P484" s="16">
        <f>$P$1</f>
        <v>45289</v>
      </c>
      <c r="Q484" cm="1" vm="2">
        <f t="array" aca="1" ref="Q484:R484" ca="1">_xlfn.STOCKHISTORY(A484,P484,P484,0,0 )</f>
        <v>45289</v>
      </c>
      <c r="R484" s="17" vm="1131">
        <f ca="1"/>
        <v>144.19999999999999</v>
      </c>
      <c r="S484" s="7">
        <f ca="1">D484/R484-1</f>
        <v>-4.5631067961164895E-2</v>
      </c>
    </row>
    <row r="485" spans="1:19" x14ac:dyDescent="0.25">
      <c r="A485" t="e" vm="1132">
        <v>#VALUE!</v>
      </c>
      <c r="B485" t="str" cm="1">
        <f t="array" ref="B485">_FV(A485,"Name")</f>
        <v>PARAMOUNT GLOBAL</v>
      </c>
      <c r="C485" t="str" cm="1">
        <f t="array" ref="C485">_FV(A485,"Ticker symbol",TRUE)</f>
        <v>PARA</v>
      </c>
      <c r="D485" cm="1">
        <f t="array" ref="D485">_FV(A485,"Price")</f>
        <v>13.23</v>
      </c>
      <c r="E485" s="1" cm="1">
        <f t="array" ref="E485">_FV(A485,"Change (%)",TRUE)</f>
        <v>-7.502E-3</v>
      </c>
      <c r="F485" s="2" cm="1">
        <f t="array" ref="F485">_FV(A485,"52 week high",TRUE)</f>
        <v>25.93</v>
      </c>
      <c r="G485" s="2" cm="1">
        <f t="array" ref="G485">_FV(A485,"52 week low",TRUE)</f>
        <v>10.51</v>
      </c>
      <c r="H485" s="3" cm="1">
        <f t="array" ref="H485">_FV(A485,"Market cap",TRUE)/100000000</f>
        <v>88.798419999999993</v>
      </c>
      <c r="I485" s="26" cm="1">
        <f t="array" ref="I485">_FV(A485,"Volume")/1000000</f>
        <v>11.02332</v>
      </c>
      <c r="J485" s="26" cm="1">
        <f t="array" ref="J485">_FV(A485,"Volume average",TRUE)/1000000</f>
        <v>18.956205000000001</v>
      </c>
      <c r="K485" s="23">
        <f>J485*D485*1000000/100000000</f>
        <v>2.5079059214999999</v>
      </c>
      <c r="L485" s="26" cm="1">
        <f t="array" ref="L485">_FV(A485,"Shares outstanding",TRUE)/100000000</f>
        <v>6.5140640000000003</v>
      </c>
      <c r="M485" s="7">
        <f>I485/J485</f>
        <v>0.58151512921494575</v>
      </c>
      <c r="N485" s="7">
        <f>F485/D485-1</f>
        <v>0.95993953136810273</v>
      </c>
      <c r="O485" s="7">
        <f>D485/G485-1</f>
        <v>0.25880114176974311</v>
      </c>
      <c r="P485" s="16">
        <f>$P$1</f>
        <v>45289</v>
      </c>
      <c r="Q485" cm="1" vm="2">
        <f t="array" aca="1" ref="Q485:R485" ca="1">_xlfn.STOCKHISTORY(A485,P485,P485,0,0 )</f>
        <v>45289</v>
      </c>
      <c r="R485" s="17" vm="1133">
        <f ca="1"/>
        <v>14.79</v>
      </c>
      <c r="S485" s="7">
        <f ca="1">D485/R485-1</f>
        <v>-0.10547667342799183</v>
      </c>
    </row>
    <row r="486" spans="1:19" x14ac:dyDescent="0.25">
      <c r="A486" t="e" vm="1134">
        <v>#VALUE!</v>
      </c>
      <c r="B486" t="str" cm="1">
        <f t="array" ref="B486">_FV(A486,"Name")</f>
        <v>ASSURANT, INC.</v>
      </c>
      <c r="C486" t="str" cm="1">
        <f t="array" ref="C486">_FV(A486,"Ticker symbol",TRUE)</f>
        <v>AIZ</v>
      </c>
      <c r="D486" cm="1">
        <f t="array" ref="D486">_FV(A486,"Price")</f>
        <v>164.49</v>
      </c>
      <c r="E486" s="1" cm="1">
        <f t="array" ref="E486">_FV(A486,"Change (%)",TRUE)</f>
        <v>-9.1109999999999997E-4</v>
      </c>
      <c r="F486" s="2" cm="1">
        <f t="array" ref="F486">_FV(A486,"52 week high",TRUE)</f>
        <v>173.60499999999999</v>
      </c>
      <c r="G486" s="2" cm="1">
        <f t="array" ref="G486">_FV(A486,"52 week low",TRUE)</f>
        <v>104.49</v>
      </c>
      <c r="H486" s="3" cm="1">
        <f t="array" ref="H486">_FV(A486,"Market cap",TRUE)/100000000</f>
        <v>86.506310830000004</v>
      </c>
      <c r="I486" s="26" cm="1">
        <f t="array" ref="I486">_FV(A486,"Volume")/1000000</f>
        <v>0.35385899999999998</v>
      </c>
      <c r="J486" s="26" cm="1">
        <f t="array" ref="J486">_FV(A486,"Volume average",TRUE)/1000000</f>
        <v>0.39772200000000002</v>
      </c>
      <c r="K486" s="23">
        <f>J486*D486*1000000/100000000</f>
        <v>0.65421291780000002</v>
      </c>
      <c r="L486" s="26" cm="1">
        <f t="array" ref="L486">_FV(A486,"Shares outstanding",TRUE)/100000000</f>
        <v>0.52590619999999999</v>
      </c>
      <c r="M486" s="7">
        <f>I486/J486</f>
        <v>0.88971442364264475</v>
      </c>
      <c r="N486" s="7">
        <f>F486/D486-1</f>
        <v>5.5413702960666278E-2</v>
      </c>
      <c r="O486" s="7">
        <f>D486/G486-1</f>
        <v>0.57421762848119462</v>
      </c>
      <c r="P486" s="16">
        <f>$P$1</f>
        <v>45289</v>
      </c>
      <c r="Q486" cm="1" vm="2">
        <f t="array" aca="1" ref="Q486:R486" ca="1">_xlfn.STOCKHISTORY(A486,P486,P486,0,0 )</f>
        <v>45289</v>
      </c>
      <c r="R486" s="17" vm="1135">
        <f ca="1"/>
        <v>168.49</v>
      </c>
      <c r="S486" s="7">
        <f ca="1">D486/R486-1</f>
        <v>-2.3740281322333634E-2</v>
      </c>
    </row>
    <row r="487" spans="1:19" x14ac:dyDescent="0.25">
      <c r="A487" t="e" vm="1136">
        <v>#VALUE!</v>
      </c>
      <c r="B487" t="str" cm="1">
        <f t="array" ref="B487">_FV(A487,"Name")</f>
        <v>AMERICAN AIRLINES GROUP INC.</v>
      </c>
      <c r="C487" t="str" cm="1">
        <f t="array" ref="C487">_FV(A487,"Ticker symbol",TRUE)</f>
        <v>AAL</v>
      </c>
      <c r="D487" cm="1">
        <f t="array" ref="D487">_FV(A487,"Price")</f>
        <v>13.19</v>
      </c>
      <c r="E487" s="1" cm="1">
        <f t="array" ref="E487">_FV(A487,"Change (%)",TRUE)</f>
        <v>-1.5140000000000002E-3</v>
      </c>
      <c r="F487" s="2" cm="1">
        <f t="array" ref="F487">_FV(A487,"52 week high",TRUE)</f>
        <v>19.079999999999998</v>
      </c>
      <c r="G487" s="2" cm="1">
        <f t="array" ref="G487">_FV(A487,"52 week low",TRUE)</f>
        <v>10.86</v>
      </c>
      <c r="H487" s="3" cm="1">
        <f t="array" ref="H487">_FV(A487,"Market cap",TRUE)/100000000</f>
        <v>86.201991949999993</v>
      </c>
      <c r="I487" s="26" cm="1">
        <f t="array" ref="I487">_FV(A487,"Volume")/1000000</f>
        <v>55.873806000000002</v>
      </c>
      <c r="J487" s="26" cm="1">
        <f t="array" ref="J487">_FV(A487,"Volume average",TRUE)/1000000</f>
        <v>34.498835999999997</v>
      </c>
      <c r="K487" s="23">
        <f>J487*D487*1000000/100000000</f>
        <v>4.5503964683999989</v>
      </c>
      <c r="L487" s="26" cm="1">
        <f t="array" ref="L487">_FV(A487,"Shares outstanding",TRUE)/100000000</f>
        <v>6.5354049999999999</v>
      </c>
      <c r="M487" s="7">
        <f>I487/J487</f>
        <v>1.6195852520937231</v>
      </c>
      <c r="N487" s="7">
        <f>F487/D487-1</f>
        <v>0.44655041698256248</v>
      </c>
      <c r="O487" s="7">
        <f>D487/G487-1</f>
        <v>0.21454880294659295</v>
      </c>
      <c r="P487" s="16">
        <f>$P$1</f>
        <v>45289</v>
      </c>
      <c r="Q487" cm="1" vm="2">
        <f t="array" aca="1" ref="Q487:R487" ca="1">_xlfn.STOCKHISTORY(A487,P487,P487,0,0 )</f>
        <v>45289</v>
      </c>
      <c r="R487" s="17" vm="1137">
        <f ca="1"/>
        <v>13.74</v>
      </c>
      <c r="S487" s="7">
        <f ca="1">D487/R487-1</f>
        <v>-4.0029112081513829E-2</v>
      </c>
    </row>
    <row r="488" spans="1:19" x14ac:dyDescent="0.25">
      <c r="A488" t="e" vm="1138">
        <v>#VALUE!</v>
      </c>
      <c r="B488" t="str" cm="1">
        <f t="array" ref="B488">_FV(A488,"Name")</f>
        <v>ROBERT HALF INC.</v>
      </c>
      <c r="C488" t="str" cm="1">
        <f t="array" ref="C488">_FV(A488,"Ticker symbol",TRUE)</f>
        <v>RHI</v>
      </c>
      <c r="D488" cm="1">
        <f t="array" ref="D488">_FV(A488,"Price")</f>
        <v>80.489999999999995</v>
      </c>
      <c r="E488" s="1" cm="1">
        <f t="array" ref="E488">_FV(A488,"Change (%)",TRUE)</f>
        <v>-2.4790000000000003E-3</v>
      </c>
      <c r="F488" s="2" cm="1">
        <f t="array" ref="F488">_FV(A488,"52 week high",TRUE)</f>
        <v>89.78</v>
      </c>
      <c r="G488" s="2" cm="1">
        <f t="array" ref="G488">_FV(A488,"52 week low",TRUE)</f>
        <v>64.650000000000006</v>
      </c>
      <c r="H488" s="3" cm="1">
        <f t="array" ref="H488">_FV(A488,"Market cap",TRUE)/100000000</f>
        <v>85.446640000000002</v>
      </c>
      <c r="I488" s="26" cm="1">
        <f t="array" ref="I488">_FV(A488,"Volume")/1000000</f>
        <v>1.3813279999999999</v>
      </c>
      <c r="J488" s="26" cm="1">
        <f t="array" ref="J488">_FV(A488,"Volume average",TRUE)/1000000</f>
        <v>0.7399</v>
      </c>
      <c r="K488" s="23">
        <f>J488*D488*1000000/100000000</f>
        <v>0.59554551</v>
      </c>
      <c r="L488" s="26" cm="1">
        <f t="array" ref="L488">_FV(A488,"Shares outstanding",TRUE)/100000000</f>
        <v>1.0589500000000001</v>
      </c>
      <c r="M488" s="7">
        <f>I488/J488</f>
        <v>1.8669117448303822</v>
      </c>
      <c r="N488" s="7">
        <f>F488/D488-1</f>
        <v>0.11541806435582069</v>
      </c>
      <c r="O488" s="7">
        <f>D488/G488-1</f>
        <v>0.24501160092807406</v>
      </c>
      <c r="P488" s="16">
        <f>$P$1</f>
        <v>45289</v>
      </c>
      <c r="Q488" cm="1" vm="2">
        <f t="array" aca="1" ref="Q488:R488" ca="1">_xlfn.STOCKHISTORY(A488,P488,P488,0,0 )</f>
        <v>45289</v>
      </c>
      <c r="R488" s="17" vm="1139">
        <f ca="1"/>
        <v>87.92</v>
      </c>
      <c r="S488" s="7">
        <f ca="1">D488/R488-1</f>
        <v>-8.4508644222020091E-2</v>
      </c>
    </row>
    <row r="489" spans="1:19" x14ac:dyDescent="0.25">
      <c r="A489" t="e" vm="1140">
        <v>#VALUE!</v>
      </c>
      <c r="B489" t="str" cm="1">
        <f t="array" ref="B489">_FV(A489,"Name")</f>
        <v>ETSY, INC.</v>
      </c>
      <c r="C489" t="str" cm="1">
        <f t="array" ref="C489">_FV(A489,"Ticker symbol",TRUE)</f>
        <v>ETSY</v>
      </c>
      <c r="D489" cm="1">
        <f t="array" ref="D489">_FV(A489,"Price")</f>
        <v>67.86</v>
      </c>
      <c r="E489" s="1" cm="1">
        <f t="array" ref="E489">_FV(A489,"Change (%)",TRUE)</f>
        <v>-3.5257000000000004E-2</v>
      </c>
      <c r="F489" s="2" cm="1">
        <f t="array" ref="F489">_FV(A489,"52 week high",TRUE)</f>
        <v>149.91</v>
      </c>
      <c r="G489" s="2" cm="1">
        <f t="array" ref="G489">_FV(A489,"52 week low",TRUE)</f>
        <v>58.2</v>
      </c>
      <c r="H489" s="3" cm="1">
        <f t="array" ref="H489">_FV(A489,"Market cap",TRUE)/100000000</f>
        <v>84.229510000000005</v>
      </c>
      <c r="I489" s="26" cm="1">
        <f t="array" ref="I489">_FV(A489,"Volume")/1000000</f>
        <v>8.5991750000000007</v>
      </c>
      <c r="J489" s="26" cm="1">
        <f t="array" ref="J489">_FV(A489,"Volume average",TRUE)/1000000</f>
        <v>4.759614</v>
      </c>
      <c r="K489" s="23">
        <f>J489*D489*1000000/100000000</f>
        <v>3.2298740604000002</v>
      </c>
      <c r="L489" s="26" cm="1">
        <f t="array" ref="L489">_FV(A489,"Shares outstanding",TRUE)/100000000</f>
        <v>1.197462</v>
      </c>
      <c r="M489" s="7">
        <f>I489/J489</f>
        <v>1.8066958791196095</v>
      </c>
      <c r="N489" s="7">
        <f>F489/D489-1</f>
        <v>1.2091069849690541</v>
      </c>
      <c r="O489" s="7">
        <f>D489/G489-1</f>
        <v>0.16597938144329882</v>
      </c>
      <c r="P489" s="16">
        <f>$P$1</f>
        <v>45289</v>
      </c>
      <c r="Q489" cm="1" vm="2">
        <f t="array" aca="1" ref="Q489:R489" ca="1">_xlfn.STOCKHISTORY(A489,P489,P489,0,0 )</f>
        <v>45289</v>
      </c>
      <c r="R489" s="17" vm="1141">
        <f ca="1"/>
        <v>81.05</v>
      </c>
      <c r="S489" s="7">
        <f ca="1">D489/R489-1</f>
        <v>-0.16273904996915478</v>
      </c>
    </row>
    <row r="490" spans="1:19" x14ac:dyDescent="0.25">
      <c r="A490" t="e" vm="1142">
        <v>#VALUE!</v>
      </c>
      <c r="B490" t="str" cm="1">
        <f t="array" ref="B490">_FV(A490,"Name")</f>
        <v>TAPESTRY, INC.</v>
      </c>
      <c r="C490" t="str" cm="1">
        <f t="array" ref="C490">_FV(A490,"Ticker symbol",TRUE)</f>
        <v>TPR</v>
      </c>
      <c r="D490" cm="1">
        <f t="array" ref="D490">_FV(A490,"Price")</f>
        <v>36.46</v>
      </c>
      <c r="E490" s="1" cm="1">
        <f t="array" ref="E490">_FV(A490,"Change (%)",TRUE)</f>
        <v>3.3019999999999998E-3</v>
      </c>
      <c r="F490" s="2" cm="1">
        <f t="array" ref="F490">_FV(A490,"52 week high",TRUE)</f>
        <v>47.48</v>
      </c>
      <c r="G490" s="2" cm="1">
        <f t="array" ref="G490">_FV(A490,"52 week low",TRUE)</f>
        <v>25.99</v>
      </c>
      <c r="H490" s="3" cm="1">
        <f t="array" ref="H490">_FV(A490,"Market cap",TRUE)/100000000</f>
        <v>83.561361439999999</v>
      </c>
      <c r="I490" s="26" cm="1">
        <f t="array" ref="I490">_FV(A490,"Volume")/1000000</f>
        <v>2.9588269999999999</v>
      </c>
      <c r="J490" s="26" cm="1">
        <f t="array" ref="J490">_FV(A490,"Volume average",TRUE)/1000000</f>
        <v>3.8167680000000002</v>
      </c>
      <c r="K490" s="23">
        <f>J490*D490*1000000/100000000</f>
        <v>1.3915936127999999</v>
      </c>
      <c r="L490" s="26" cm="1">
        <f t="array" ref="L490">_FV(A490,"Shares outstanding",TRUE)/100000000</f>
        <v>2.2918639999999999</v>
      </c>
      <c r="M490" s="7">
        <f>I490/J490</f>
        <v>0.77521793307845799</v>
      </c>
      <c r="N490" s="7">
        <f>F490/D490-1</f>
        <v>0.30224904004388353</v>
      </c>
      <c r="O490" s="7">
        <f>D490/G490-1</f>
        <v>0.40284724894190083</v>
      </c>
      <c r="P490" s="16">
        <f>$P$1</f>
        <v>45289</v>
      </c>
      <c r="Q490" cm="1" vm="2">
        <f t="array" aca="1" ref="Q490:R490" ca="1">_xlfn.STOCKHISTORY(A490,P490,P490,0,0 )</f>
        <v>45289</v>
      </c>
      <c r="R490" s="17" vm="1143">
        <f ca="1"/>
        <v>36.81</v>
      </c>
      <c r="S490" s="7">
        <f ca="1">D490/R490-1</f>
        <v>-9.5082857919044361E-3</v>
      </c>
    </row>
    <row r="491" spans="1:19" x14ac:dyDescent="0.25">
      <c r="A491" t="e" vm="1144">
        <v>#VALUE!</v>
      </c>
      <c r="B491" t="str" cm="1">
        <f t="array" ref="B491">_FV(A491,"Name")</f>
        <v>FEDERAL REALTY INVESTMENT TRUST</v>
      </c>
      <c r="C491" t="str" cm="1">
        <f t="array" ref="C491">_FV(A491,"Ticker symbol",TRUE)</f>
        <v>FRT</v>
      </c>
      <c r="D491" cm="1">
        <f t="array" ref="D491">_FV(A491,"Price")</f>
        <v>101.9</v>
      </c>
      <c r="E491" s="1" cm="1">
        <f t="array" ref="E491">_FV(A491,"Change (%)",TRUE)</f>
        <v>-9.7179999999999992E-3</v>
      </c>
      <c r="F491" s="2" cm="1">
        <f t="array" ref="F491">_FV(A491,"52 week high",TRUE)</f>
        <v>115.08</v>
      </c>
      <c r="G491" s="2" cm="1">
        <f t="array" ref="G491">_FV(A491,"52 week low",TRUE)</f>
        <v>85.27</v>
      </c>
      <c r="H491" s="3" cm="1">
        <f t="array" ref="H491">_FV(A491,"Market cap",TRUE)/100000000</f>
        <v>83.174000039999996</v>
      </c>
      <c r="I491" s="26" cm="1">
        <f t="array" ref="I491">_FV(A491,"Volume")/1000000</f>
        <v>0.68356600000000001</v>
      </c>
      <c r="J491" s="26" cm="1">
        <f t="array" ref="J491">_FV(A491,"Volume average",TRUE)/1000000</f>
        <v>0.62137500000000001</v>
      </c>
      <c r="K491" s="23">
        <f>J491*D491*1000000/100000000</f>
        <v>0.63318112500000012</v>
      </c>
      <c r="L491" s="26" cm="1">
        <f t="array" ref="L491">_FV(A491,"Shares outstanding",TRUE)/100000000</f>
        <v>0.81623159999999995</v>
      </c>
      <c r="M491" s="7">
        <f>I491/J491</f>
        <v>1.100086099376383</v>
      </c>
      <c r="N491" s="7">
        <f>F491/D491-1</f>
        <v>0.12934249263984299</v>
      </c>
      <c r="O491" s="7">
        <f>D491/G491-1</f>
        <v>0.19502755951682893</v>
      </c>
      <c r="P491" s="16">
        <f>$P$1</f>
        <v>45289</v>
      </c>
      <c r="Q491" cm="1" vm="2">
        <f t="array" aca="1" ref="Q491:R491" ca="1">_xlfn.STOCKHISTORY(A491,P491,P491,0,0 )</f>
        <v>45289</v>
      </c>
      <c r="R491" s="17" vm="1145">
        <f ca="1"/>
        <v>103.05</v>
      </c>
      <c r="S491" s="7">
        <f ca="1">D491/R491-1</f>
        <v>-1.1159631246967394E-2</v>
      </c>
    </row>
    <row r="492" spans="1:19" x14ac:dyDescent="0.25">
      <c r="A492" t="e" vm="1146">
        <v>#VALUE!</v>
      </c>
      <c r="B492" t="str" cm="1">
        <f t="array" ref="B492">_FV(A492,"Name")</f>
        <v>PINNACLE WEST CAPITAL CORPORATION</v>
      </c>
      <c r="C492" t="str" cm="1">
        <f t="array" ref="C492">_FV(A492,"Ticker symbol",TRUE)</f>
        <v>PNW</v>
      </c>
      <c r="D492" cm="1">
        <f t="array" ref="D492">_FV(A492,"Price")</f>
        <v>69.86</v>
      </c>
      <c r="E492" s="1" cm="1">
        <f t="array" ref="E492">_FV(A492,"Change (%)",TRUE)</f>
        <v>-1.9509000000000002E-2</v>
      </c>
      <c r="F492" s="2" cm="1">
        <f t="array" ref="F492">_FV(A492,"52 week high",TRUE)</f>
        <v>86.03</v>
      </c>
      <c r="G492" s="2" cm="1">
        <f t="array" ref="G492">_FV(A492,"52 week low",TRUE)</f>
        <v>68.55</v>
      </c>
      <c r="H492" s="3" cm="1">
        <f t="array" ref="H492">_FV(A492,"Market cap",TRUE)/100000000</f>
        <v>80.796319999999994</v>
      </c>
      <c r="I492" s="26" cm="1">
        <f t="array" ref="I492">_FV(A492,"Volume")/1000000</f>
        <v>1.4679800000000001</v>
      </c>
      <c r="J492" s="26" cm="1">
        <f t="array" ref="J492">_FV(A492,"Volume average",TRUE)/1000000</f>
        <v>0.98832900000000001</v>
      </c>
      <c r="K492" s="23">
        <f>J492*D492*1000000/100000000</f>
        <v>0.69044663940000017</v>
      </c>
      <c r="L492" s="26" cm="1">
        <f t="array" ref="L492">_FV(A492,"Shares outstanding",TRUE)/100000000</f>
        <v>1.1339840000000001</v>
      </c>
      <c r="M492" s="7">
        <f>I492/J492</f>
        <v>1.4853151126800894</v>
      </c>
      <c r="N492" s="7">
        <f>F492/D492-1</f>
        <v>0.23146292585170336</v>
      </c>
      <c r="O492" s="7">
        <f>D492/G492-1</f>
        <v>1.9110138584974568E-2</v>
      </c>
      <c r="P492" s="16">
        <f>$P$1</f>
        <v>45289</v>
      </c>
      <c r="Q492" cm="1" vm="2">
        <f t="array" aca="1" ref="Q492:R492" ca="1">_xlfn.STOCKHISTORY(A492,P492,P492,0,0 )</f>
        <v>45289</v>
      </c>
      <c r="R492" s="17" vm="1147">
        <f ca="1"/>
        <v>71.84</v>
      </c>
      <c r="S492" s="7">
        <f ca="1">D492/R492-1</f>
        <v>-2.75612472160357E-2</v>
      </c>
    </row>
    <row r="493" spans="1:19" x14ac:dyDescent="0.25">
      <c r="A493" t="e" vm="1148">
        <v>#VALUE!</v>
      </c>
      <c r="B493" t="str" cm="1">
        <f t="array" ref="B493">_FV(A493,"Name")</f>
        <v>BORGWARNER INC.</v>
      </c>
      <c r="C493" t="str" cm="1">
        <f t="array" ref="C493">_FV(A493,"Ticker symbol",TRUE)</f>
        <v>BWA</v>
      </c>
      <c r="D493" cm="1">
        <f t="array" ref="D493">_FV(A493,"Price")</f>
        <v>33.11</v>
      </c>
      <c r="E493" s="1" cm="1">
        <f t="array" ref="E493">_FV(A493,"Change (%)",TRUE)</f>
        <v>9.7590000000000003E-3</v>
      </c>
      <c r="F493" s="2" cm="1">
        <f t="array" ref="F493">_FV(A493,"52 week high",TRUE)</f>
        <v>47.05</v>
      </c>
      <c r="G493" s="2" cm="1">
        <f t="array" ref="G493">_FV(A493,"52 week low",TRUE)</f>
        <v>31.63</v>
      </c>
      <c r="H493" s="3" cm="1">
        <f t="array" ref="H493">_FV(A493,"Market cap",TRUE)/100000000</f>
        <v>77.826842940000006</v>
      </c>
      <c r="I493" s="26" cm="1">
        <f t="array" ref="I493">_FV(A493,"Volume")/1000000</f>
        <v>2.9366850000000002</v>
      </c>
      <c r="J493" s="26" cm="1">
        <f t="array" ref="J493">_FV(A493,"Volume average",TRUE)/1000000</f>
        <v>2.578856</v>
      </c>
      <c r="K493" s="23">
        <f>J493*D493*1000000/100000000</f>
        <v>0.85385922159999994</v>
      </c>
      <c r="L493" s="26" cm="1">
        <f t="array" ref="L493">_FV(A493,"Shares outstanding",TRUE)/100000000</f>
        <v>2.3505539999999998</v>
      </c>
      <c r="M493" s="7">
        <f>I493/J493</f>
        <v>1.138754936297335</v>
      </c>
      <c r="N493" s="7">
        <f>F493/D493-1</f>
        <v>0.42102083962549064</v>
      </c>
      <c r="O493" s="7">
        <f>D493/G493-1</f>
        <v>4.6791021182421844E-2</v>
      </c>
      <c r="P493" s="16">
        <f>$P$1</f>
        <v>45289</v>
      </c>
      <c r="Q493" cm="1" vm="2">
        <f t="array" aca="1" ref="Q493:R493" ca="1">_xlfn.STOCKHISTORY(A493,P493,P493,0,0 )</f>
        <v>45289</v>
      </c>
      <c r="R493" s="17" vm="1149">
        <f ca="1"/>
        <v>35.85</v>
      </c>
      <c r="S493" s="7">
        <f ca="1">D493/R493-1</f>
        <v>-7.642956764295683E-2</v>
      </c>
    </row>
    <row r="494" spans="1:19" x14ac:dyDescent="0.25">
      <c r="A494" t="e" vm="1150">
        <v>#VALUE!</v>
      </c>
      <c r="B494" t="str" cm="1">
        <f t="array" ref="B494">_FV(A494,"Name")</f>
        <v>DENTSPLY SIRONA INC.</v>
      </c>
      <c r="C494" t="str" cm="1">
        <f t="array" ref="C494">_FV(A494,"Ticker symbol",TRUE)</f>
        <v>XRAY</v>
      </c>
      <c r="D494" cm="1">
        <f t="array" ref="D494">_FV(A494,"Price")</f>
        <v>35.950000000000003</v>
      </c>
      <c r="E494" s="1" cm="1">
        <f t="array" ref="E494">_FV(A494,"Change (%)",TRUE)</f>
        <v>-1.6685000000000002E-2</v>
      </c>
      <c r="F494" s="2" cm="1">
        <f t="array" ref="F494">_FV(A494,"52 week high",TRUE)</f>
        <v>43.24</v>
      </c>
      <c r="G494" s="2" cm="1">
        <f t="array" ref="G494">_FV(A494,"52 week low",TRUE)</f>
        <v>26.27</v>
      </c>
      <c r="H494" s="3" cm="1">
        <f t="array" ref="H494">_FV(A494,"Market cap",TRUE)/100000000</f>
        <v>76.1638138</v>
      </c>
      <c r="I494" s="26" cm="1">
        <f t="array" ref="I494">_FV(A494,"Volume")/1000000</f>
        <v>2.0871040000000001</v>
      </c>
      <c r="J494" s="26" cm="1">
        <f t="array" ref="J494">_FV(A494,"Volume average",TRUE)/1000000</f>
        <v>2.668453</v>
      </c>
      <c r="K494" s="23">
        <f>J494*D494*1000000/100000000</f>
        <v>0.95930885350000006</v>
      </c>
      <c r="L494" s="26" cm="1">
        <f t="array" ref="L494">_FV(A494,"Shares outstanding",TRUE)/100000000</f>
        <v>2.1186039999999999</v>
      </c>
      <c r="M494" s="7">
        <f>I494/J494</f>
        <v>0.7821400639246785</v>
      </c>
      <c r="N494" s="7">
        <f>F494/D494-1</f>
        <v>0.20278164116828923</v>
      </c>
      <c r="O494" s="7">
        <f>D494/G494-1</f>
        <v>0.36848115721355179</v>
      </c>
      <c r="P494" s="16">
        <f>$P$1</f>
        <v>45289</v>
      </c>
      <c r="Q494" cm="1" vm="2">
        <f t="array" aca="1" ref="Q494:R494" ca="1">_xlfn.STOCKHISTORY(A494,P494,P494,0,0 )</f>
        <v>45289</v>
      </c>
      <c r="R494" s="17" vm="1151">
        <f ca="1"/>
        <v>35.590000000000003</v>
      </c>
      <c r="S494" s="7">
        <f ca="1">D494/R494-1</f>
        <v>1.0115200899128984E-2</v>
      </c>
    </row>
    <row r="495" spans="1:19" x14ac:dyDescent="0.25">
      <c r="A495" t="e" vm="1152">
        <v>#VALUE!</v>
      </c>
      <c r="B495" t="str" cm="1">
        <f t="array" ref="B495">_FV(A495,"Name")</f>
        <v>INVESCO LTD.</v>
      </c>
      <c r="C495" t="str" cm="1">
        <f t="array" ref="C495">_FV(A495,"Ticker symbol",TRUE)</f>
        <v>IVZ</v>
      </c>
      <c r="D495" cm="1">
        <f t="array" ref="D495">_FV(A495,"Price")</f>
        <v>16.934999999999999</v>
      </c>
      <c r="E495" s="1" cm="1">
        <f t="array" ref="E495">_FV(A495,"Change (%)",TRUE)</f>
        <v>-1.9965E-2</v>
      </c>
      <c r="F495" s="2" cm="1">
        <f t="array" ref="F495">_FV(A495,"52 week high",TRUE)</f>
        <v>20.56</v>
      </c>
      <c r="G495" s="2" cm="1">
        <f t="array" ref="G495">_FV(A495,"52 week low",TRUE)</f>
        <v>12.48</v>
      </c>
      <c r="H495" s="3" cm="1">
        <f t="array" ref="H495">_FV(A495,"Market cap",TRUE)/100000000</f>
        <v>76.132037629999999</v>
      </c>
      <c r="I495" s="26" cm="1">
        <f t="array" ref="I495">_FV(A495,"Volume")/1000000</f>
        <v>8.3787040000000008</v>
      </c>
      <c r="J495" s="26" cm="1">
        <f t="array" ref="J495">_FV(A495,"Volume average",TRUE)/1000000</f>
        <v>5.1053249999999997</v>
      </c>
      <c r="K495" s="23">
        <f>J495*D495*1000000/100000000</f>
        <v>0.86458678874999983</v>
      </c>
      <c r="L495" s="26" cm="1">
        <f t="array" ref="L495">_FV(A495,"Shares outstanding",TRUE)/100000000</f>
        <v>4.4955439999999998</v>
      </c>
      <c r="M495" s="7">
        <f>I495/J495</f>
        <v>1.6411695631521992</v>
      </c>
      <c r="N495" s="7">
        <f>F495/D495-1</f>
        <v>0.21405373486861534</v>
      </c>
      <c r="O495" s="7">
        <f>D495/G495-1</f>
        <v>0.35697115384615374</v>
      </c>
      <c r="P495" s="16">
        <f>$P$1</f>
        <v>45289</v>
      </c>
      <c r="Q495" cm="1" vm="2">
        <f t="array" aca="1" ref="Q495:R495" ca="1">_xlfn.STOCKHISTORY(A495,P495,P495,0,0 )</f>
        <v>45289</v>
      </c>
      <c r="R495" s="17" vm="1153">
        <f ca="1"/>
        <v>17.84</v>
      </c>
      <c r="S495" s="7">
        <f ca="1">D495/R495-1</f>
        <v>-5.0728699551569556E-2</v>
      </c>
    </row>
    <row r="496" spans="1:19" x14ac:dyDescent="0.25">
      <c r="A496" t="e" vm="1154">
        <v>#VALUE!</v>
      </c>
      <c r="B496" t="str" cm="1">
        <f t="array" ref="B496">_FV(A496,"Name")</f>
        <v>NORWEGIAN CRUISE LINE HOLDINGS LTD.</v>
      </c>
      <c r="C496" t="str" cm="1">
        <f t="array" ref="C496">_FV(A496,"Ticker symbol",TRUE)</f>
        <v>NCLH</v>
      </c>
      <c r="D496" cm="1">
        <f t="array" ref="D496">_FV(A496,"Price")</f>
        <v>17.25</v>
      </c>
      <c r="E496" s="1" cm="1">
        <f t="array" ref="E496">_FV(A496,"Change (%)",TRUE)</f>
        <v>2.9851000000000003E-2</v>
      </c>
      <c r="F496" s="2" cm="1">
        <f t="array" ref="F496">_FV(A496,"52 week high",TRUE)</f>
        <v>22.75</v>
      </c>
      <c r="G496" s="2" cm="1">
        <f t="array" ref="G496">_FV(A496,"52 week low",TRUE)</f>
        <v>12.15</v>
      </c>
      <c r="H496" s="3" cm="1">
        <f t="array" ref="H496">_FV(A496,"Market cap",TRUE)/100000000</f>
        <v>73.385795250000001</v>
      </c>
      <c r="I496" s="26" cm="1">
        <f t="array" ref="I496">_FV(A496,"Volume")/1000000</f>
        <v>12.069717000000001</v>
      </c>
      <c r="J496" s="26" cm="1">
        <f t="array" ref="J496">_FV(A496,"Volume average",TRUE)/1000000</f>
        <v>13.601217999999999</v>
      </c>
      <c r="K496" s="23">
        <f>J496*D496*1000000/100000000</f>
        <v>2.3462101049999995</v>
      </c>
      <c r="L496" s="26" cm="1">
        <f t="array" ref="L496">_FV(A496,"Shares outstanding",TRUE)/100000000</f>
        <v>4.2542489999999997</v>
      </c>
      <c r="M496" s="7">
        <f>I496/J496</f>
        <v>0.88739971670184248</v>
      </c>
      <c r="N496" s="7">
        <f>F496/D496-1</f>
        <v>0.31884057971014501</v>
      </c>
      <c r="O496" s="7">
        <f>D496/G496-1</f>
        <v>0.41975308641975295</v>
      </c>
      <c r="P496" s="16">
        <f>$P$1</f>
        <v>45289</v>
      </c>
      <c r="Q496" cm="1" vm="2">
        <f t="array" aca="1" ref="Q496:R496" ca="1">_xlfn.STOCKHISTORY(A496,P496,P496,0,0 )</f>
        <v>45289</v>
      </c>
      <c r="R496" s="17" vm="1155">
        <f ca="1"/>
        <v>20.04</v>
      </c>
      <c r="S496" s="7">
        <f ca="1">D496/R496-1</f>
        <v>-0.1392215568862275</v>
      </c>
    </row>
    <row r="497" spans="1:19" x14ac:dyDescent="0.25">
      <c r="A497" t="e" vm="1156">
        <v>#VALUE!</v>
      </c>
      <c r="B497" t="str" cm="1">
        <f t="array" ref="B497">_FV(A497,"Name")</f>
        <v>GENERAC HOLDINGS INC.</v>
      </c>
      <c r="C497" t="str" cm="1">
        <f t="array" ref="C497">_FV(A497,"Ticker symbol",TRUE)</f>
        <v>GNRC</v>
      </c>
      <c r="D497" cm="1">
        <f t="array" ref="D497">_FV(A497,"Price")</f>
        <v>116.18</v>
      </c>
      <c r="E497" s="1" cm="1">
        <f t="array" ref="E497">_FV(A497,"Change (%)",TRUE)</f>
        <v>-5.9271000000000004E-2</v>
      </c>
      <c r="F497" s="2" cm="1">
        <f t="array" ref="F497">_FV(A497,"52 week high",TRUE)</f>
        <v>156.94999999999999</v>
      </c>
      <c r="G497" s="2" cm="1">
        <f t="array" ref="G497">_FV(A497,"52 week low",TRUE)</f>
        <v>79.86</v>
      </c>
      <c r="H497" s="3" cm="1">
        <f t="array" ref="H497">_FV(A497,"Market cap",TRUE)/100000000</f>
        <v>71.371209640000004</v>
      </c>
      <c r="I497" s="26" cm="1">
        <f t="array" ref="I497">_FV(A497,"Volume")/1000000</f>
        <v>1.1603840000000001</v>
      </c>
      <c r="J497" s="26" cm="1">
        <f t="array" ref="J497">_FV(A497,"Volume average",TRUE)/1000000</f>
        <v>0.86043000000000003</v>
      </c>
      <c r="K497" s="23">
        <f>J497*D497*1000000/100000000</f>
        <v>0.99964757400000004</v>
      </c>
      <c r="L497" s="26" cm="1">
        <f t="array" ref="L497">_FV(A497,"Shares outstanding",TRUE)/100000000</f>
        <v>0.61431579999999997</v>
      </c>
      <c r="M497" s="7">
        <f>I497/J497</f>
        <v>1.3486094162221216</v>
      </c>
      <c r="N497" s="7">
        <f>F497/D497-1</f>
        <v>0.35092098467894628</v>
      </c>
      <c r="O497" s="7">
        <f>D497/G497-1</f>
        <v>0.45479589281242183</v>
      </c>
      <c r="P497" s="16">
        <f>$P$1</f>
        <v>45289</v>
      </c>
      <c r="Q497" cm="1" vm="2">
        <f t="array" aca="1" ref="Q497:R497" ca="1">_xlfn.STOCKHISTORY(A497,P497,P497,0,0 )</f>
        <v>45289</v>
      </c>
      <c r="R497" s="17" vm="1157">
        <f ca="1"/>
        <v>129.24</v>
      </c>
      <c r="S497" s="7">
        <f ca="1">D497/R497-1</f>
        <v>-0.10105230578768187</v>
      </c>
    </row>
    <row r="498" spans="1:19" x14ac:dyDescent="0.25">
      <c r="A498" t="e" vm="1158">
        <v>#VALUE!</v>
      </c>
      <c r="B498" t="str" cm="1">
        <f t="array" ref="B498">_FV(A498,"Name")</f>
        <v>FMC CORPORATION</v>
      </c>
      <c r="C498" t="str" cm="1">
        <f t="array" ref="C498">_FV(A498,"Ticker symbol",TRUE)</f>
        <v>FMC</v>
      </c>
      <c r="D498" cm="1">
        <f t="array" ref="D498">_FV(A498,"Price")</f>
        <v>57.064999999999998</v>
      </c>
      <c r="E498" s="1" cm="1">
        <f t="array" ref="E498">_FV(A498,"Change (%)",TRUE)</f>
        <v>-1.967E-2</v>
      </c>
      <c r="F498" s="2" cm="1">
        <f t="array" ref="F498">_FV(A498,"52 week high",TRUE)</f>
        <v>133.37</v>
      </c>
      <c r="G498" s="2" cm="1">
        <f t="array" ref="G498">_FV(A498,"52 week low",TRUE)</f>
        <v>49.49</v>
      </c>
      <c r="H498" s="3" cm="1">
        <f t="array" ref="H498">_FV(A498,"Market cap",TRUE)/100000000</f>
        <v>71.193666280000002</v>
      </c>
      <c r="I498" s="26" cm="1">
        <f t="array" ref="I498">_FV(A498,"Volume")/1000000</f>
        <v>2.0029629999999998</v>
      </c>
      <c r="J498" s="26" cm="1">
        <f t="array" ref="J498">_FV(A498,"Volume average",TRUE)/1000000</f>
        <v>1.6498349999999999</v>
      </c>
      <c r="K498" s="23">
        <f>J498*D498*1000000/100000000</f>
        <v>0.94147834274999986</v>
      </c>
      <c r="L498" s="26" cm="1">
        <f t="array" ref="L498">_FV(A498,"Shares outstanding",TRUE)/100000000</f>
        <v>1.2475890000000001</v>
      </c>
      <c r="M498" s="7">
        <f>I498/J498</f>
        <v>1.214038373534323</v>
      </c>
      <c r="N498" s="7">
        <f>F498/D498-1</f>
        <v>1.3371593796547798</v>
      </c>
      <c r="O498" s="7">
        <f>D498/G498-1</f>
        <v>0.15306122448979576</v>
      </c>
      <c r="P498" s="16">
        <f>$P$1</f>
        <v>45289</v>
      </c>
      <c r="Q498" cm="1" vm="2">
        <f t="array" aca="1" ref="Q498:R498" ca="1">_xlfn.STOCKHISTORY(A498,P498,P498,0,0 )</f>
        <v>45289</v>
      </c>
      <c r="R498" s="17" vm="1159">
        <f ca="1"/>
        <v>63.05</v>
      </c>
      <c r="S498" s="7">
        <f ca="1">D498/R498-1</f>
        <v>-9.4924662965900075E-2</v>
      </c>
    </row>
    <row r="499" spans="1:19" x14ac:dyDescent="0.25">
      <c r="A499" t="e" vm="1160">
        <v>#VALUE!</v>
      </c>
      <c r="B499" t="str" cm="1">
        <f t="array" ref="B499">_FV(A499,"Name")</f>
        <v>COMERICA INCORPORATED</v>
      </c>
      <c r="C499" t="str" cm="1">
        <f t="array" ref="C499">_FV(A499,"Ticker symbol",TRUE)</f>
        <v>CMA</v>
      </c>
      <c r="D499" cm="1">
        <f t="array" ref="D499">_FV(A499,"Price")</f>
        <v>53.25</v>
      </c>
      <c r="E499" s="1" cm="1">
        <f t="array" ref="E499">_FV(A499,"Change (%)",TRUE)</f>
        <v>-1.5893999999999998E-2</v>
      </c>
      <c r="F499" s="2" cm="1">
        <f t="array" ref="F499">_FV(A499,"52 week high",TRUE)</f>
        <v>77.34</v>
      </c>
      <c r="G499" s="2" cm="1">
        <f t="array" ref="G499">_FV(A499,"52 week low",TRUE)</f>
        <v>28.4</v>
      </c>
      <c r="H499" s="3" cm="1">
        <f t="array" ref="H499">_FV(A499,"Market cap",TRUE)/100000000</f>
        <v>70.222266000000005</v>
      </c>
      <c r="I499" s="26" cm="1">
        <f t="array" ref="I499">_FV(A499,"Volume")/1000000</f>
        <v>2.0385200000000001</v>
      </c>
      <c r="J499" s="26" cm="1">
        <f t="array" ref="J499">_FV(A499,"Volume average",TRUE)/1000000</f>
        <v>1.92794</v>
      </c>
      <c r="K499" s="23">
        <f>J499*D499*1000000/100000000</f>
        <v>1.02662805</v>
      </c>
      <c r="L499" s="26" cm="1">
        <f t="array" ref="L499">_FV(A499,"Shares outstanding",TRUE)/100000000</f>
        <v>1.3187279999999999</v>
      </c>
      <c r="M499" s="7">
        <f>I499/J499</f>
        <v>1.0573565567393177</v>
      </c>
      <c r="N499" s="7">
        <f>F499/D499-1</f>
        <v>0.45239436619718321</v>
      </c>
      <c r="O499" s="7">
        <f>D499/G499-1</f>
        <v>0.875</v>
      </c>
      <c r="P499" s="16">
        <f>$P$1</f>
        <v>45289</v>
      </c>
      <c r="Q499" cm="1" vm="2">
        <f t="array" aca="1" ref="Q499:R499" ca="1">_xlfn.STOCKHISTORY(A499,P499,P499,0,0 )</f>
        <v>45289</v>
      </c>
      <c r="R499" s="17" vm="1161">
        <f ca="1"/>
        <v>55.81</v>
      </c>
      <c r="S499" s="7">
        <f ca="1">D499/R499-1</f>
        <v>-4.5869915785701543E-2</v>
      </c>
    </row>
    <row r="500" spans="1:19" x14ac:dyDescent="0.25">
      <c r="A500" t="e" vm="1162">
        <v>#VALUE!</v>
      </c>
      <c r="B500" t="str" cm="1">
        <f t="array" ref="B500">_FV(A500,"Name")</f>
        <v>Hasbro, Inc.</v>
      </c>
      <c r="C500" t="str" cm="1">
        <f t="array" ref="C500">_FV(A500,"Ticker symbol",TRUE)</f>
        <v>HAS</v>
      </c>
      <c r="D500" cm="1">
        <f t="array" ref="D500">_FV(A500,"Price")</f>
        <v>47.11</v>
      </c>
      <c r="E500" s="1" cm="1">
        <f t="array" ref="E500">_FV(A500,"Change (%)",TRUE)</f>
        <v>-3.0858E-2</v>
      </c>
      <c r="F500" s="2" cm="1">
        <f t="array" ref="F500">_FV(A500,"52 week high",TRUE)</f>
        <v>73.575000000000003</v>
      </c>
      <c r="G500" s="2" cm="1">
        <f t="array" ref="G500">_FV(A500,"52 week low",TRUE)</f>
        <v>42.66</v>
      </c>
      <c r="H500" s="3" cm="1">
        <f t="array" ref="H500">_FV(A500,"Market cap",TRUE)/100000000</f>
        <v>65.371767509999998</v>
      </c>
      <c r="I500" s="26" cm="1">
        <f t="array" ref="I500">_FV(A500,"Volume")/1000000</f>
        <v>2.0417179999999999</v>
      </c>
      <c r="J500" s="26" cm="1">
        <f t="array" ref="J500">_FV(A500,"Volume average",TRUE)/1000000</f>
        <v>1.7694810000000001</v>
      </c>
      <c r="K500" s="23">
        <f>J500*D500*1000000/100000000</f>
        <v>0.83360249910000006</v>
      </c>
      <c r="L500" s="26" cm="1">
        <f t="array" ref="L500">_FV(A500,"Shares outstanding",TRUE)/100000000</f>
        <v>1.3876409999999999</v>
      </c>
      <c r="M500" s="7">
        <f>I500/J500</f>
        <v>1.1538513270275295</v>
      </c>
      <c r="N500" s="7">
        <f>F500/D500-1</f>
        <v>0.56177032477181066</v>
      </c>
      <c r="O500" s="7">
        <f>D500/G500-1</f>
        <v>0.10431317393342709</v>
      </c>
      <c r="P500" s="16">
        <f>$P$1</f>
        <v>45289</v>
      </c>
      <c r="Q500" cm="1" vm="2">
        <f t="array" aca="1" ref="Q500:R500" ca="1">_xlfn.STOCKHISTORY(A500,P500,P500,0,0 )</f>
        <v>45289</v>
      </c>
      <c r="R500" s="17" vm="1163">
        <f ca="1"/>
        <v>51.06</v>
      </c>
      <c r="S500" s="7">
        <f ca="1">D500/R500-1</f>
        <v>-7.7359968664316492E-2</v>
      </c>
    </row>
    <row r="501" spans="1:19" x14ac:dyDescent="0.25">
      <c r="A501" t="e" vm="1164">
        <v>#VALUE!</v>
      </c>
      <c r="B501" t="str" cm="1">
        <f t="array" ref="B501">_FV(A501,"Name")</f>
        <v>MOHAWK INDUSTRIES, INC.</v>
      </c>
      <c r="C501" t="str" cm="1">
        <f t="array" ref="C501">_FV(A501,"Ticker symbol",TRUE)</f>
        <v>MHK</v>
      </c>
      <c r="D501" cm="1">
        <f t="array" ref="D501">_FV(A501,"Price")</f>
        <v>101.5</v>
      </c>
      <c r="E501" s="1" cm="1">
        <f t="array" ref="E501">_FV(A501,"Change (%)",TRUE)</f>
        <v>-3.4360000000000003E-3</v>
      </c>
      <c r="F501" s="2" cm="1">
        <f t="array" ref="F501">_FV(A501,"52 week high",TRUE)</f>
        <v>130.63</v>
      </c>
      <c r="G501" s="2" cm="1">
        <f t="array" ref="G501">_FV(A501,"52 week low",TRUE)</f>
        <v>76.02</v>
      </c>
      <c r="H501" s="3" cm="1">
        <f t="array" ref="H501">_FV(A501,"Market cap",TRUE)/100000000</f>
        <v>64.637392399999996</v>
      </c>
      <c r="I501" s="26" cm="1">
        <f t="array" ref="I501">_FV(A501,"Volume")/1000000</f>
        <v>0.94274599999999997</v>
      </c>
      <c r="J501" s="26" cm="1">
        <f t="array" ref="J501">_FV(A501,"Volume average",TRUE)/1000000</f>
        <v>0.84830099999999997</v>
      </c>
      <c r="K501" s="23">
        <f>J501*D501*1000000/100000000</f>
        <v>0.86102551500000002</v>
      </c>
      <c r="L501" s="26" cm="1">
        <f t="array" ref="L501">_FV(A501,"Shares outstanding",TRUE)/100000000</f>
        <v>0.63682159999999999</v>
      </c>
      <c r="M501" s="7">
        <f>I501/J501</f>
        <v>1.1113343023290083</v>
      </c>
      <c r="N501" s="7">
        <f>F501/D501-1</f>
        <v>0.2869950738916256</v>
      </c>
      <c r="O501" s="7">
        <f>D501/G501-1</f>
        <v>0.33517495395948438</v>
      </c>
      <c r="P501" s="16">
        <f>$P$1</f>
        <v>45289</v>
      </c>
      <c r="Q501" cm="1" vm="2">
        <f t="array" aca="1" ref="Q501:R501" ca="1">_xlfn.STOCKHISTORY(A501,P501,P501,0,0 )</f>
        <v>45289</v>
      </c>
      <c r="R501" s="17" vm="1165">
        <f ca="1"/>
        <v>103.5</v>
      </c>
      <c r="S501" s="7">
        <f ca="1">D501/R501-1</f>
        <v>-1.9323671497584516E-2</v>
      </c>
    </row>
    <row r="502" spans="1:19" x14ac:dyDescent="0.25">
      <c r="A502" t="e" vm="1166">
        <v>#VALUE!</v>
      </c>
      <c r="B502" t="str" cm="1">
        <f t="array" ref="B502">_FV(A502,"Name")</f>
        <v>WHIRLPOOL CORPORATION</v>
      </c>
      <c r="C502" t="str" cm="1">
        <f t="array" ref="C502">_FV(A502,"Ticker symbol",TRUE)</f>
        <v>WHR</v>
      </c>
      <c r="D502" cm="1">
        <f t="array" ref="D502">_FV(A502,"Price")</f>
        <v>112.65</v>
      </c>
      <c r="E502" s="1" cm="1">
        <f t="array" ref="E502">_FV(A502,"Change (%)",TRUE)</f>
        <v>-1.3226999999999999E-2</v>
      </c>
      <c r="F502" s="2" cm="1">
        <f t="array" ref="F502">_FV(A502,"52 week high",TRUE)</f>
        <v>160.74</v>
      </c>
      <c r="G502" s="2" cm="1">
        <f t="array" ref="G502">_FV(A502,"52 week low",TRUE)</f>
        <v>98.4</v>
      </c>
      <c r="H502" s="3" cm="1">
        <f t="array" ref="H502">_FV(A502,"Market cap",TRUE)/100000000</f>
        <v>61.791915760000002</v>
      </c>
      <c r="I502" s="26" cm="1">
        <f t="array" ref="I502">_FV(A502,"Volume")/1000000</f>
        <v>1.5474380000000001</v>
      </c>
      <c r="J502" s="26" cm="1">
        <f t="array" ref="J502">_FV(A502,"Volume average",TRUE)/1000000</f>
        <v>0.85509500000000005</v>
      </c>
      <c r="K502" s="23">
        <f>J502*D502*1000000/100000000</f>
        <v>0.96326451749999997</v>
      </c>
      <c r="L502" s="26" cm="1">
        <f t="array" ref="L502">_FV(A502,"Shares outstanding",TRUE)/100000000</f>
        <v>0.54853010000000002</v>
      </c>
      <c r="M502" s="7">
        <f>I502/J502</f>
        <v>1.8096679316333273</v>
      </c>
      <c r="N502" s="7">
        <f>F502/D502-1</f>
        <v>0.42689747003994682</v>
      </c>
      <c r="O502" s="7">
        <f>D502/G502-1</f>
        <v>0.14481707317073167</v>
      </c>
      <c r="P502" s="16">
        <f>$P$1</f>
        <v>45289</v>
      </c>
      <c r="Q502" cm="1" vm="2">
        <f t="array" aca="1" ref="Q502:R502" ca="1">_xlfn.STOCKHISTORY(A502,P502,P502,0,0 )</f>
        <v>45289</v>
      </c>
      <c r="R502" s="17" vm="1167">
        <f ca="1"/>
        <v>121.77</v>
      </c>
      <c r="S502" s="7">
        <f ca="1">D502/R502-1</f>
        <v>-7.4895294407489432E-2</v>
      </c>
    </row>
    <row r="503" spans="1:19" x14ac:dyDescent="0.25">
      <c r="A503" t="e" vm="1168">
        <v>#VALUE!</v>
      </c>
      <c r="B503" t="str" cm="1">
        <f t="array" ref="B503">_FV(A503,"Name")</f>
        <v>ZIONS BANCORPORATION, NATIONAL ASSOCIATION</v>
      </c>
      <c r="C503" t="str" cm="1">
        <f t="array" ref="C503">_FV(A503,"Ticker symbol",TRUE)</f>
        <v>ZION</v>
      </c>
      <c r="D503" cm="1">
        <f t="array" ref="D503">_FV(A503,"Price")</f>
        <v>41.16</v>
      </c>
      <c r="E503" s="1" cm="1">
        <f t="array" ref="E503">_FV(A503,"Change (%)",TRUE)</f>
        <v>-2.2559999999999997E-2</v>
      </c>
      <c r="F503" s="2" cm="1">
        <f t="array" ref="F503">_FV(A503,"52 week high",TRUE)</f>
        <v>55.195</v>
      </c>
      <c r="G503" s="2" cm="1">
        <f t="array" ref="G503">_FV(A503,"52 week low",TRUE)</f>
        <v>18.260000000000002</v>
      </c>
      <c r="H503" s="3" cm="1">
        <f t="array" ref="H503">_FV(A503,"Market cap",TRUE)/100000000</f>
        <v>60.978046069999998</v>
      </c>
      <c r="I503" s="26" cm="1">
        <f t="array" ref="I503">_FV(A503,"Volume")/1000000</f>
        <v>2.471657</v>
      </c>
      <c r="J503" s="26" cm="1">
        <f t="array" ref="J503">_FV(A503,"Volume average",TRUE)/1000000</f>
        <v>2.212399</v>
      </c>
      <c r="K503" s="23">
        <f>J503*D503*1000000/100000000</f>
        <v>0.91062342839999999</v>
      </c>
      <c r="L503" s="26" cm="1">
        <f t="array" ref="L503">_FV(A503,"Shares outstanding",TRUE)/100000000</f>
        <v>1.4814879999999999</v>
      </c>
      <c r="M503" s="7">
        <f>I503/J503</f>
        <v>1.1171841064835051</v>
      </c>
      <c r="N503" s="7">
        <f>F503/D503-1</f>
        <v>0.34098639455782331</v>
      </c>
      <c r="O503" s="7">
        <f>D503/G503-1</f>
        <v>1.2541073384446872</v>
      </c>
      <c r="P503" s="16">
        <f>$P$1</f>
        <v>45289</v>
      </c>
      <c r="Q503" cm="1" vm="2">
        <f t="array" aca="1" ref="Q503:R503" ca="1">_xlfn.STOCKHISTORY(A503,P503,P503,0,0 )</f>
        <v>45289</v>
      </c>
      <c r="R503" s="17" vm="1169">
        <f ca="1"/>
        <v>43.87</v>
      </c>
      <c r="S503" s="7">
        <f ca="1">D503/R503-1</f>
        <v>-6.1773421472532508E-2</v>
      </c>
    </row>
    <row r="504" spans="1:19" x14ac:dyDescent="0.25">
      <c r="A504" t="e" vm="1170">
        <v>#VALUE!</v>
      </c>
      <c r="B504" t="str" cm="1">
        <f t="array" ref="B504">_FV(A504,"Name")</f>
        <v>V.F. CORPORATION</v>
      </c>
      <c r="C504" t="str" cm="1">
        <f t="array" ref="C504">_FV(A504,"Ticker symbol",TRUE)</f>
        <v>VFC</v>
      </c>
      <c r="D504" cm="1">
        <f t="array" ref="D504">_FV(A504,"Price")</f>
        <v>15.44</v>
      </c>
      <c r="E504" s="1" cm="1">
        <f t="array" ref="E504">_FV(A504,"Change (%)",TRUE)</f>
        <v>-4.7502000000000003E-2</v>
      </c>
      <c r="F504" s="2" cm="1">
        <f t="array" ref="F504">_FV(A504,"52 week high",TRUE)</f>
        <v>32.130000000000003</v>
      </c>
      <c r="G504" s="2" cm="1">
        <f t="array" ref="G504">_FV(A504,"52 week low",TRUE)</f>
        <v>12.85</v>
      </c>
      <c r="H504" s="3" cm="1">
        <f t="array" ref="H504">_FV(A504,"Market cap",TRUE)/100000000</f>
        <v>60.043596960000002</v>
      </c>
      <c r="I504" s="26" cm="1">
        <f t="array" ref="I504">_FV(A504,"Volume")/1000000</f>
        <v>8.5731859999999998</v>
      </c>
      <c r="J504" s="26" cm="1">
        <f t="array" ref="J504">_FV(A504,"Volume average",TRUE)/1000000</f>
        <v>6.6591230000000001</v>
      </c>
      <c r="K504" s="23">
        <f>J504*D504*1000000/100000000</f>
        <v>1.0281685912</v>
      </c>
      <c r="L504" s="26" cm="1">
        <f t="array" ref="L504">_FV(A504,"Shares outstanding",TRUE)/100000000</f>
        <v>3.8888340000000001</v>
      </c>
      <c r="M504" s="7">
        <f>I504/J504</f>
        <v>1.2874346967310859</v>
      </c>
      <c r="N504" s="7">
        <f>F504/D504-1</f>
        <v>1.0809585492227982</v>
      </c>
      <c r="O504" s="7">
        <f>D504/G504-1</f>
        <v>0.20155642023346299</v>
      </c>
      <c r="P504" s="16">
        <f>$P$1</f>
        <v>45289</v>
      </c>
      <c r="Q504" cm="1" vm="2">
        <f t="array" aca="1" ref="Q504:R504" ca="1">_xlfn.STOCKHISTORY(A504,P504,P504,0,0 )</f>
        <v>45289</v>
      </c>
      <c r="R504" s="17" vm="1171">
        <f ca="1"/>
        <v>18.8</v>
      </c>
      <c r="S504" s="7">
        <f ca="1">D504/R504-1</f>
        <v>-0.17872340425531918</v>
      </c>
    </row>
  </sheetData>
  <autoFilter ref="A1:S504" xr:uid="{E9289D35-0B8A-445D-95E6-98D23230C95A}">
    <sortState xmlns:xlrd2="http://schemas.microsoft.com/office/spreadsheetml/2017/richdata2" ref="A2:S504">
      <sortCondition descending="1" ref="H1:H504"/>
    </sortState>
  </autoFilter>
  <phoneticPr fontId="1" type="noConversion"/>
  <conditionalFormatting sqref="E2:E504">
    <cfRule type="colorScale" priority="1">
      <colorScale>
        <cfvo type="min"/>
        <cfvo type="percentile" val="50"/>
        <cfvo type="max"/>
        <color rgb="FFF8696B"/>
        <color rgb="FFFFEB84"/>
        <color rgb="FF63BE7B"/>
      </colorScale>
    </cfRule>
    <cfRule type="colorScale" priority="2">
      <colorScale>
        <cfvo type="min"/>
        <cfvo type="percentile" val="50"/>
        <cfvo type="max"/>
        <color rgb="FF63BE7B"/>
        <color rgb="FFFFEB84"/>
        <color rgb="FFF8696B"/>
      </colorScale>
    </cfRule>
  </conditionalFormatting>
  <conditionalFormatting sqref="E505:E1048576 E1">
    <cfRule type="colorScale" priority="22">
      <colorScale>
        <cfvo type="min"/>
        <cfvo type="percentile" val="50"/>
        <cfvo type="max"/>
        <color rgb="FF63BE7B"/>
        <color rgb="FFFFEB84"/>
        <color rgb="FFF8696B"/>
      </colorScale>
    </cfRule>
  </conditionalFormatting>
  <conditionalFormatting sqref="H2:H504">
    <cfRule type="colorScale" priority="3">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fRule type="colorScale" priority="5">
      <colorScale>
        <cfvo type="min"/>
        <cfvo type="percentile" val="50"/>
        <cfvo type="max"/>
        <color rgb="FF63BE7B"/>
        <color rgb="FFFFEB84"/>
        <color rgb="FFF8696B"/>
      </colorScale>
    </cfRule>
    <cfRule type="colorScale" priority="6">
      <colorScale>
        <cfvo type="min"/>
        <cfvo type="percentile" val="50"/>
        <cfvo type="max"/>
        <color rgb="FFF8696B"/>
        <color rgb="FFFFEB84"/>
        <color rgb="FF63BE7B"/>
      </colorScale>
    </cfRule>
  </conditionalFormatting>
  <conditionalFormatting sqref="H505:H1048576 H1">
    <cfRule type="colorScale" priority="20">
      <colorScale>
        <cfvo type="min"/>
        <cfvo type="percentile" val="50"/>
        <cfvo type="max"/>
        <color rgb="FF63BE7B"/>
        <color rgb="FFFFEB84"/>
        <color rgb="FFF8696B"/>
      </colorScale>
    </cfRule>
  </conditionalFormatting>
  <conditionalFormatting sqref="K1:K1048576">
    <cfRule type="colorScale" priority="207">
      <colorScale>
        <cfvo type="min"/>
        <cfvo type="percentile" val="50"/>
        <cfvo type="max"/>
        <color rgb="FF63BE7B"/>
        <color rgb="FFFFEB84"/>
        <color rgb="FFF8696B"/>
      </colorScale>
    </cfRule>
  </conditionalFormatting>
  <conditionalFormatting sqref="K2:K504">
    <cfRule type="colorScale" priority="7">
      <colorScale>
        <cfvo type="min"/>
        <cfvo type="percentile" val="50"/>
        <cfvo type="max"/>
        <color rgb="FFF8696B"/>
        <color rgb="FFFFEB84"/>
        <color rgb="FF63BE7B"/>
      </colorScale>
    </cfRule>
    <cfRule type="colorScale" priority="8">
      <colorScale>
        <cfvo type="min"/>
        <cfvo type="percentile" val="50"/>
        <cfvo type="max"/>
        <color rgb="FFF8696B"/>
        <color rgb="FFFFEB84"/>
        <color rgb="FF63BE7B"/>
      </colorScale>
    </cfRule>
    <cfRule type="colorScale" priority="208">
      <colorScale>
        <cfvo type="min"/>
        <cfvo type="percentile" val="50"/>
        <cfvo type="max"/>
        <color rgb="FFF8696B"/>
        <color rgb="FFFFEB84"/>
        <color rgb="FF63BE7B"/>
      </colorScale>
    </cfRule>
  </conditionalFormatting>
  <conditionalFormatting sqref="M2:M504">
    <cfRule type="colorScale" priority="9">
      <colorScale>
        <cfvo type="min"/>
        <cfvo type="percentile" val="50"/>
        <cfvo type="max"/>
        <color rgb="FFF8696B"/>
        <color rgb="FFFFEB84"/>
        <color rgb="FF63BE7B"/>
      </colorScale>
    </cfRule>
    <cfRule type="colorScale" priority="10">
      <colorScale>
        <cfvo type="min"/>
        <cfvo type="percentile" val="50"/>
        <cfvo type="max"/>
        <color rgb="FF63BE7B"/>
        <color rgb="FFFFEB84"/>
        <color rgb="FFF8696B"/>
      </colorScale>
    </cfRule>
  </conditionalFormatting>
  <conditionalFormatting sqref="M505:M1048576 M1">
    <cfRule type="colorScale" priority="23">
      <colorScale>
        <cfvo type="min"/>
        <cfvo type="percentile" val="50"/>
        <cfvo type="max"/>
        <color rgb="FF63BE7B"/>
        <color rgb="FFFFEB84"/>
        <color rgb="FFF8696B"/>
      </colorScale>
    </cfRule>
  </conditionalFormatting>
  <conditionalFormatting sqref="N2:N504">
    <cfRule type="colorScale" priority="11">
      <colorScale>
        <cfvo type="min"/>
        <cfvo type="percentile" val="50"/>
        <cfvo type="max"/>
        <color rgb="FFF8696B"/>
        <color rgb="FFFFEB84"/>
        <color rgb="FF63BE7B"/>
      </colorScale>
    </cfRule>
    <cfRule type="colorScale" priority="12">
      <colorScale>
        <cfvo type="min"/>
        <cfvo type="percentile" val="50"/>
        <cfvo type="max"/>
        <color rgb="FF63BE7B"/>
        <color rgb="FFFFEB84"/>
        <color rgb="FFF8696B"/>
      </colorScale>
    </cfRule>
  </conditionalFormatting>
  <conditionalFormatting sqref="N505:N1048576 N1">
    <cfRule type="colorScale" priority="24">
      <colorScale>
        <cfvo type="min"/>
        <cfvo type="percentile" val="50"/>
        <cfvo type="max"/>
        <color rgb="FF63BE7B"/>
        <color rgb="FFFFEB84"/>
        <color rgb="FFF8696B"/>
      </colorScale>
    </cfRule>
  </conditionalFormatting>
  <conditionalFormatting sqref="O2:O504">
    <cfRule type="colorScale" priority="13">
      <colorScale>
        <cfvo type="min"/>
        <cfvo type="percentile" val="50"/>
        <cfvo type="max"/>
        <color rgb="FFF8696B"/>
        <color rgb="FFFFEB84"/>
        <color rgb="FF63BE7B"/>
      </colorScale>
    </cfRule>
    <cfRule type="colorScale" priority="14">
      <colorScale>
        <cfvo type="min"/>
        <cfvo type="percentile" val="50"/>
        <cfvo type="max"/>
        <color rgb="FF63BE7B"/>
        <color rgb="FFFFEB84"/>
        <color rgb="FFF8696B"/>
      </colorScale>
    </cfRule>
  </conditionalFormatting>
  <conditionalFormatting sqref="O505:Q1048576 O1">
    <cfRule type="colorScale" priority="33">
      <colorScale>
        <cfvo type="min"/>
        <cfvo type="percentile" val="50"/>
        <cfvo type="max"/>
        <color rgb="FF63BE7B"/>
        <color rgb="FFFFEB84"/>
        <color rgb="FFF8696B"/>
      </colorScale>
    </cfRule>
  </conditionalFormatting>
  <conditionalFormatting sqref="S2:S504">
    <cfRule type="colorScale" priority="15">
      <colorScale>
        <cfvo type="min"/>
        <cfvo type="percentile" val="50"/>
        <cfvo type="max"/>
        <color rgb="FFF8696B"/>
        <color rgb="FFFFEB84"/>
        <color rgb="FF63BE7B"/>
      </colorScale>
    </cfRule>
    <cfRule type="colorScale" priority="16">
      <colorScale>
        <cfvo type="min"/>
        <cfvo type="percentile" val="50"/>
        <cfvo type="max"/>
        <color rgb="FF63BE7B"/>
        <color rgb="FFFFEB84"/>
        <color rgb="FFF8696B"/>
      </colorScale>
    </cfRule>
  </conditionalFormatting>
  <conditionalFormatting sqref="S505:S1048576 S1">
    <cfRule type="colorScale" priority="21">
      <colorScale>
        <cfvo type="min"/>
        <cfvo type="percentile" val="50"/>
        <cfvo type="max"/>
        <color rgb="FF63BE7B"/>
        <color rgb="FFFFEB84"/>
        <color rgb="FFF8696B"/>
      </colorScale>
    </cfRule>
  </conditionalFormatting>
  <conditionalFormatting sqref="V1:V11 V13:V1048576">
    <cfRule type="colorScale" priority="25">
      <colorScale>
        <cfvo type="min"/>
        <cfvo type="percentile" val="50"/>
        <cfvo type="max"/>
        <color rgb="FF63BE7B"/>
        <color rgb="FFFFEB84"/>
        <color rgb="FFF8696B"/>
      </colorScale>
    </cfRule>
  </conditionalFormatting>
  <conditionalFormatting sqref="V2:V11">
    <cfRule type="colorScale" priority="26">
      <colorScale>
        <cfvo type="min"/>
        <cfvo type="percentile" val="50"/>
        <cfvo type="max"/>
        <color rgb="FFF8696B"/>
        <color rgb="FFFFEB84"/>
        <color rgb="FF63BE7B"/>
      </colorScale>
    </cfRule>
    <cfRule type="colorScale" priority="27">
      <colorScale>
        <cfvo type="min"/>
        <cfvo type="percentile" val="50"/>
        <cfvo type="max"/>
        <color rgb="FFF8696B"/>
        <color rgb="FFFFEB84"/>
        <color rgb="FF63BE7B"/>
      </colorScale>
    </cfRule>
  </conditionalFormatting>
  <conditionalFormatting sqref="X1:X11 X13:X1048576">
    <cfRule type="colorScale" priority="28">
      <colorScale>
        <cfvo type="min"/>
        <cfvo type="percentile" val="50"/>
        <cfvo type="max"/>
        <color rgb="FF63BE7B"/>
        <color rgb="FFFFEB84"/>
        <color rgb="FFF8696B"/>
      </colorScale>
    </cfRule>
  </conditionalFormatting>
  <conditionalFormatting sqref="X2:X11">
    <cfRule type="colorScale" priority="29">
      <colorScale>
        <cfvo type="min"/>
        <cfvo type="percentile" val="50"/>
        <cfvo type="max"/>
        <color rgb="FFF8696B"/>
        <color rgb="FFFFEB84"/>
        <color rgb="FF63BE7B"/>
      </colorScale>
    </cfRule>
    <cfRule type="colorScale" priority="30">
      <colorScale>
        <cfvo type="min"/>
        <cfvo type="percentile" val="50"/>
        <cfvo type="max"/>
        <color rgb="FFF8696B"/>
        <color rgb="FFFFEB84"/>
        <color rgb="FF63BE7B"/>
      </colorScale>
    </cfRule>
  </conditionalFormatting>
  <conditionalFormatting sqref="Y1:Y11 Y13:Y1048576">
    <cfRule type="colorScale" priority="31">
      <colorScale>
        <cfvo type="min"/>
        <cfvo type="percentile" val="50"/>
        <cfvo type="max"/>
        <color rgb="FF63BE7B"/>
        <color rgb="FFFFEB84"/>
        <color rgb="FFF8696B"/>
      </colorScale>
    </cfRule>
  </conditionalFormatting>
  <conditionalFormatting sqref="Y2:Y11">
    <cfRule type="colorScale" priority="32">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89D35-0B8A-445D-95E6-98D23230C95A}">
  <dimension ref="A1:AN56"/>
  <sheetViews>
    <sheetView zoomScale="85" zoomScaleNormal="85" workbookViewId="0">
      <pane ySplit="1" topLeftCell="A2" activePane="bottomLeft" state="frozen"/>
      <selection activeCell="G1" sqref="G1"/>
      <selection pane="bottomLeft" activeCell="S1" sqref="S1:T1048576"/>
    </sheetView>
  </sheetViews>
  <sheetFormatPr defaultRowHeight="16.5" outlineLevelRow="1" x14ac:dyDescent="0.25"/>
  <cols>
    <col min="1" max="1" width="6.625" customWidth="1"/>
    <col min="2" max="2" width="18.375" customWidth="1"/>
    <col min="3" max="3" width="23.625" customWidth="1"/>
    <col min="4" max="4" width="8.625" customWidth="1"/>
    <col min="5" max="5" width="10" customWidth="1"/>
    <col min="6" max="6" width="7.5" style="1" customWidth="1"/>
    <col min="7" max="8" width="9" style="2" customWidth="1"/>
    <col min="9" max="9" width="9" style="3" customWidth="1"/>
    <col min="10" max="10" width="19.25" style="14" hidden="1" customWidth="1"/>
    <col min="11" max="11" width="23.75" style="14" hidden="1" customWidth="1"/>
    <col min="12" max="12" width="9" style="3" customWidth="1"/>
    <col min="13" max="15" width="9" style="3" hidden="1" customWidth="1"/>
    <col min="16" max="16" width="12.625" style="7" customWidth="1"/>
    <col min="17" max="18" width="8.25" style="7" customWidth="1"/>
    <col min="19" max="19" width="11.25" style="7" hidden="1" customWidth="1"/>
    <col min="20" max="20" width="8.25" style="7" hidden="1" customWidth="1"/>
    <col min="21" max="21" width="10" style="17" customWidth="1"/>
    <col min="22" max="22" width="8.25" style="7" customWidth="1"/>
    <col min="23" max="23" width="5" customWidth="1"/>
    <col min="24" max="24" width="10" hidden="1" customWidth="1"/>
    <col min="25" max="25" width="10.375" style="3" bestFit="1" customWidth="1"/>
    <col min="26" max="26" width="10.375" style="4" hidden="1" customWidth="1"/>
    <col min="27" max="27" width="8.25" style="3" customWidth="1"/>
    <col min="28" max="28" width="8.25" style="7" customWidth="1"/>
    <col min="29" max="29" width="9" customWidth="1"/>
    <col min="30" max="31" width="10" style="4" hidden="1" customWidth="1"/>
    <col min="32" max="32" width="9.5" style="4" hidden="1" customWidth="1"/>
    <col min="33" max="33" width="9" hidden="1" customWidth="1"/>
    <col min="34" max="34" width="11.5" hidden="1" customWidth="1"/>
    <col min="35" max="35" width="8.5" style="4" bestFit="1" customWidth="1"/>
    <col min="36" max="36" width="6.875" hidden="1" customWidth="1"/>
    <col min="37" max="37" width="13.625" hidden="1" customWidth="1"/>
    <col min="38" max="38" width="10" style="4" hidden="1" customWidth="1"/>
    <col min="39" max="39" width="12.375" hidden="1" customWidth="1"/>
    <col min="40" max="40" width="9" customWidth="1"/>
  </cols>
  <sheetData>
    <row r="1" spans="1:40" x14ac:dyDescent="0.25">
      <c r="C1" t="s">
        <v>7</v>
      </c>
      <c r="D1" t="s">
        <v>8</v>
      </c>
      <c r="E1" s="13" t="s">
        <v>2</v>
      </c>
      <c r="F1" s="1" t="s">
        <v>1</v>
      </c>
      <c r="G1" s="2" t="s">
        <v>4</v>
      </c>
      <c r="H1" s="2" t="s">
        <v>5</v>
      </c>
      <c r="I1" s="3" t="s">
        <v>53</v>
      </c>
      <c r="J1" s="14" t="s">
        <v>54</v>
      </c>
      <c r="K1" s="14" t="s">
        <v>55</v>
      </c>
      <c r="L1" s="3" t="s">
        <v>56</v>
      </c>
      <c r="M1" s="3" t="s">
        <v>57</v>
      </c>
      <c r="N1" s="3" t="s">
        <v>58</v>
      </c>
      <c r="O1" s="3" t="s">
        <v>59</v>
      </c>
      <c r="P1" s="7" t="s">
        <v>0</v>
      </c>
      <c r="Q1" s="7" t="s">
        <v>3</v>
      </c>
      <c r="R1" s="7" t="s">
        <v>6</v>
      </c>
      <c r="S1" s="16">
        <v>45289</v>
      </c>
      <c r="T1" s="13"/>
      <c r="U1" s="17" t="s">
        <v>89</v>
      </c>
      <c r="V1" s="7" t="s">
        <v>13</v>
      </c>
      <c r="X1" t="s">
        <v>9</v>
      </c>
      <c r="AH1" s="3"/>
      <c r="AK1" t="s">
        <v>10</v>
      </c>
      <c r="AL1" s="4" t="s">
        <v>11</v>
      </c>
      <c r="AM1" t="s">
        <v>12</v>
      </c>
    </row>
    <row r="2" spans="1:40" x14ac:dyDescent="0.25">
      <c r="A2" t="s">
        <v>14</v>
      </c>
      <c r="B2" t="e" vm="1172">
        <v>#VALUE!</v>
      </c>
      <c r="D2" t="str" cm="1">
        <f t="array" ref="D2">_FV(B2,"Ticker symbol",TRUE)</f>
        <v>NGE</v>
      </c>
      <c r="E2" cm="1">
        <f t="array" ref="E2">_FV(B2,"Price")</f>
        <v>5.7926000000000002</v>
      </c>
      <c r="F2" s="1" cm="1">
        <f t="array" ref="F2">_FV(B2,"Change (%)",TRUE)</f>
        <v>-8.116E-3</v>
      </c>
      <c r="G2" s="2" cm="1">
        <f t="array" ref="G2">_FV(B2,"52 week high",TRUE)</f>
        <v>10.89</v>
      </c>
      <c r="H2" s="2" cm="1">
        <f t="array" ref="H2">_FV(B2,"52 week low",TRUE)</f>
        <v>5.25</v>
      </c>
      <c r="I2" s="3" cm="1">
        <f t="array" ref="I2">_FV(B2,"Market cap",TRUE)/1000000</f>
        <v>18.724799999999998</v>
      </c>
      <c r="J2" s="14" cm="1">
        <f t="array" ref="J2">_FV(B2,"Volume")</f>
        <v>10622</v>
      </c>
      <c r="K2" s="14" cm="1">
        <f t="array" ref="K2">_FV(B2,"Volume average",TRUE)</f>
        <v>32287</v>
      </c>
      <c r="L2" s="23">
        <f>K2*E2/1000000</f>
        <v>0.18702567620000002</v>
      </c>
      <c r="P2" s="7">
        <f>J2/K2</f>
        <v>0.32898689875181963</v>
      </c>
      <c r="Q2" s="7">
        <f>G2/E2-1</f>
        <v>0.87998480820357017</v>
      </c>
      <c r="R2" s="7">
        <f>E2/H2-1</f>
        <v>0.10335238095238108</v>
      </c>
      <c r="S2" s="16">
        <f>$S$1</f>
        <v>45289</v>
      </c>
      <c r="T2" cm="1" vm="2">
        <f t="array" aca="1" ref="T2:U2" ca="1">_xlfn.STOCKHISTORY(B2,S2,S2,0,0 )</f>
        <v>45289</v>
      </c>
      <c r="U2" s="17" vm="1173">
        <f ca="1"/>
        <v>5.46</v>
      </c>
      <c r="V2" s="7">
        <f ca="1">E2/U2-1</f>
        <v>6.0915750915750966E-2</v>
      </c>
      <c r="X2">
        <v>100</v>
      </c>
      <c r="AH2" s="11"/>
      <c r="AJ2" s="11"/>
      <c r="AK2" s="11" cm="1">
        <f t="array" ref="AK2">_FV(B2,"previous close",TRUE)</f>
        <v>5.84</v>
      </c>
      <c r="AL2" s="4">
        <f t="shared" ref="AL2:AL11" si="0">AK2*X2</f>
        <v>584</v>
      </c>
      <c r="AM2" s="11">
        <f t="shared" ref="AM2:AM11" si="1">AD2-AL2</f>
        <v>-584</v>
      </c>
    </row>
    <row r="3" spans="1:40" x14ac:dyDescent="0.25">
      <c r="A3" t="s">
        <v>50</v>
      </c>
      <c r="B3" t="e" vm="1174">
        <v>#VALUE!</v>
      </c>
      <c r="D3" t="str" cm="1">
        <f t="array" ref="D3">_FV(B3,"Ticker symbol",TRUE)</f>
        <v>EGPT</v>
      </c>
      <c r="E3" cm="1">
        <f t="array" ref="E3">_FV(B3,"Price")</f>
        <v>25.320599999999999</v>
      </c>
      <c r="F3" s="1" cm="1">
        <f t="array" ref="F3">_FV(B3,"Change (%)",TRUE)</f>
        <v>3.1678999999999999E-2</v>
      </c>
      <c r="G3" s="2" cm="1">
        <f t="array" ref="G3">_FV(B3,"52 week high",TRUE)</f>
        <v>27.42</v>
      </c>
      <c r="H3" s="2" cm="1">
        <f t="array" ref="H3">_FV(B3,"52 week low",TRUE)</f>
        <v>15.73</v>
      </c>
      <c r="I3" s="3" cm="1">
        <f t="array" ref="I3">_FV(B3,"Market cap",TRUE)/1000000</f>
        <v>22.19086377</v>
      </c>
      <c r="J3" s="14" cm="1">
        <f t="array" ref="J3">_FV(B3,"Volume")</f>
        <v>6485</v>
      </c>
      <c r="K3" s="14" cm="1">
        <f t="array" ref="K3">_FV(B3,"Volume average",TRUE)</f>
        <v>9379</v>
      </c>
      <c r="L3" s="23">
        <f>K3*E3/1000000</f>
        <v>0.2374819074</v>
      </c>
      <c r="P3" s="7">
        <f>J3/K3</f>
        <v>0.69143831965028257</v>
      </c>
      <c r="Q3" s="7">
        <f>G3/E3-1</f>
        <v>8.2912727186559732E-2</v>
      </c>
      <c r="R3" s="7">
        <f>E3/H3-1</f>
        <v>0.60970120788302595</v>
      </c>
      <c r="S3" s="16">
        <f>$S$1</f>
        <v>45289</v>
      </c>
      <c r="T3" cm="1" vm="2">
        <f t="array" aca="1" ref="T3:U3" ca="1">_xlfn.STOCKHISTORY(B3,S3,S3,0,0 )</f>
        <v>45289</v>
      </c>
      <c r="U3" s="17" vm="1175">
        <f ca="1"/>
        <v>24.230399999999999</v>
      </c>
      <c r="V3" s="7">
        <f ca="1">E3/U3-1</f>
        <v>4.4993066561014317E-2</v>
      </c>
      <c r="X3">
        <v>1</v>
      </c>
      <c r="AH3" s="11"/>
      <c r="AJ3" s="11"/>
      <c r="AK3" s="11" cm="1">
        <f t="array" ref="AK3">_FV(B3,"previous close",TRUE)</f>
        <v>24.543099999999999</v>
      </c>
      <c r="AL3" s="4">
        <f t="shared" si="0"/>
        <v>24.543099999999999</v>
      </c>
      <c r="AM3" s="11">
        <f t="shared" si="1"/>
        <v>-24.543099999999999</v>
      </c>
    </row>
    <row r="4" spans="1:40" outlineLevel="1" x14ac:dyDescent="0.25">
      <c r="A4" t="s">
        <v>52</v>
      </c>
      <c r="B4" t="e" vm="1176">
        <v>#VALUE!</v>
      </c>
      <c r="D4" t="str" cm="1">
        <f t="array" ref="D4">_FV(B4,"Ticker symbol",TRUE)</f>
        <v>TUR</v>
      </c>
      <c r="E4" cm="1">
        <f t="array" ref="E4">_FV(B4,"Price")</f>
        <v>34</v>
      </c>
      <c r="F4" s="1" cm="1">
        <f t="array" ref="F4">_FV(B4,"Change (%)",TRUE)</f>
        <v>5.6200000000000009E-3</v>
      </c>
      <c r="G4" s="2" cm="1">
        <f t="array" ref="G4">_FV(B4,"52 week high",TRUE)</f>
        <v>39.76</v>
      </c>
      <c r="H4" s="2" cm="1">
        <f t="array" ref="H4">_FV(B4,"52 week low",TRUE)</f>
        <v>27.61</v>
      </c>
      <c r="I4" s="3" cm="1">
        <f t="array" ref="I4">_FV(B4,"Market cap",TRUE)/1000000</f>
        <v>182.83055894999998</v>
      </c>
      <c r="J4" s="14" cm="1">
        <f t="array" ref="J4">_FV(B4,"Volume")</f>
        <v>45995</v>
      </c>
      <c r="K4" s="14" cm="1">
        <f t="array" ref="K4">_FV(B4,"Volume average",TRUE)</f>
        <v>108815</v>
      </c>
      <c r="L4" s="23">
        <f>K4*E4/1000000</f>
        <v>3.6997100000000001</v>
      </c>
      <c r="P4" s="7">
        <f>J4/K4</f>
        <v>0.42268988650461792</v>
      </c>
      <c r="Q4" s="7">
        <f>G4/E4-1</f>
        <v>0.16941176470588237</v>
      </c>
      <c r="R4" s="7">
        <f>E4/H4-1</f>
        <v>0.23143788482433902</v>
      </c>
      <c r="S4" s="16">
        <f>$S$1</f>
        <v>45289</v>
      </c>
      <c r="T4" cm="1" vm="2">
        <f t="array" aca="1" ref="T4:U4" ca="1">_xlfn.STOCKHISTORY(B4,S4,S4,0,0 )</f>
        <v>45289</v>
      </c>
      <c r="U4" s="17" vm="1177">
        <f ca="1"/>
        <v>32.28</v>
      </c>
      <c r="V4" s="7">
        <f ca="1">E4/U4-1</f>
        <v>5.3283767038413865E-2</v>
      </c>
      <c r="X4">
        <v>1</v>
      </c>
      <c r="AH4" s="11"/>
      <c r="AJ4" s="11"/>
      <c r="AK4" s="11" cm="1">
        <f t="array" ref="AK4">_FV(B4,"previous close",TRUE)</f>
        <v>33.81</v>
      </c>
      <c r="AL4" s="4">
        <f t="shared" si="0"/>
        <v>33.81</v>
      </c>
      <c r="AM4" s="11">
        <f t="shared" si="1"/>
        <v>-33.81</v>
      </c>
    </row>
    <row r="5" spans="1:40" outlineLevel="1" x14ac:dyDescent="0.25">
      <c r="A5" t="s">
        <v>51</v>
      </c>
      <c r="B5" t="e" vm="1178">
        <v>#VALUE!</v>
      </c>
      <c r="D5" t="str" cm="1">
        <f t="array" ref="D5">_FV(B5,"Ticker symbol",TRUE)</f>
        <v>PAK</v>
      </c>
      <c r="E5" cm="1">
        <f t="array" ref="E5">_FV(B5,"Price")</f>
        <v>17.2</v>
      </c>
      <c r="F5" s="1" cm="1">
        <f t="array" ref="F5">_FV(B5,"Change (%)",TRUE)</f>
        <v>-1.0214000000000001E-2</v>
      </c>
      <c r="G5" s="2" cm="1">
        <f t="array" ref="G5">_FV(B5,"52 week high",TRUE)</f>
        <v>18.8</v>
      </c>
      <c r="H5" s="2" cm="1">
        <f t="array" ref="H5">_FV(B5,"52 week low",TRUE)</f>
        <v>12</v>
      </c>
      <c r="I5" s="3" cm="1">
        <f t="array" ref="I5">_FV(B5,"Market cap",TRUE)/1000000</f>
        <v>33.2286</v>
      </c>
      <c r="J5" s="14" cm="1">
        <f t="array" ref="J5">_FV(B5,"Volume")</f>
        <v>13083</v>
      </c>
      <c r="K5" s="14" cm="1">
        <f t="array" ref="K5">_FV(B5,"Volume average",TRUE)</f>
        <v>16044</v>
      </c>
      <c r="L5" s="23">
        <f>K5*E5/1000000</f>
        <v>0.2759568</v>
      </c>
      <c r="P5" s="7">
        <f>J5/K5</f>
        <v>0.81544502617801051</v>
      </c>
      <c r="Q5" s="7">
        <f>G5/E5-1</f>
        <v>9.3023255813953654E-2</v>
      </c>
      <c r="R5" s="7">
        <f>E5/H5-1</f>
        <v>0.43333333333333335</v>
      </c>
      <c r="S5" s="16">
        <f>$S$1</f>
        <v>45289</v>
      </c>
      <c r="T5" cm="1" vm="2">
        <f t="array" aca="1" ref="T5:U5" ca="1">_xlfn.STOCKHISTORY(B5,S5,S5,0,0 )</f>
        <v>45289</v>
      </c>
      <c r="U5" s="17" vm="1179">
        <f ca="1"/>
        <v>16.649999999999999</v>
      </c>
      <c r="V5" s="7">
        <f ca="1">E5/U5-1</f>
        <v>3.3033033033033066E-2</v>
      </c>
      <c r="X5">
        <v>1</v>
      </c>
      <c r="AH5" s="11"/>
      <c r="AJ5" s="11"/>
      <c r="AK5" s="11" cm="1">
        <f t="array" ref="AK5">_FV(B5,"previous close",TRUE)</f>
        <v>17.377500000000001</v>
      </c>
      <c r="AL5" s="4">
        <f t="shared" si="0"/>
        <v>17.377500000000001</v>
      </c>
      <c r="AM5" s="11">
        <f t="shared" si="1"/>
        <v>-17.377500000000001</v>
      </c>
    </row>
    <row r="6" spans="1:40" outlineLevel="1" x14ac:dyDescent="0.25">
      <c r="A6" t="s">
        <v>43</v>
      </c>
      <c r="B6" t="e" vm="1180">
        <v>#VALUE!</v>
      </c>
      <c r="D6" t="str" cm="1">
        <f t="array" ref="D6">_FV(B6,"Ticker symbol",TRUE)</f>
        <v>GXG</v>
      </c>
      <c r="E6" cm="1">
        <f t="array" ref="E6">_FV(B6,"Price")</f>
        <v>23.78</v>
      </c>
      <c r="F6" s="1" cm="1">
        <f t="array" ref="F6">_FV(B6,"Change (%)",TRUE)</f>
        <v>-1.0404E-2</v>
      </c>
      <c r="G6" s="2" cm="1">
        <f t="array" ref="G6">_FV(B6,"52 week high",TRUE)</f>
        <v>24.65</v>
      </c>
      <c r="H6" s="2" cm="1">
        <f t="array" ref="H6">_FV(B6,"52 week low",TRUE)</f>
        <v>17.52</v>
      </c>
      <c r="I6" s="3" cm="1">
        <f t="array" ref="I6">_FV(B6,"Market cap",TRUE)/1000000</f>
        <v>39.268000000000001</v>
      </c>
      <c r="J6" s="14" cm="1">
        <f t="array" ref="J6">_FV(B6,"Volume")</f>
        <v>10451</v>
      </c>
      <c r="K6" s="14" cm="1">
        <f t="array" ref="K6">_FV(B6,"Volume average",TRUE)</f>
        <v>41594</v>
      </c>
      <c r="L6" s="23">
        <f>K6*E6/1000000</f>
        <v>0.98910532000000007</v>
      </c>
      <c r="P6" s="7">
        <f>J6/K6</f>
        <v>0.25126220127903065</v>
      </c>
      <c r="Q6" s="7">
        <f>G6/E6-1</f>
        <v>3.6585365853658347E-2</v>
      </c>
      <c r="R6" s="7">
        <f>E6/H6-1</f>
        <v>0.35730593607305949</v>
      </c>
      <c r="S6" s="16">
        <f>$S$1</f>
        <v>45289</v>
      </c>
      <c r="T6" cm="1" vm="2">
        <f t="array" aca="1" ref="T6:U6" ca="1">_xlfn.STOCKHISTORY(B6,S6,S6,0,0 )</f>
        <v>45289</v>
      </c>
      <c r="U6" s="17" vm="1181">
        <f ca="1"/>
        <v>23.1</v>
      </c>
      <c r="V6" s="7">
        <f ca="1">E6/U6-1</f>
        <v>2.9437229437229373E-2</v>
      </c>
      <c r="X6">
        <v>8</v>
      </c>
      <c r="AH6" s="11"/>
      <c r="AJ6" s="11"/>
      <c r="AK6" s="11" cm="1">
        <f t="array" ref="AK6">_FV(B6,"previous close",TRUE)</f>
        <v>24.03</v>
      </c>
      <c r="AL6" s="4">
        <f t="shared" si="0"/>
        <v>192.24</v>
      </c>
      <c r="AM6" s="11">
        <f t="shared" si="1"/>
        <v>-192.24</v>
      </c>
    </row>
    <row r="7" spans="1:40" outlineLevel="1" x14ac:dyDescent="0.25">
      <c r="A7" t="s">
        <v>30</v>
      </c>
      <c r="B7" t="e" vm="1182">
        <v>#VALUE!</v>
      </c>
      <c r="D7" t="str" cm="1">
        <f t="array" ref="D7">_FV(B7,"Ticker symbol",TRUE)</f>
        <v>EWJ</v>
      </c>
      <c r="E7" cm="1">
        <f t="array" ref="E7">_FV(B7,"Price")</f>
        <v>65.94</v>
      </c>
      <c r="F7" s="1" cm="1">
        <f t="array" ref="F7">_FV(B7,"Change (%)",TRUE)</f>
        <v>-7.3760000000000006E-3</v>
      </c>
      <c r="G7" s="2" cm="1">
        <f t="array" ref="G7">_FV(B7,"52 week high",TRUE)</f>
        <v>66.790000000000006</v>
      </c>
      <c r="H7" s="2" cm="1">
        <f t="array" ref="H7">_FV(B7,"52 week low",TRUE)</f>
        <v>54.555</v>
      </c>
      <c r="I7" s="3" cm="1">
        <f t="array" ref="I7">_FV(B7,"Market cap",TRUE)/1000000</f>
        <v>13991.434209749999</v>
      </c>
      <c r="J7" s="14" cm="1">
        <f t="array" ref="J7">_FV(B7,"Volume")</f>
        <v>11986938</v>
      </c>
      <c r="K7" s="14" cm="1">
        <f t="array" ref="K7">_FV(B7,"Volume average",TRUE)</f>
        <v>6697364</v>
      </c>
      <c r="L7" s="23">
        <f>K7*E7/1000000</f>
        <v>441.62418215999998</v>
      </c>
      <c r="P7" s="7">
        <f>J7/K7</f>
        <v>1.789799389730049</v>
      </c>
      <c r="Q7" s="7">
        <f>G7/E7-1</f>
        <v>1.2890506521079814E-2</v>
      </c>
      <c r="R7" s="7">
        <f>E7/H7-1</f>
        <v>0.2086884795160846</v>
      </c>
      <c r="S7" s="16">
        <f>$S$1</f>
        <v>45289</v>
      </c>
      <c r="T7" cm="1" vm="2">
        <f t="array" aca="1" ref="T7:U7" ca="1">_xlfn.STOCKHISTORY(B7,S7,S7,0,0 )</f>
        <v>45289</v>
      </c>
      <c r="U7" s="17" vm="1183">
        <f ca="1"/>
        <v>64.14</v>
      </c>
      <c r="V7" s="7">
        <f ca="1">E7/U7-1</f>
        <v>2.8063610851262855E-2</v>
      </c>
      <c r="X7">
        <v>66</v>
      </c>
      <c r="AH7" s="11"/>
      <c r="AJ7" s="11"/>
      <c r="AK7" s="11" cm="1">
        <f t="array" ref="AK7">_FV(B7,"previous close",TRUE)</f>
        <v>66.430000000000007</v>
      </c>
      <c r="AL7" s="4">
        <f t="shared" si="0"/>
        <v>4384.38</v>
      </c>
      <c r="AM7" s="11">
        <f t="shared" si="1"/>
        <v>-4384.38</v>
      </c>
    </row>
    <row r="8" spans="1:40" outlineLevel="1" x14ac:dyDescent="0.25">
      <c r="A8" t="s">
        <v>20</v>
      </c>
      <c r="B8" t="e" vm="1184">
        <v>#VALUE!</v>
      </c>
      <c r="C8" t="str" cm="1">
        <f t="array" ref="C8">_FV(B8,"Name")</f>
        <v>Glbl X MSCI Greece</v>
      </c>
      <c r="D8" t="str" cm="1">
        <f t="array" ref="D8">_FV(B8,"Ticker symbol",TRUE)</f>
        <v>GREK</v>
      </c>
      <c r="E8" cm="1">
        <f t="array" ref="E8">_FV(B8,"Price")</f>
        <v>37.99</v>
      </c>
      <c r="F8" s="1" cm="1">
        <f t="array" ref="F8">_FV(B8,"Change (%)",TRUE)</f>
        <v>-2.6397E-2</v>
      </c>
      <c r="G8" s="2" cm="1">
        <f t="array" ref="G8">_FV(B8,"52 week high",TRUE)</f>
        <v>39.99</v>
      </c>
      <c r="H8" s="2" cm="1">
        <f t="array" ref="H8">_FV(B8,"52 week low",TRUE)</f>
        <v>28.14</v>
      </c>
      <c r="I8" s="3" cm="1">
        <f t="array" ref="I8">_FV(B8,"Market cap",TRUE)/1000000</f>
        <v>176.7175</v>
      </c>
      <c r="J8" s="14" cm="1">
        <f t="array" ref="J8">_FV(B8,"Volume")</f>
        <v>71995</v>
      </c>
      <c r="K8" s="14" cm="1">
        <f t="array" ref="K8">_FV(B8,"Volume average",TRUE)</f>
        <v>31284</v>
      </c>
      <c r="L8" s="23">
        <f>K8*E8/1000000</f>
        <v>1.1884791600000002</v>
      </c>
      <c r="P8" s="7">
        <f>J8/K8</f>
        <v>2.3013361462728552</v>
      </c>
      <c r="Q8" s="7">
        <f>G8/E8-1</f>
        <v>5.2645433008686515E-2</v>
      </c>
      <c r="R8" s="7">
        <f>E8/H8-1</f>
        <v>0.35003553660270081</v>
      </c>
      <c r="S8" s="16">
        <f>$S$1</f>
        <v>45289</v>
      </c>
      <c r="T8" cm="1" vm="2">
        <f t="array" aca="1" ref="T8:U8" ca="1">_xlfn.STOCKHISTORY(B8,S8,S8,0,0 )</f>
        <v>45289</v>
      </c>
      <c r="U8" s="17" vm="1185">
        <f ca="1"/>
        <v>37.049999999999997</v>
      </c>
      <c r="V8" s="7">
        <f ca="1">E8/U8-1</f>
        <v>2.5371120107962275E-2</v>
      </c>
      <c r="X8">
        <v>37</v>
      </c>
      <c r="AH8" s="11"/>
      <c r="AJ8" s="11"/>
      <c r="AK8" s="11" cm="1">
        <f t="array" ref="AK8">_FV(B8,"previous close",TRUE)</f>
        <v>39.020000000000003</v>
      </c>
      <c r="AL8" s="4">
        <f t="shared" si="0"/>
        <v>1443.74</v>
      </c>
      <c r="AM8" s="11">
        <f t="shared" si="1"/>
        <v>-1443.74</v>
      </c>
    </row>
    <row r="9" spans="1:40" outlineLevel="1" x14ac:dyDescent="0.25">
      <c r="A9" t="s">
        <v>35</v>
      </c>
      <c r="B9" t="e" vm="1186">
        <v>#VALUE!</v>
      </c>
      <c r="D9" t="str" cm="1">
        <f t="array" ref="D9">_FV(B9,"Ticker symbol",TRUE)</f>
        <v>EPHE</v>
      </c>
      <c r="E9" cm="1">
        <f t="array" ref="E9">_FV(B9,"Price")</f>
        <v>26.35</v>
      </c>
      <c r="F9" s="1" cm="1">
        <f t="array" ref="F9">_FV(B9,"Change (%)",TRUE)</f>
        <v>-9.7710000000000002E-3</v>
      </c>
      <c r="G9" s="2" cm="1">
        <f t="array" ref="G9">_FV(B9,"52 week high",TRUE)</f>
        <v>29.395</v>
      </c>
      <c r="H9" s="2" cm="1">
        <f t="array" ref="H9">_FV(B9,"52 week low",TRUE)</f>
        <v>23.15</v>
      </c>
      <c r="I9" s="3" cm="1">
        <f t="array" ref="I9">_FV(B9,"Market cap",TRUE)/1000000</f>
        <v>98.234803599999992</v>
      </c>
      <c r="J9" s="14" cm="1">
        <f t="array" ref="J9">_FV(B9,"Volume")</f>
        <v>71020</v>
      </c>
      <c r="K9" s="14" cm="1">
        <f t="array" ref="K9">_FV(B9,"Volume average",TRUE)</f>
        <v>64479</v>
      </c>
      <c r="L9" s="23">
        <f>K9*E9/1000000</f>
        <v>1.6990216500000002</v>
      </c>
      <c r="P9" s="7">
        <f>J9/K9</f>
        <v>1.1014438809534888</v>
      </c>
      <c r="Q9" s="7">
        <f>G9/E9-1</f>
        <v>0.11555977229601511</v>
      </c>
      <c r="R9" s="7">
        <f>E9/H9-1</f>
        <v>0.13822894168466537</v>
      </c>
      <c r="S9" s="16">
        <f>$S$1</f>
        <v>45289</v>
      </c>
      <c r="T9" cm="1" vm="2">
        <f t="array" aca="1" ref="T9:U9" ca="1">_xlfn.STOCKHISTORY(B9,S9,S9,0,0 )</f>
        <v>45289</v>
      </c>
      <c r="U9" s="17" vm="1187">
        <f ca="1"/>
        <v>25.99</v>
      </c>
      <c r="V9" s="7">
        <f ca="1">E9/U9-1</f>
        <v>1.3851481338976734E-2</v>
      </c>
      <c r="X9">
        <v>150</v>
      </c>
      <c r="AH9" s="11"/>
      <c r="AJ9" s="11"/>
      <c r="AK9" s="11" cm="1">
        <f t="array" ref="AK9">_FV(B9,"previous close",TRUE)</f>
        <v>26.61</v>
      </c>
      <c r="AL9" s="4">
        <f t="shared" si="0"/>
        <v>3991.5</v>
      </c>
      <c r="AM9" s="11">
        <f t="shared" si="1"/>
        <v>-3991.5</v>
      </c>
    </row>
    <row r="10" spans="1:40" outlineLevel="1" x14ac:dyDescent="0.25">
      <c r="A10" t="s">
        <v>48</v>
      </c>
      <c r="B10" t="e" vm="1188">
        <v>#VALUE!</v>
      </c>
      <c r="D10" t="str" cm="1">
        <f t="array" ref="D10">_FV(B10,"Ticker symbol",TRUE)</f>
        <v>INDA</v>
      </c>
      <c r="E10" cm="1">
        <f t="array" ref="E10">_FV(B10,"Price")</f>
        <v>49.4</v>
      </c>
      <c r="F10" s="1" cm="1">
        <f t="array" ref="F10">_FV(B10,"Change (%)",TRUE)</f>
        <v>-1.1209E-2</v>
      </c>
      <c r="G10" s="2" cm="1">
        <f t="array" ref="G10">_FV(B10,"52 week high",TRUE)</f>
        <v>50.2</v>
      </c>
      <c r="H10" s="2" cm="1">
        <f t="array" ref="H10">_FV(B10,"52 week low",TRUE)</f>
        <v>37.765000000000001</v>
      </c>
      <c r="I10" s="3" cm="1">
        <f t="array" ref="I10">_FV(B10,"Market cap",TRUE)/1000000</f>
        <v>7903.4852813500002</v>
      </c>
      <c r="J10" s="14" cm="1">
        <f t="array" ref="J10">_FV(B10,"Volume")</f>
        <v>5432857</v>
      </c>
      <c r="K10" s="14" cm="1">
        <f t="array" ref="K10">_FV(B10,"Volume average",TRUE)</f>
        <v>3313387</v>
      </c>
      <c r="L10" s="23">
        <f>K10*E10/1000000</f>
        <v>163.68131779999999</v>
      </c>
      <c r="P10" s="7">
        <f>J10/K10</f>
        <v>1.6396687136154031</v>
      </c>
      <c r="Q10" s="7">
        <f>G10/E10-1</f>
        <v>1.6194331983805821E-2</v>
      </c>
      <c r="R10" s="7">
        <f>E10/H10-1</f>
        <v>0.30808950086058506</v>
      </c>
      <c r="S10" s="16">
        <f>$S$1</f>
        <v>45289</v>
      </c>
      <c r="T10" cm="1" vm="2">
        <f t="array" aca="1" ref="T10:U10" ca="1">_xlfn.STOCKHISTORY(B10,S10,S10,0,0 )</f>
        <v>45289</v>
      </c>
      <c r="U10" s="17" vm="1189">
        <f ca="1"/>
        <v>48.81</v>
      </c>
      <c r="V10" s="7">
        <f ca="1">E10/U10-1</f>
        <v>1.2087686949395549E-2</v>
      </c>
      <c r="X10">
        <v>135</v>
      </c>
      <c r="AH10" s="11"/>
      <c r="AJ10" s="11"/>
      <c r="AK10" s="11" cm="1">
        <f t="array" ref="AK10">_FV(B10,"previous close",TRUE)</f>
        <v>49.96</v>
      </c>
      <c r="AL10" s="4">
        <f t="shared" si="0"/>
        <v>6744.6</v>
      </c>
      <c r="AM10" s="11">
        <f t="shared" si="1"/>
        <v>-6744.6</v>
      </c>
    </row>
    <row r="11" spans="1:40" outlineLevel="1" x14ac:dyDescent="0.25">
      <c r="A11" t="s">
        <v>49</v>
      </c>
      <c r="B11" t="e" vm="1190">
        <v>#VALUE!</v>
      </c>
      <c r="D11" t="str" cm="1">
        <f t="array" ref="D11">_FV(B11,"Ticker symbol",TRUE)</f>
        <v>UAE</v>
      </c>
      <c r="E11" cm="1">
        <f t="array" ref="E11">_FV(B11,"Price")</f>
        <v>14.97</v>
      </c>
      <c r="F11" s="1" cm="1">
        <f t="array" ref="F11">_FV(B11,"Change (%)",TRUE)</f>
        <v>-1.5779000000000001E-2</v>
      </c>
      <c r="G11" s="2" cm="1">
        <f t="array" ref="G11">_FV(B11,"52 week high",TRUE)</f>
        <v>15.6852</v>
      </c>
      <c r="H11" s="2" cm="1">
        <f t="array" ref="H11">_FV(B11,"52 week low",TRUE)</f>
        <v>13.31</v>
      </c>
      <c r="I11" s="3" cm="1">
        <f t="array" ref="I11">_FV(B11,"Market cap",TRUE)/1000000</f>
        <v>36.936709909999998</v>
      </c>
      <c r="J11" s="14" cm="1">
        <f t="array" ref="J11">_FV(B11,"Volume")</f>
        <v>34604</v>
      </c>
      <c r="K11" s="14" cm="1">
        <f t="array" ref="K11">_FV(B11,"Volume average",TRUE)</f>
        <v>16553</v>
      </c>
      <c r="L11" s="23">
        <f>K11*E11/1000000</f>
        <v>0.24779841</v>
      </c>
      <c r="P11" s="7">
        <f>J11/K11</f>
        <v>2.0904971908415395</v>
      </c>
      <c r="Q11" s="7">
        <f>G11/E11-1</f>
        <v>4.7775551102204439E-2</v>
      </c>
      <c r="R11" s="7">
        <f>E11/H11-1</f>
        <v>0.12471825694966188</v>
      </c>
      <c r="S11" s="16">
        <f>$S$1</f>
        <v>45289</v>
      </c>
      <c r="T11" cm="1" vm="2">
        <f t="array" aca="1" ref="T11:U11" ca="1">_xlfn.STOCKHISTORY(B11,S11,S11,0,0 )</f>
        <v>45289</v>
      </c>
      <c r="U11" s="17" vm="1191">
        <f ca="1"/>
        <v>14.86</v>
      </c>
      <c r="V11" s="7">
        <f ca="1">E11/U11-1</f>
        <v>7.4024226110365188E-3</v>
      </c>
      <c r="W11" s="5"/>
      <c r="X11" s="5">
        <v>133</v>
      </c>
      <c r="Y11" s="6"/>
      <c r="Z11" s="10"/>
      <c r="AA11" s="6"/>
      <c r="AB11" s="8"/>
      <c r="AC11" s="5"/>
      <c r="AD11" s="10"/>
      <c r="AE11" s="10"/>
      <c r="AF11" s="10"/>
      <c r="AH11" s="11"/>
      <c r="AI11" s="10"/>
      <c r="AJ11" s="11"/>
      <c r="AK11" s="11" cm="1">
        <f t="array" ref="AK11">_FV(B11,"previous close",TRUE)</f>
        <v>15.21</v>
      </c>
      <c r="AL11" s="10">
        <f t="shared" si="0"/>
        <v>2022.93</v>
      </c>
      <c r="AM11" s="11">
        <f t="shared" si="1"/>
        <v>-2022.93</v>
      </c>
    </row>
    <row r="12" spans="1:40" outlineLevel="1" x14ac:dyDescent="0.25">
      <c r="A12" t="s">
        <v>29</v>
      </c>
      <c r="B12" t="e" vm="1192">
        <v>#VALUE!</v>
      </c>
      <c r="D12" t="str" cm="1">
        <f t="array" ref="D12">_FV(B12,"Ticker symbol",TRUE)</f>
        <v>EDEN</v>
      </c>
      <c r="E12" cm="1">
        <f t="array" ref="E12">_FV(B12,"Price")</f>
        <v>112.8981</v>
      </c>
      <c r="F12" s="1" cm="1">
        <f t="array" ref="F12">_FV(B12,"Change (%)",TRUE)</f>
        <v>-2.1305999999999999E-2</v>
      </c>
      <c r="G12" s="2" cm="1">
        <f t="array" ref="G12">_FV(B12,"52 week high",TRUE)</f>
        <v>115.35590000000001</v>
      </c>
      <c r="H12" s="2" cm="1">
        <f t="array" ref="H12">_FV(B12,"52 week low",TRUE)</f>
        <v>95.03</v>
      </c>
      <c r="I12" s="3" cm="1">
        <f t="array" ref="I12">_FV(B12,"Market cap",TRUE)/1000000</f>
        <v>253.05034002000002</v>
      </c>
      <c r="J12" s="14" cm="1">
        <f t="array" ref="J12">_FV(B12,"Volume")</f>
        <v>4374</v>
      </c>
      <c r="K12" s="14" cm="1">
        <f t="array" ref="K12">_FV(B12,"Volume average",TRUE)</f>
        <v>15270</v>
      </c>
      <c r="L12" s="23">
        <f>K12*E12/1000000</f>
        <v>1.723953987</v>
      </c>
      <c r="P12" s="7">
        <f>J12/K12</f>
        <v>0.28644400785854618</v>
      </c>
      <c r="Q12" s="7">
        <f>G12/E12-1</f>
        <v>2.1770074075648793E-2</v>
      </c>
      <c r="R12" s="7">
        <f>E12/H12-1</f>
        <v>0.18802588656213826</v>
      </c>
      <c r="S12" s="16">
        <f>$S$1</f>
        <v>45289</v>
      </c>
      <c r="T12" cm="1" vm="2">
        <f t="array" aca="1" ref="T12:U12" ca="1">_xlfn.STOCKHISTORY(B12,S12,S12,0,0 )</f>
        <v>45289</v>
      </c>
      <c r="U12" s="17" vm="1193">
        <f ca="1"/>
        <v>112.15</v>
      </c>
      <c r="V12" s="7">
        <f ca="1">E12/U12-1</f>
        <v>6.6705305394560988E-3</v>
      </c>
      <c r="AH12" s="3"/>
      <c r="AJ12" s="9" t="e">
        <f>AH12/(AD12-AH12)</f>
        <v>#DIV/0!</v>
      </c>
      <c r="AL12" s="4">
        <f>SUM(AL2:AL11)</f>
        <v>19439.120600000002</v>
      </c>
      <c r="AM12" s="3">
        <f>SUM(AM2:AM11)</f>
        <v>-19439.120600000002</v>
      </c>
      <c r="AN12" s="12">
        <f>AM12/AL12</f>
        <v>-1</v>
      </c>
    </row>
    <row r="13" spans="1:40" outlineLevel="1" x14ac:dyDescent="0.25">
      <c r="A13" t="s">
        <v>109</v>
      </c>
      <c r="B13" t="e" vm="1194">
        <v>#VALUE!</v>
      </c>
      <c r="D13" t="str" cm="1">
        <f t="array" ref="D13">_FV(B13,"Ticker symbol",TRUE)</f>
        <v>EIDO</v>
      </c>
      <c r="E13" cm="1">
        <f t="array" ref="E13">_FV(B13,"Price")</f>
        <v>22.43</v>
      </c>
      <c r="F13" s="1" cm="1">
        <f t="array" ref="F13">_FV(B13,"Change (%)",TRUE)</f>
        <v>-9.2759999999999995E-3</v>
      </c>
      <c r="G13" s="2" cm="1">
        <f t="array" ref="G13">_FV(B13,"52 week high",TRUE)</f>
        <v>24.78</v>
      </c>
      <c r="H13" s="2" cm="1">
        <f t="array" ref="H13">_FV(B13,"52 week low",TRUE)</f>
        <v>19.945</v>
      </c>
      <c r="I13" s="3" cm="1">
        <f t="array" ref="I13">_FV(B13,"Market cap",TRUE)/1000000</f>
        <v>428.28376430999998</v>
      </c>
      <c r="J13" s="14" cm="1">
        <f t="array" ref="J13">_FV(B13,"Volume")</f>
        <v>243311</v>
      </c>
      <c r="K13" s="14" cm="1">
        <f t="array" ref="K13">_FV(B13,"Volume average",TRUE)</f>
        <v>382407</v>
      </c>
      <c r="L13" s="23">
        <f>K13*E13/1000000</f>
        <v>8.5773890099999992</v>
      </c>
      <c r="P13" s="7">
        <f>J13/K13</f>
        <v>0.63626188851145504</v>
      </c>
      <c r="Q13" s="7">
        <f>G13/E13-1</f>
        <v>0.10477039679001354</v>
      </c>
      <c r="R13" s="7">
        <f>E13/H13-1</f>
        <v>0.12459262973176233</v>
      </c>
      <c r="S13" s="16">
        <f>$S$1</f>
        <v>45289</v>
      </c>
      <c r="T13" cm="1" vm="2">
        <f t="array" aca="1" ref="T13:U13" ca="1">_xlfn.STOCKHISTORY(B13,S13,S13,0,0 )</f>
        <v>45289</v>
      </c>
      <c r="U13" s="17" vm="1195">
        <f ca="1"/>
        <v>22.32</v>
      </c>
      <c r="V13" s="7">
        <f ca="1">E13/U13-1</f>
        <v>4.9283154121864126E-3</v>
      </c>
    </row>
    <row r="14" spans="1:40" x14ac:dyDescent="0.25">
      <c r="A14" t="s">
        <v>37</v>
      </c>
      <c r="B14" t="e" vm="1196">
        <v>#VALUE!</v>
      </c>
      <c r="D14" t="str" cm="1">
        <f t="array" ref="D14">_FV(B14,"Ticker symbol",TRUE)</f>
        <v>KSA</v>
      </c>
      <c r="E14" cm="1">
        <f t="array" ref="E14">_FV(B14,"Price")</f>
        <v>42.4</v>
      </c>
      <c r="F14" s="1" cm="1">
        <f t="array" ref="F14">_FV(B14,"Change (%)",TRUE)</f>
        <v>-8.4189999999999994E-3</v>
      </c>
      <c r="G14" s="2" cm="1">
        <f t="array" ref="G14">_FV(B14,"52 week high",TRUE)</f>
        <v>43.62</v>
      </c>
      <c r="H14" s="2" cm="1">
        <f t="array" ref="H14">_FV(B14,"52 week low",TRUE)</f>
        <v>35.78</v>
      </c>
      <c r="I14" s="3" cm="1">
        <f t="array" ref="I14">_FV(B14,"Market cap",TRUE)/1000000</f>
        <v>785.69372607000003</v>
      </c>
      <c r="J14" s="14" cm="1">
        <f t="array" ref="J14">_FV(B14,"Volume")</f>
        <v>508686</v>
      </c>
      <c r="K14" s="14" cm="1">
        <f t="array" ref="K14">_FV(B14,"Volume average",TRUE)</f>
        <v>499317</v>
      </c>
      <c r="L14" s="23">
        <f>K14*E14/1000000</f>
        <v>21.1710408</v>
      </c>
      <c r="P14" s="7">
        <f>J14/K14</f>
        <v>1.01876363112011</v>
      </c>
      <c r="Q14" s="7">
        <f>G14/E14-1</f>
        <v>2.8773584905660288E-2</v>
      </c>
      <c r="R14" s="7">
        <f>E14/H14-1</f>
        <v>0.18501956400223585</v>
      </c>
      <c r="S14" s="16">
        <f>$S$1</f>
        <v>45289</v>
      </c>
      <c r="T14" cm="1" vm="2">
        <f t="array" aca="1" ref="T14:U14" ca="1">_xlfn.STOCKHISTORY(B14,S14,S14,0,0 )</f>
        <v>45289</v>
      </c>
      <c r="U14" s="17" vm="1197">
        <f ca="1"/>
        <v>42.33</v>
      </c>
      <c r="V14" s="7">
        <f ca="1">E14/U14-1</f>
        <v>1.6536735175998185E-3</v>
      </c>
    </row>
    <row r="15" spans="1:40" x14ac:dyDescent="0.25">
      <c r="A15" t="s">
        <v>27</v>
      </c>
      <c r="B15" t="e" vm="1198">
        <v>#VALUE!</v>
      </c>
      <c r="D15" t="str" cm="1">
        <f t="array" ref="D15">_FV(B15,"Ticker symbol",TRUE)</f>
        <v>SPY</v>
      </c>
      <c r="E15" cm="1">
        <f t="array" ref="E15">_FV(B15,"Price")</f>
        <v>474.92</v>
      </c>
      <c r="F15" s="1" cm="1">
        <f t="array" ref="F15">_FV(B15,"Change (%)",TRUE)</f>
        <v>-3.6919999999999995E-3</v>
      </c>
      <c r="G15" s="2" cm="1">
        <f t="array" ref="G15">_FV(B15,"52 week high",TRUE)</f>
        <v>478.6</v>
      </c>
      <c r="H15" s="2" cm="1">
        <f t="array" ref="H15">_FV(B15,"52 week low",TRUE)</f>
        <v>380.65</v>
      </c>
      <c r="I15" s="3" cm="1">
        <f t="array" ref="I15">_FV(B15,"Market cap",TRUE)/1000000</f>
        <v>497007.82574666996</v>
      </c>
      <c r="J15" s="14" cm="1">
        <f t="array" ref="J15">_FV(B15,"Volume")</f>
        <v>84932319</v>
      </c>
      <c r="K15" s="14" cm="1">
        <f t="array" ref="K15">_FV(B15,"Volume average",TRUE)</f>
        <v>77357402</v>
      </c>
      <c r="L15" s="23">
        <f>K15*E15/1000000</f>
        <v>36738.577357840004</v>
      </c>
      <c r="P15" s="7">
        <f>J15/K15</f>
        <v>1.0979210366966563</v>
      </c>
      <c r="Q15" s="7">
        <f>G15/E15-1</f>
        <v>7.7486734607934427E-3</v>
      </c>
      <c r="R15" s="7">
        <f>E15/H15-1</f>
        <v>0.24765532641534227</v>
      </c>
      <c r="S15" s="16">
        <f>$S$1</f>
        <v>45289</v>
      </c>
      <c r="T15" cm="1" vm="2">
        <f t="array" aca="1" ref="T15:U15" ca="1">_xlfn.STOCKHISTORY(B15,S15,S15,0,0 )</f>
        <v>45289</v>
      </c>
      <c r="U15" s="17" vm="1199">
        <f ca="1"/>
        <v>475.31</v>
      </c>
      <c r="V15" s="7">
        <f ca="1">E15/U15-1</f>
        <v>-8.2051713618480626E-4</v>
      </c>
    </row>
    <row r="16" spans="1:40" x14ac:dyDescent="0.25">
      <c r="A16" t="s">
        <v>42</v>
      </c>
      <c r="B16" t="e" vm="1200">
        <v>#VALUE!</v>
      </c>
      <c r="D16" t="str" cm="1">
        <f t="array" ref="D16">_FV(B16,"Ticker symbol",TRUE)</f>
        <v>EWM</v>
      </c>
      <c r="E16" cm="1">
        <f t="array" ref="E16">_FV(B16,"Price")</f>
        <v>21.13</v>
      </c>
      <c r="F16" s="1" cm="1">
        <f t="array" ref="F16">_FV(B16,"Change (%)",TRUE)</f>
        <v>-1.2155000000000001E-2</v>
      </c>
      <c r="G16" s="2" cm="1">
        <f t="array" ref="G16">_FV(B16,"52 week high",TRUE)</f>
        <v>24.119199999999999</v>
      </c>
      <c r="H16" s="2" cm="1">
        <f t="array" ref="H16">_FV(B16,"52 week low",TRUE)</f>
        <v>19.84</v>
      </c>
      <c r="I16" s="3" cm="1">
        <f t="array" ref="I16">_FV(B16,"Market cap",TRUE)/1000000</f>
        <v>239.02351308000001</v>
      </c>
      <c r="J16" s="14" cm="1">
        <f t="array" ref="J16">_FV(B16,"Volume")</f>
        <v>553501</v>
      </c>
      <c r="K16" s="14" cm="1">
        <f t="array" ref="K16">_FV(B16,"Volume average",TRUE)</f>
        <v>381310</v>
      </c>
      <c r="L16" s="23">
        <f>K16*E16/1000000</f>
        <v>8.0570802999999991</v>
      </c>
      <c r="P16" s="7">
        <f>J16/K16</f>
        <v>1.4515774566625581</v>
      </c>
      <c r="Q16" s="7">
        <f>G16/E16-1</f>
        <v>0.14146710837671561</v>
      </c>
      <c r="R16" s="7">
        <f>E16/H16-1</f>
        <v>6.5020161290322509E-2</v>
      </c>
      <c r="S16" s="16">
        <f>$S$1</f>
        <v>45289</v>
      </c>
      <c r="T16" cm="1" vm="2">
        <f t="array" aca="1" ref="T16:U16" ca="1">_xlfn.STOCKHISTORY(B16,S16,S16,0,0 )</f>
        <v>45289</v>
      </c>
      <c r="U16" s="17" vm="1201">
        <f ca="1"/>
        <v>21.25</v>
      </c>
      <c r="V16" s="7">
        <f ca="1">E16/U16-1</f>
        <v>-5.6470588235294494E-3</v>
      </c>
    </row>
    <row r="17" spans="1:22" x14ac:dyDescent="0.25">
      <c r="A17" t="s">
        <v>41</v>
      </c>
      <c r="B17" t="e" vm="1202">
        <v>#VALUE!</v>
      </c>
      <c r="D17" t="str" cm="1">
        <f t="array" ref="D17">_FV(B17,"Ticker symbol",TRUE)</f>
        <v>QAT</v>
      </c>
      <c r="E17" cm="1">
        <f t="array" ref="E17">_FV(B17,"Price")</f>
        <v>17.850000000000001</v>
      </c>
      <c r="F17" s="1" cm="1">
        <f t="array" ref="F17">_FV(B17,"Change (%)",TRUE)</f>
        <v>-8.3330000000000001E-3</v>
      </c>
      <c r="G17" s="2" cm="1">
        <f t="array" ref="G17">_FV(B17,"52 week high",TRUE)</f>
        <v>19.559999999999999</v>
      </c>
      <c r="H17" s="2" cm="1">
        <f t="array" ref="H17">_FV(B17,"52 week low",TRUE)</f>
        <v>15.66</v>
      </c>
      <c r="I17" s="3" cm="1">
        <f t="array" ref="I17">_FV(B17,"Market cap",TRUE)/1000000</f>
        <v>72.49851099</v>
      </c>
      <c r="J17" s="14" cm="1">
        <f t="array" ref="J17">_FV(B17,"Volume")</f>
        <v>17463</v>
      </c>
      <c r="K17" s="14" cm="1">
        <f t="array" ref="K17">_FV(B17,"Volume average",TRUE)</f>
        <v>15846</v>
      </c>
      <c r="L17" s="23">
        <f>K17*E17/1000000</f>
        <v>0.28285110000000002</v>
      </c>
      <c r="P17" s="7">
        <f>J17/K17</f>
        <v>1.1020446800454373</v>
      </c>
      <c r="Q17" s="7">
        <f>G17/E17-1</f>
        <v>9.5798319327730974E-2</v>
      </c>
      <c r="R17" s="7">
        <f>E17/H17-1</f>
        <v>0.13984674329501923</v>
      </c>
      <c r="S17" s="16">
        <f>$S$1</f>
        <v>45289</v>
      </c>
      <c r="T17" cm="1" vm="2">
        <f t="array" aca="1" ref="T17:U17" ca="1">_xlfn.STOCKHISTORY(B17,S17,S17,0,0 )</f>
        <v>45289</v>
      </c>
      <c r="U17" s="17" vm="1203">
        <f ca="1"/>
        <v>18.13</v>
      </c>
      <c r="V17" s="7">
        <f ca="1">E17/U17-1</f>
        <v>-1.5444015444015302E-2</v>
      </c>
    </row>
    <row r="18" spans="1:22" x14ac:dyDescent="0.25">
      <c r="A18" t="s">
        <v>38</v>
      </c>
      <c r="B18" t="e" vm="1204">
        <v>#VALUE!</v>
      </c>
      <c r="D18" t="str" cm="1">
        <f t="array" ref="D18">_FV(B18,"Ticker symbol",TRUE)</f>
        <v>VNM</v>
      </c>
      <c r="E18" cm="1">
        <f t="array" ref="E18">_FV(B18,"Price")</f>
        <v>12.75</v>
      </c>
      <c r="F18" s="1" cm="1">
        <f t="array" ref="F18">_FV(B18,"Change (%)",TRUE)</f>
        <v>1.5709999999999999E-3</v>
      </c>
      <c r="G18" s="2" cm="1">
        <f t="array" ref="G18">_FV(B18,"52 week high",TRUE)</f>
        <v>15.645</v>
      </c>
      <c r="H18" s="2" cm="1">
        <f t="array" ref="H18">_FV(B18,"52 week low",TRUE)</f>
        <v>11.16</v>
      </c>
      <c r="I18" s="3" cm="1">
        <f t="array" ref="I18">_FV(B18,"Market cap",TRUE)/1000000</f>
        <v>527.25714457999993</v>
      </c>
      <c r="J18" s="14" cm="1">
        <f t="array" ref="J18">_FV(B18,"Volume")</f>
        <v>446351</v>
      </c>
      <c r="K18" s="14" cm="1">
        <f t="array" ref="K18">_FV(B18,"Volume average",TRUE)</f>
        <v>498470</v>
      </c>
      <c r="L18" s="23">
        <f>K18*E18/1000000</f>
        <v>6.3554925000000004</v>
      </c>
      <c r="P18" s="7">
        <f>J18/K18</f>
        <v>0.89544205268120447</v>
      </c>
      <c r="Q18" s="7">
        <f>G18/E18-1</f>
        <v>0.22705882352941176</v>
      </c>
      <c r="R18" s="7">
        <f>E18/H18-1</f>
        <v>0.14247311827956999</v>
      </c>
      <c r="S18" s="16">
        <f>$S$1</f>
        <v>45289</v>
      </c>
      <c r="T18" cm="1" vm="2">
        <f t="array" aca="1" ref="T18:U18" ca="1">_xlfn.STOCKHISTORY(B18,S18,S18,0,0 )</f>
        <v>45289</v>
      </c>
      <c r="U18" s="17" vm="1205">
        <f ca="1"/>
        <v>12.92</v>
      </c>
      <c r="V18" s="7">
        <f ca="1">E18/U18-1</f>
        <v>-1.3157894736842146E-2</v>
      </c>
    </row>
    <row r="19" spans="1:22" x14ac:dyDescent="0.25">
      <c r="A19" t="s">
        <v>24</v>
      </c>
      <c r="B19" t="e" vm="1206">
        <v>#VALUE!</v>
      </c>
      <c r="D19" t="str" cm="1">
        <f t="array" ref="D19">_FV(B19,"Ticker symbol",TRUE)</f>
        <v>EWI</v>
      </c>
      <c r="E19" cm="1">
        <f t="array" ref="E19">_FV(B19,"Price")</f>
        <v>33.33</v>
      </c>
      <c r="F19" s="1" cm="1">
        <f t="array" ref="F19">_FV(B19,"Change (%)",TRUE)</f>
        <v>-1.6524E-2</v>
      </c>
      <c r="G19" s="2" cm="1">
        <f t="array" ref="G19">_FV(B19,"52 week high",TRUE)</f>
        <v>34.28</v>
      </c>
      <c r="H19" s="2" cm="1">
        <f t="array" ref="H19">_FV(B19,"52 week low",TRUE)</f>
        <v>27.83</v>
      </c>
      <c r="I19" s="3" cm="1">
        <f t="array" ref="I19">_FV(B19,"Market cap",TRUE)/1000000</f>
        <v>284.67693971</v>
      </c>
      <c r="J19" s="14" cm="1">
        <f t="array" ref="J19">_FV(B19,"Volume")</f>
        <v>957324</v>
      </c>
      <c r="K19" s="14" cm="1">
        <f t="array" ref="K19">_FV(B19,"Volume average",TRUE)</f>
        <v>296590</v>
      </c>
      <c r="L19" s="23">
        <f>K19*E19/1000000</f>
        <v>9.8853446999999992</v>
      </c>
      <c r="P19" s="7">
        <f>J19/K19</f>
        <v>3.2277689740045181</v>
      </c>
      <c r="Q19" s="7">
        <f>G19/E19-1</f>
        <v>2.8502850285028636E-2</v>
      </c>
      <c r="R19" s="7">
        <f>E19/H19-1</f>
        <v>0.19762845849802368</v>
      </c>
      <c r="S19" s="16">
        <f>$S$1</f>
        <v>45289</v>
      </c>
      <c r="T19" cm="1" vm="2">
        <f t="array" aca="1" ref="T19:U19" ca="1">_xlfn.STOCKHISTORY(B19,S19,S19,0,0 )</f>
        <v>45289</v>
      </c>
      <c r="U19" s="17" vm="1207">
        <f ca="1"/>
        <v>33.93</v>
      </c>
      <c r="V19" s="7">
        <f ca="1">E19/U19-1</f>
        <v>-1.7683465959328015E-2</v>
      </c>
    </row>
    <row r="20" spans="1:22" x14ac:dyDescent="0.25">
      <c r="A20" t="s">
        <v>105</v>
      </c>
      <c r="B20" t="e" vm="1208">
        <v>#VALUE!</v>
      </c>
      <c r="D20" t="str" cm="1">
        <f t="array" ref="D20">_FV(B20,"Ticker symbol",TRUE)</f>
        <v>EWC</v>
      </c>
      <c r="E20" cm="1">
        <f t="array" ref="E20">_FV(B20,"Price")</f>
        <v>35.97</v>
      </c>
      <c r="F20" s="1" cm="1">
        <f t="array" ref="F20">_FV(B20,"Change (%)",TRUE)</f>
        <v>-9.3640000000000008E-3</v>
      </c>
      <c r="G20" s="2" cm="1">
        <f t="array" ref="G20">_FV(B20,"52 week high",TRUE)</f>
        <v>36.99</v>
      </c>
      <c r="H20" s="2" cm="1">
        <f t="array" ref="H20">_FV(B20,"52 week low",TRUE)</f>
        <v>31.41</v>
      </c>
      <c r="I20" s="3" cm="1">
        <f t="array" ref="I20">_FV(B20,"Market cap",TRUE)/1000000</f>
        <v>3161.6874635700001</v>
      </c>
      <c r="J20" s="14" cm="1">
        <f t="array" ref="J20">_FV(B20,"Volume")</f>
        <v>1884625</v>
      </c>
      <c r="K20" s="14" cm="1">
        <f t="array" ref="K20">_FV(B20,"Volume average",TRUE)</f>
        <v>2423456</v>
      </c>
      <c r="L20" s="23">
        <f>K20*E20/1000000</f>
        <v>87.171712319999997</v>
      </c>
      <c r="P20" s="7">
        <f>J20/K20</f>
        <v>0.77766008543171405</v>
      </c>
      <c r="Q20" s="7">
        <f>G20/E20-1</f>
        <v>2.8356964136780682E-2</v>
      </c>
      <c r="R20" s="7">
        <f>E20/H20-1</f>
        <v>0.1451766953199618</v>
      </c>
      <c r="S20" s="16">
        <f>$S$1</f>
        <v>45289</v>
      </c>
      <c r="T20" cm="1" vm="2">
        <f t="array" aca="1" ref="T20:U20" ca="1">_xlfn.STOCKHISTORY(B20,S20,S20,0,0 )</f>
        <v>45289</v>
      </c>
      <c r="U20" s="17" vm="1209">
        <f ca="1"/>
        <v>36.68</v>
      </c>
      <c r="V20" s="7">
        <f ca="1">E20/U20-1</f>
        <v>-1.9356597600872383E-2</v>
      </c>
    </row>
    <row r="21" spans="1:22" x14ac:dyDescent="0.25">
      <c r="A21" t="s">
        <v>102</v>
      </c>
      <c r="B21" t="e" vm="1210">
        <v>#VALUE!</v>
      </c>
      <c r="D21" t="str" cm="1">
        <f t="array" ref="D21">_FV(B21,"Ticker symbol",TRUE)</f>
        <v>EWL</v>
      </c>
      <c r="E21" cm="1">
        <f t="array" ref="E21">_FV(B21,"Price")</f>
        <v>47.24</v>
      </c>
      <c r="F21" s="1" cm="1">
        <f t="array" ref="F21">_FV(B21,"Change (%)",TRUE)</f>
        <v>-1.3367E-2</v>
      </c>
      <c r="G21" s="2" cm="1">
        <f t="array" ref="G21">_FV(B21,"52 week high",TRUE)</f>
        <v>48.935000000000002</v>
      </c>
      <c r="H21" s="2" cm="1">
        <f t="array" ref="H21">_FV(B21,"52 week low",TRUE)</f>
        <v>41.55</v>
      </c>
      <c r="I21" s="3" cm="1">
        <f t="array" ref="I21">_FV(B21,"Market cap",TRUE)/1000000</f>
        <v>1273.57076226</v>
      </c>
      <c r="J21" s="14" cm="1">
        <f t="array" ref="J21">_FV(B21,"Volume")</f>
        <v>288074</v>
      </c>
      <c r="K21" s="14" cm="1">
        <f t="array" ref="K21">_FV(B21,"Volume average",TRUE)</f>
        <v>451431</v>
      </c>
      <c r="L21" s="23">
        <f>K21*E21/1000000</f>
        <v>21.325600440000002</v>
      </c>
      <c r="P21" s="7">
        <f>J21/K21</f>
        <v>0.63813517458925062</v>
      </c>
      <c r="Q21" s="7">
        <f>G21/E21-1</f>
        <v>3.588060965283657E-2</v>
      </c>
      <c r="R21" s="7">
        <f>E21/H21-1</f>
        <v>0.13694344163658245</v>
      </c>
      <c r="S21" s="16">
        <f>$S$1</f>
        <v>45289</v>
      </c>
      <c r="T21" cm="1" vm="2">
        <f t="array" aca="1" ref="T21:U21" ca="1">_xlfn.STOCKHISTORY(B21,S21,S21,0,0 )</f>
        <v>45289</v>
      </c>
      <c r="U21" s="17" vm="1211">
        <f ca="1"/>
        <v>48.27</v>
      </c>
      <c r="V21" s="7">
        <f ca="1">E21/U21-1</f>
        <v>-2.1338305365651511E-2</v>
      </c>
    </row>
    <row r="22" spans="1:22" x14ac:dyDescent="0.25">
      <c r="A22" t="s">
        <v>31</v>
      </c>
      <c r="B22" t="e" vm="1212">
        <v>#VALUE!</v>
      </c>
      <c r="D22" t="str" cm="1">
        <f t="array" ref="D22">_FV(B22,"Ticker symbol",TRUE)</f>
        <v>EPU</v>
      </c>
      <c r="E22" cm="1">
        <f t="array" ref="E22">_FV(B22,"Price")</f>
        <v>33.56</v>
      </c>
      <c r="F22" s="1" cm="1">
        <f t="array" ref="F22">_FV(B22,"Change (%)",TRUE)</f>
        <v>-1.2941000000000001E-2</v>
      </c>
      <c r="G22" s="2" cm="1">
        <f t="array" ref="G22">_FV(B22,"52 week high",TRUE)</f>
        <v>34.99</v>
      </c>
      <c r="H22" s="2" cm="1">
        <f t="array" ref="H22">_FV(B22,"52 week low",TRUE)</f>
        <v>28.3291</v>
      </c>
      <c r="I22" s="3" cm="1">
        <f t="array" ref="I22">_FV(B22,"Market cap",TRUE)/1000000</f>
        <v>99.914888349999998</v>
      </c>
      <c r="J22" s="14" cm="1">
        <f t="array" ref="J22">_FV(B22,"Volume")</f>
        <v>11293</v>
      </c>
      <c r="K22" s="14" cm="1">
        <f t="array" ref="K22">_FV(B22,"Volume average",TRUE)</f>
        <v>12799</v>
      </c>
      <c r="L22" s="23">
        <f>K22*E22/1000000</f>
        <v>0.42953444000000002</v>
      </c>
      <c r="P22" s="7">
        <f>J22/K22</f>
        <v>0.88233455738729594</v>
      </c>
      <c r="Q22" s="7">
        <f>G22/E22-1</f>
        <v>4.2610250297973717E-2</v>
      </c>
      <c r="R22" s="7">
        <f>E22/H22-1</f>
        <v>0.18464758852204977</v>
      </c>
      <c r="S22" s="16">
        <f>$S$1</f>
        <v>45289</v>
      </c>
      <c r="T22" cm="1" vm="2">
        <f t="array" aca="1" ref="T22:U22" ca="1">_xlfn.STOCKHISTORY(B22,S22,S22,0,0 )</f>
        <v>45289</v>
      </c>
      <c r="U22" s="17" vm="1213">
        <f ca="1"/>
        <v>34.380000000000003</v>
      </c>
      <c r="V22" s="7">
        <f ca="1">E22/U22-1</f>
        <v>-2.3851076207097144E-2</v>
      </c>
    </row>
    <row r="23" spans="1:22" x14ac:dyDescent="0.25">
      <c r="A23" t="s">
        <v>104</v>
      </c>
      <c r="B23" t="e" vm="1214">
        <v>#VALUE!</v>
      </c>
      <c r="D23" t="str" cm="1">
        <f t="array" ref="D23">_FV(B23,"Ticker symbol",TRUE)</f>
        <v>EWO</v>
      </c>
      <c r="E23" cm="1">
        <f t="array" ref="E23">_FV(B23,"Price")</f>
        <v>20.973600000000001</v>
      </c>
      <c r="F23" s="1" cm="1">
        <f t="array" ref="F23">_FV(B23,"Change (%)",TRUE)</f>
        <v>-1.6709000000000002E-2</v>
      </c>
      <c r="G23" s="2" cm="1">
        <f t="array" ref="G23">_FV(B23,"52 week high",TRUE)</f>
        <v>21.889900000000001</v>
      </c>
      <c r="H23" s="2" cm="1">
        <f t="array" ref="H23">_FV(B23,"52 week low",TRUE)</f>
        <v>18.739999999999998</v>
      </c>
      <c r="I23" s="3" cm="1">
        <f t="array" ref="I23">_FV(B23,"Market cap",TRUE)/1000000</f>
        <v>55.029755380000005</v>
      </c>
      <c r="J23" s="14" cm="1">
        <f t="array" ref="J23">_FV(B23,"Volume")</f>
        <v>5642</v>
      </c>
      <c r="K23" s="14" cm="1">
        <f t="array" ref="K23">_FV(B23,"Volume average",TRUE)</f>
        <v>51247</v>
      </c>
      <c r="L23" s="23">
        <f>K23*E23/1000000</f>
        <v>1.0748340792</v>
      </c>
      <c r="P23" s="7">
        <f>J23/K23</f>
        <v>0.11009424941947821</v>
      </c>
      <c r="Q23" s="7">
        <f>G23/E23-1</f>
        <v>4.3688255711942681E-2</v>
      </c>
      <c r="R23" s="7">
        <f>E23/H23-1</f>
        <v>0.11918890074706523</v>
      </c>
      <c r="S23" s="16">
        <f>$S$1</f>
        <v>45289</v>
      </c>
      <c r="T23" cm="1" vm="2">
        <f t="array" aca="1" ref="T23:U23" ca="1">_xlfn.STOCKHISTORY(B23,S23,S23,0,0 )</f>
        <v>45289</v>
      </c>
      <c r="U23" s="17" vm="1215">
        <f ca="1"/>
        <v>21.61</v>
      </c>
      <c r="V23" s="7">
        <f ca="1">E23/U23-1</f>
        <v>-2.944932901434516E-2</v>
      </c>
    </row>
    <row r="24" spans="1:22" x14ac:dyDescent="0.25">
      <c r="A24" t="s">
        <v>33</v>
      </c>
      <c r="B24" t="e" vm="1216">
        <v>#VALUE!</v>
      </c>
      <c r="D24" t="str" cm="1">
        <f t="array" ref="D24">_FV(B24,"Ticker symbol",TRUE)</f>
        <v>PGAL</v>
      </c>
      <c r="E24" cm="1">
        <f t="array" ref="E24">_FV(B24,"Price")</f>
        <v>10.365</v>
      </c>
      <c r="F24" s="1" cm="1">
        <f t="array" ref="F24">_FV(B24,"Change (%)",TRUE)</f>
        <v>-2.1707999999999998E-2</v>
      </c>
      <c r="G24" s="2" cm="1">
        <f t="array" ref="G24">_FV(B24,"52 week high",TRUE)</f>
        <v>11.12</v>
      </c>
      <c r="H24" s="2" cm="1">
        <f t="array" ref="H24">_FV(B24,"52 week low",TRUE)</f>
        <v>9.0998999999999999</v>
      </c>
      <c r="I24" s="3" cm="1">
        <f t="array" ref="I24">_FV(B24,"Market cap",TRUE)/1000000</f>
        <v>8.4463000000000008</v>
      </c>
      <c r="J24" s="14" cm="1">
        <f t="array" ref="J24">_FV(B24,"Volume")</f>
        <v>2258</v>
      </c>
      <c r="K24" s="14" cm="1">
        <f t="array" ref="K24">_FV(B24,"Volume average",TRUE)</f>
        <v>2615</v>
      </c>
      <c r="L24" s="23">
        <f>K24*E24/1000000</f>
        <v>2.7104475000000003E-2</v>
      </c>
      <c r="P24" s="7">
        <f>J24/K24</f>
        <v>0.86347992351816438</v>
      </c>
      <c r="Q24" s="7">
        <f>G24/E24-1</f>
        <v>7.284129281234919E-2</v>
      </c>
      <c r="R24" s="7">
        <f>E24/H24-1</f>
        <v>0.13902350575281042</v>
      </c>
      <c r="S24" s="16">
        <f>$S$1</f>
        <v>45289</v>
      </c>
      <c r="T24" cm="1" vm="2">
        <f t="array" aca="1" ref="T24:U24" ca="1">_xlfn.STOCKHISTORY(B24,S24,S24,0,0 )</f>
        <v>45289</v>
      </c>
      <c r="U24" s="17" vm="1217">
        <f ca="1"/>
        <v>10.64</v>
      </c>
      <c r="V24" s="7">
        <f ca="1">E24/U24-1</f>
        <v>-2.5845864661654172E-2</v>
      </c>
    </row>
    <row r="25" spans="1:22" x14ac:dyDescent="0.25">
      <c r="A25" t="s">
        <v>106</v>
      </c>
      <c r="B25" t="e" vm="1218">
        <v>#VALUE!</v>
      </c>
      <c r="D25" t="str" cm="1">
        <f t="array" ref="D25">_FV(B25,"Ticker symbol",TRUE)</f>
        <v>EWU</v>
      </c>
      <c r="E25" cm="1">
        <f t="array" ref="E25">_FV(B25,"Price")</f>
        <v>32.049999999999997</v>
      </c>
      <c r="F25" s="1" cm="1">
        <f t="array" ref="F25">_FV(B25,"Change (%)",TRUE)</f>
        <v>-2.1673000000000001E-2</v>
      </c>
      <c r="G25" s="2" cm="1">
        <f t="array" ref="G25">_FV(B25,"52 week high",TRUE)</f>
        <v>34.045000000000002</v>
      </c>
      <c r="H25" s="2" cm="1">
        <f t="array" ref="H25">_FV(B25,"52 week low",TRUE)</f>
        <v>30</v>
      </c>
      <c r="I25" s="3" cm="1">
        <f t="array" ref="I25">_FV(B25,"Market cap",TRUE)/1000000</f>
        <v>2702.9978785100002</v>
      </c>
      <c r="J25" s="14" cm="1">
        <f t="array" ref="J25">_FV(B25,"Volume")</f>
        <v>1678398</v>
      </c>
      <c r="K25" s="14" cm="1">
        <f t="array" ref="K25">_FV(B25,"Volume average",TRUE)</f>
        <v>1421944</v>
      </c>
      <c r="L25" s="23">
        <f>K25*E25/1000000</f>
        <v>45.573305199999993</v>
      </c>
      <c r="P25" s="7">
        <f>J25/K25</f>
        <v>1.1803545005991798</v>
      </c>
      <c r="Q25" s="7">
        <f>G25/E25-1</f>
        <v>6.2246489859594467E-2</v>
      </c>
      <c r="R25" s="7">
        <f>E25/H25-1</f>
        <v>6.8333333333333135E-2</v>
      </c>
      <c r="S25" s="16">
        <f>$S$1</f>
        <v>45289</v>
      </c>
      <c r="T25" cm="1" vm="2">
        <f t="array" aca="1" ref="T25:U25" ca="1">_xlfn.STOCKHISTORY(B25,S25,S25,0,0 )</f>
        <v>45289</v>
      </c>
      <c r="U25" s="17" vm="1219">
        <f ca="1"/>
        <v>33.049999999999997</v>
      </c>
      <c r="V25" s="7">
        <f ca="1">E25/U25-1</f>
        <v>-3.0257186081694365E-2</v>
      </c>
    </row>
    <row r="26" spans="1:22" x14ac:dyDescent="0.25">
      <c r="A26" t="s">
        <v>18</v>
      </c>
      <c r="B26" t="e" vm="1220">
        <v>#VALUE!</v>
      </c>
      <c r="C26" t="str" cm="1">
        <f t="array" ref="C26">_FV(B26,"Name")</f>
        <v>iShares:MSCI Spain</v>
      </c>
      <c r="D26" t="str" cm="1">
        <f t="array" ref="D26">_FV(B26,"Ticker symbol",TRUE)</f>
        <v>EWP</v>
      </c>
      <c r="E26" cm="1">
        <f t="array" ref="E26">_FV(B26,"Price")</f>
        <v>29.66</v>
      </c>
      <c r="F26" s="1" cm="1">
        <f t="array" ref="F26">_FV(B26,"Change (%)",TRUE)</f>
        <v>-2.2412999999999999E-2</v>
      </c>
      <c r="G26" s="2" cm="1">
        <f t="array" ref="G26">_FV(B26,"52 week high",TRUE)</f>
        <v>31.3</v>
      </c>
      <c r="H26" s="2" cm="1">
        <f t="array" ref="H26">_FV(B26,"52 week low",TRUE)</f>
        <v>25.5</v>
      </c>
      <c r="I26" s="3" cm="1">
        <f t="array" ref="I26">_FV(B26,"Market cap",TRUE)/1000000</f>
        <v>854.31081787999995</v>
      </c>
      <c r="J26" s="14" cm="1">
        <f t="array" ref="J26">_FV(B26,"Volume")</f>
        <v>259612</v>
      </c>
      <c r="K26" s="14" cm="1">
        <f t="array" ref="K26">_FV(B26,"Volume average",TRUE)</f>
        <v>474283</v>
      </c>
      <c r="L26" s="23">
        <f>K26*E26/1000000</f>
        <v>14.067233779999999</v>
      </c>
      <c r="P26" s="7">
        <f>J26/K26</f>
        <v>0.54737783137915552</v>
      </c>
      <c r="Q26" s="7">
        <f>G26/E26-1</f>
        <v>5.5293324342548855E-2</v>
      </c>
      <c r="R26" s="7">
        <f>E26/H26-1</f>
        <v>0.16313725490196074</v>
      </c>
      <c r="S26" s="16">
        <f>$S$1</f>
        <v>45289</v>
      </c>
      <c r="T26" cm="1" vm="2">
        <f t="array" aca="1" ref="T26:U26" ca="1">_xlfn.STOCKHISTORY(B26,S26,S26,0,0 )</f>
        <v>45289</v>
      </c>
      <c r="U26" s="17" vm="1221">
        <f ca="1"/>
        <v>30.62</v>
      </c>
      <c r="V26" s="7">
        <f ca="1">E26/U26-1</f>
        <v>-3.1352057478772122E-2</v>
      </c>
    </row>
    <row r="27" spans="1:22" x14ac:dyDescent="0.25">
      <c r="A27" t="s">
        <v>21</v>
      </c>
      <c r="B27" t="e" vm="1222">
        <v>#VALUE!</v>
      </c>
      <c r="D27" t="str" cm="1">
        <f t="array" ref="D27">_FV(B27,"Ticker symbol",TRUE)</f>
        <v>EWG</v>
      </c>
      <c r="E27" cm="1">
        <f t="array" ref="E27">_FV(B27,"Price")</f>
        <v>28.67</v>
      </c>
      <c r="F27" s="1" cm="1">
        <f t="array" ref="F27">_FV(B27,"Change (%)",TRUE)</f>
        <v>-1.8822999999999999E-2</v>
      </c>
      <c r="G27" s="2" cm="1">
        <f t="array" ref="G27">_FV(B27,"52 week high",TRUE)</f>
        <v>29.9</v>
      </c>
      <c r="H27" s="2" cm="1">
        <f t="array" ref="H27">_FV(B27,"52 week low",TRUE)</f>
        <v>24.704999999999998</v>
      </c>
      <c r="I27" s="3" cm="1">
        <f t="array" ref="I27">_FV(B27,"Market cap",TRUE)/1000000</f>
        <v>1049.98401061</v>
      </c>
      <c r="J27" s="14" cm="1">
        <f t="array" ref="J27">_FV(B27,"Volume")</f>
        <v>1117182</v>
      </c>
      <c r="K27" s="14" cm="1">
        <f t="array" ref="K27">_FV(B27,"Volume average",TRUE)</f>
        <v>1319189</v>
      </c>
      <c r="L27" s="23">
        <f>K27*E27/1000000</f>
        <v>37.821148630000003</v>
      </c>
      <c r="P27" s="7">
        <f>J27/K27</f>
        <v>0.84687031198713758</v>
      </c>
      <c r="Q27" s="7">
        <f>G27/E27-1</f>
        <v>4.2901988140913838E-2</v>
      </c>
      <c r="R27" s="7">
        <f>E27/H27-1</f>
        <v>0.16049382716049387</v>
      </c>
      <c r="S27" s="16">
        <f>$S$1</f>
        <v>45289</v>
      </c>
      <c r="T27" cm="1" vm="2">
        <f t="array" aca="1" ref="T27:U27" ca="1">_xlfn.STOCKHISTORY(B27,S27,S27,0,0 )</f>
        <v>45289</v>
      </c>
      <c r="U27" s="17" vm="1223">
        <f ca="1"/>
        <v>29.69</v>
      </c>
      <c r="V27" s="7">
        <f ca="1">E27/U27-1</f>
        <v>-3.4355001684068687E-2</v>
      </c>
    </row>
    <row r="28" spans="1:22" x14ac:dyDescent="0.25">
      <c r="A28" t="s">
        <v>40</v>
      </c>
      <c r="B28" t="e" vm="1224">
        <v>#VALUE!</v>
      </c>
      <c r="D28" t="str" cm="1">
        <f t="array" ref="D28">_FV(B28,"Ticker symbol",TRUE)</f>
        <v>EIS</v>
      </c>
      <c r="E28" cm="1">
        <f t="array" ref="E28">_FV(B28,"Price")</f>
        <v>56.1</v>
      </c>
      <c r="F28" s="1" cm="1">
        <f t="array" ref="F28">_FV(B28,"Change (%)",TRUE)</f>
        <v>-2.7223999999999998E-2</v>
      </c>
      <c r="G28" s="2" cm="1">
        <f t="array" ref="G28">_FV(B28,"52 week high",TRUE)</f>
        <v>61.295000000000002</v>
      </c>
      <c r="H28" s="2" cm="1">
        <f t="array" ref="H28">_FV(B28,"52 week low",TRUE)</f>
        <v>44.52</v>
      </c>
      <c r="I28" s="3" cm="1">
        <f t="array" ref="I28">_FV(B28,"Market cap",TRUE)/1000000</f>
        <v>133.82599118000002</v>
      </c>
      <c r="J28" s="14" cm="1">
        <f t="array" ref="J28">_FV(B28,"Volume")</f>
        <v>126383</v>
      </c>
      <c r="K28" s="14" cm="1">
        <f t="array" ref="K28">_FV(B28,"Volume average",TRUE)</f>
        <v>35875</v>
      </c>
      <c r="L28" s="23">
        <f>K28*E28/1000000</f>
        <v>2.0125875</v>
      </c>
      <c r="P28" s="7">
        <f>J28/K28</f>
        <v>3.5228710801393728</v>
      </c>
      <c r="Q28" s="7">
        <f>G28/E28-1</f>
        <v>9.2602495543671948E-2</v>
      </c>
      <c r="R28" s="7">
        <f>E28/H28-1</f>
        <v>0.26010781671159022</v>
      </c>
      <c r="S28" s="16">
        <f>$S$1</f>
        <v>45289</v>
      </c>
      <c r="T28" cm="1" vm="2">
        <f t="array" aca="1" ref="T28:U28" ca="1">_xlfn.STOCKHISTORY(B28,S28,S28,0,0 )</f>
        <v>45289</v>
      </c>
      <c r="U28" s="17" vm="1225">
        <f ca="1"/>
        <v>58.190899999999999</v>
      </c>
      <c r="V28" s="7">
        <f ca="1">E28/U28-1</f>
        <v>-3.593173503073499E-2</v>
      </c>
    </row>
    <row r="29" spans="1:22" x14ac:dyDescent="0.25">
      <c r="A29" t="s">
        <v>107</v>
      </c>
      <c r="B29" t="e" vm="1226">
        <v>#VALUE!</v>
      </c>
      <c r="D29" t="str" cm="1">
        <f t="array" ref="D29">_FV(B29,"Ticker symbol",TRUE)</f>
        <v>EWK</v>
      </c>
      <c r="E29" cm="1">
        <f t="array" ref="E29">_FV(B29,"Price")</f>
        <v>18.22</v>
      </c>
      <c r="F29" s="1" cm="1">
        <f t="array" ref="F29">_FV(B29,"Change (%)",TRUE)</f>
        <v>-1.8589000000000001E-2</v>
      </c>
      <c r="G29" s="2" cm="1">
        <f t="array" ref="G29">_FV(B29,"52 week high",TRUE)</f>
        <v>19.39</v>
      </c>
      <c r="H29" s="2" cm="1">
        <f t="array" ref="H29">_FV(B29,"52 week low",TRUE)</f>
        <v>16.170000000000002</v>
      </c>
      <c r="I29" s="3" cm="1">
        <f t="array" ref="I29">_FV(B29,"Market cap",TRUE)/1000000</f>
        <v>18.078806280000002</v>
      </c>
      <c r="J29" s="14" cm="1">
        <f t="array" ref="J29">_FV(B29,"Volume")</f>
        <v>4185</v>
      </c>
      <c r="K29" s="14" cm="1">
        <f t="array" ref="K29">_FV(B29,"Volume average",TRUE)</f>
        <v>8275</v>
      </c>
      <c r="L29" s="23">
        <f>K29*E29/1000000</f>
        <v>0.1507705</v>
      </c>
      <c r="P29" s="7">
        <f>J29/K29</f>
        <v>0.50574018126888221</v>
      </c>
      <c r="Q29" s="7">
        <f>G29/E29-1</f>
        <v>6.4215148188803584E-2</v>
      </c>
      <c r="R29" s="7">
        <f>E29/H29-1</f>
        <v>0.12677798392084094</v>
      </c>
      <c r="S29" s="16">
        <f>$S$1</f>
        <v>45289</v>
      </c>
      <c r="T29" cm="1" vm="2">
        <f t="array" aca="1" ref="T29:U29" ca="1">_xlfn.STOCKHISTORY(B29,S29,S29,0,0 )</f>
        <v>45289</v>
      </c>
      <c r="U29" s="17" vm="1227">
        <f ca="1"/>
        <v>18.844100000000001</v>
      </c>
      <c r="V29" s="7">
        <f ca="1">E29/U29-1</f>
        <v>-3.3119119512208139E-2</v>
      </c>
    </row>
    <row r="30" spans="1:22" x14ac:dyDescent="0.25">
      <c r="A30" t="s">
        <v>34</v>
      </c>
      <c r="B30" t="e" vm="1228">
        <v>#VALUE!</v>
      </c>
      <c r="D30" t="str" cm="1">
        <f t="array" ref="D30">_FV(B30,"Ticker symbol",TRUE)</f>
        <v>ENZL</v>
      </c>
      <c r="E30" cm="1">
        <f t="array" ref="E30">_FV(B30,"Price")</f>
        <v>46.72</v>
      </c>
      <c r="F30" s="1" cm="1">
        <f t="array" ref="F30">_FV(B30,"Change (%)",TRUE)</f>
        <v>-2.9094000000000002E-2</v>
      </c>
      <c r="G30" s="2" cm="1">
        <f t="array" ref="G30">_FV(B30,"52 week high",TRUE)</f>
        <v>53.35</v>
      </c>
      <c r="H30" s="2" cm="1">
        <f t="array" ref="H30">_FV(B30,"52 week low",TRUE)</f>
        <v>41.030099999999997</v>
      </c>
      <c r="I30" s="3" cm="1">
        <f t="array" ref="I30">_FV(B30,"Market cap",TRUE)/1000000</f>
        <v>114.36896487999999</v>
      </c>
      <c r="J30" s="14" cm="1">
        <f t="array" ref="J30">_FV(B30,"Volume")</f>
        <v>26111</v>
      </c>
      <c r="K30" s="14" cm="1">
        <f t="array" ref="K30">_FV(B30,"Volume average",TRUE)</f>
        <v>6726</v>
      </c>
      <c r="L30" s="23">
        <f>K30*E30/1000000</f>
        <v>0.31423871999999997</v>
      </c>
      <c r="P30" s="7">
        <f>J30/K30</f>
        <v>3.8820993160868271</v>
      </c>
      <c r="Q30" s="7">
        <f>G30/E30-1</f>
        <v>0.14190924657534243</v>
      </c>
      <c r="R30" s="7">
        <f>E30/H30-1</f>
        <v>0.13867624012615143</v>
      </c>
      <c r="S30" s="16">
        <f>$S$1</f>
        <v>45289</v>
      </c>
      <c r="T30" cm="1" vm="2">
        <f t="array" aca="1" ref="T30:U30" ca="1">_xlfn.STOCKHISTORY(B30,S30,S30,0,0 )</f>
        <v>45289</v>
      </c>
      <c r="U30" s="17" vm="1229">
        <f ca="1"/>
        <v>48.494999999999997</v>
      </c>
      <c r="V30" s="7">
        <f ca="1">E30/U30-1</f>
        <v>-3.6601711516651148E-2</v>
      </c>
    </row>
    <row r="31" spans="1:22" x14ac:dyDescent="0.25">
      <c r="A31" t="s">
        <v>19</v>
      </c>
      <c r="B31" t="e" vm="1230">
        <v>#VALUE!</v>
      </c>
      <c r="C31" t="str" cm="1">
        <f t="array" ref="C31">_FV(B31,"Name")</f>
        <v>iShares:MSCI France</v>
      </c>
      <c r="D31" t="str" cm="1">
        <f t="array" ref="D31">_FV(B31,"Ticker symbol",TRUE)</f>
        <v>EWQ</v>
      </c>
      <c r="E31" cm="1">
        <f t="array" ref="E31">_FV(B31,"Price")</f>
        <v>37.68</v>
      </c>
      <c r="F31" s="1" cm="1">
        <f t="array" ref="F31">_FV(B31,"Change (%)",TRUE)</f>
        <v>-1.8749999999999999E-2</v>
      </c>
      <c r="G31" s="2" cm="1">
        <f t="array" ref="G31">_FV(B31,"52 week high",TRUE)</f>
        <v>39.950000000000003</v>
      </c>
      <c r="H31" s="2" cm="1">
        <f t="array" ref="H31">_FV(B31,"52 week low",TRUE)</f>
        <v>33.659999999999997</v>
      </c>
      <c r="I31" s="3" cm="1">
        <f t="array" ref="I31">_FV(B31,"Market cap",TRUE)/1000000</f>
        <v>673.89369304999991</v>
      </c>
      <c r="J31" s="14" cm="1">
        <f t="array" ref="J31">_FV(B31,"Volume")</f>
        <v>862316</v>
      </c>
      <c r="K31" s="14" cm="1">
        <f t="array" ref="K31">_FV(B31,"Volume average",TRUE)</f>
        <v>437981</v>
      </c>
      <c r="L31" s="23">
        <f>K31*E31/1000000</f>
        <v>16.503124079999999</v>
      </c>
      <c r="P31" s="7">
        <f>J31/K31</f>
        <v>1.968843397316322</v>
      </c>
      <c r="Q31" s="7">
        <f>G31/E31-1</f>
        <v>6.0244161358811166E-2</v>
      </c>
      <c r="R31" s="7">
        <f>E31/H31-1</f>
        <v>0.11942959001782549</v>
      </c>
      <c r="S31" s="16">
        <f>$S$1</f>
        <v>45289</v>
      </c>
      <c r="T31" cm="1" vm="2">
        <f t="array" aca="1" ref="T31:U31" ca="1">_xlfn.STOCKHISTORY(B31,S31,S31,0,0 )</f>
        <v>45289</v>
      </c>
      <c r="U31" s="17" vm="1231">
        <f ca="1"/>
        <v>39.18</v>
      </c>
      <c r="V31" s="7">
        <f ca="1">E31/U31-1</f>
        <v>-3.8284839203675314E-2</v>
      </c>
    </row>
    <row r="32" spans="1:22" x14ac:dyDescent="0.25">
      <c r="A32" t="s">
        <v>23</v>
      </c>
      <c r="B32" t="e" vm="1232">
        <v>#VALUE!</v>
      </c>
      <c r="C32" t="str" cm="1">
        <f t="array" ref="C32">_FV(B32,"Name")</f>
        <v>iShares:MSCI Netherlands</v>
      </c>
      <c r="D32" t="str" cm="1">
        <f t="array" ref="D32">_FV(B32,"Ticker symbol",TRUE)</f>
        <v>EWN</v>
      </c>
      <c r="E32" cm="1">
        <f t="array" ref="E32">_FV(B32,"Price")</f>
        <v>42.9</v>
      </c>
      <c r="F32" s="1" cm="1">
        <f t="array" ref="F32">_FV(B32,"Change (%)",TRUE)</f>
        <v>-1.5603000000000001E-2</v>
      </c>
      <c r="G32" s="2" cm="1">
        <f t="array" ref="G32">_FV(B32,"52 week high",TRUE)</f>
        <v>45.61</v>
      </c>
      <c r="H32" s="2" cm="1">
        <f t="array" ref="H32">_FV(B32,"52 week low",TRUE)</f>
        <v>36.29</v>
      </c>
      <c r="I32" s="3" cm="1">
        <f t="array" ref="I32">_FV(B32,"Market cap",TRUE)/1000000</f>
        <v>222.83245386000002</v>
      </c>
      <c r="J32" s="14" cm="1">
        <f t="array" ref="J32">_FV(B32,"Volume")</f>
        <v>112660</v>
      </c>
      <c r="K32" s="14" cm="1">
        <f t="array" ref="K32">_FV(B32,"Volume average",TRUE)</f>
        <v>182004</v>
      </c>
      <c r="L32" s="23">
        <f>K32*E32/1000000</f>
        <v>7.8079715999999992</v>
      </c>
      <c r="P32" s="7">
        <f>J32/K32</f>
        <v>0.61899738467286436</v>
      </c>
      <c r="Q32" s="7">
        <f>G32/E32-1</f>
        <v>6.3170163170163107E-2</v>
      </c>
      <c r="R32" s="7">
        <f>E32/H32-1</f>
        <v>0.18214384127858918</v>
      </c>
      <c r="S32" s="16">
        <f>$S$1</f>
        <v>45289</v>
      </c>
      <c r="T32" cm="1" vm="2">
        <f t="array" aca="1" ref="T32:U32" ca="1">_xlfn.STOCKHISTORY(B32,S32,S32,0,0 )</f>
        <v>45289</v>
      </c>
      <c r="U32" s="17" vm="1233">
        <f ca="1"/>
        <v>44.63</v>
      </c>
      <c r="V32" s="7">
        <f ca="1">E32/U32-1</f>
        <v>-3.8763163791171951E-2</v>
      </c>
    </row>
    <row r="33" spans="1:22" x14ac:dyDescent="0.25">
      <c r="A33" t="s">
        <v>17</v>
      </c>
      <c r="B33" t="e" vm="1234">
        <v>#VALUE!</v>
      </c>
      <c r="C33" t="str" cm="1">
        <f t="array" ref="C33">_FV(B33,"Name")</f>
        <v>Glbl X MSCI Argnt ETF</v>
      </c>
      <c r="D33" t="str" cm="1">
        <f t="array" ref="D33">_FV(B33,"Ticker symbol",TRUE)</f>
        <v>ARGT</v>
      </c>
      <c r="E33" cm="1">
        <f t="array" ref="E33">_FV(B33,"Price")</f>
        <v>49.36</v>
      </c>
      <c r="F33" s="1" cm="1">
        <f t="array" ref="F33">_FV(B33,"Change (%)",TRUE)</f>
        <v>-1.5949000000000001E-2</v>
      </c>
      <c r="G33" s="2" cm="1">
        <f t="array" ref="G33">_FV(B33,"52 week high",TRUE)</f>
        <v>54.1</v>
      </c>
      <c r="H33" s="2" cm="1">
        <f t="array" ref="H33">_FV(B33,"52 week low",TRUE)</f>
        <v>35.020000000000003</v>
      </c>
      <c r="I33" s="3" cm="1">
        <f t="array" ref="I33">_FV(B33,"Market cap",TRUE)/1000000</f>
        <v>125.373</v>
      </c>
      <c r="J33" s="14" cm="1">
        <f t="array" ref="J33">_FV(B33,"Volume")</f>
        <v>89139</v>
      </c>
      <c r="K33" s="14" cm="1">
        <f t="array" ref="K33">_FV(B33,"Volume average",TRUE)</f>
        <v>84227</v>
      </c>
      <c r="L33" s="23">
        <f>K33*E33/1000000</f>
        <v>4.15744472</v>
      </c>
      <c r="P33" s="7">
        <f>J33/K33</f>
        <v>1.0583185914255524</v>
      </c>
      <c r="Q33" s="7">
        <f>G33/E33-1</f>
        <v>9.6029173419773128E-2</v>
      </c>
      <c r="R33" s="7">
        <f>E33/H33-1</f>
        <v>0.40948029697315813</v>
      </c>
      <c r="S33" s="16">
        <f>$S$1</f>
        <v>45289</v>
      </c>
      <c r="T33" cm="1" vm="2">
        <f t="array" aca="1" ref="T33:U33" ca="1">_xlfn.STOCKHISTORY(B33,S33,S33,0,0 )</f>
        <v>45289</v>
      </c>
      <c r="U33" s="17" vm="1235">
        <f ca="1"/>
        <v>51.34</v>
      </c>
      <c r="V33" s="7">
        <f ca="1">E33/U33-1</f>
        <v>-3.8566419945461727E-2</v>
      </c>
    </row>
    <row r="34" spans="1:22" x14ac:dyDescent="0.25">
      <c r="A34" t="s">
        <v>103</v>
      </c>
      <c r="B34" t="e" vm="1236">
        <v>#VALUE!</v>
      </c>
      <c r="D34" t="str" cm="1">
        <f t="array" ref="D34">_FV(B34,"Ticker symbol",TRUE)</f>
        <v>EWZ</v>
      </c>
      <c r="E34" cm="1">
        <f t="array" ref="E34">_FV(B34,"Price")</f>
        <v>33.450000000000003</v>
      </c>
      <c r="F34" s="1" cm="1">
        <f t="array" ref="F34">_FV(B34,"Change (%)",TRUE)</f>
        <v>-2.5916999999999999E-2</v>
      </c>
      <c r="G34" s="2" cm="1">
        <f t="array" ref="G34">_FV(B34,"52 week high",TRUE)</f>
        <v>35.74</v>
      </c>
      <c r="H34" s="2" cm="1">
        <f t="array" ref="H34">_FV(B34,"52 week low",TRUE)</f>
        <v>25</v>
      </c>
      <c r="I34" s="3" cm="1">
        <f t="array" ref="I34">_FV(B34,"Market cap",TRUE)/1000000</f>
        <v>6002.3265564599997</v>
      </c>
      <c r="J34" s="14" cm="1">
        <f t="array" ref="J34">_FV(B34,"Volume")</f>
        <v>26829104</v>
      </c>
      <c r="K34" s="14" cm="1">
        <f t="array" ref="K34">_FV(B34,"Volume average",TRUE)</f>
        <v>21254307</v>
      </c>
      <c r="L34" s="23">
        <f>K34*E34/1000000</f>
        <v>710.95656915000006</v>
      </c>
      <c r="P34" s="7">
        <f>J34/K34</f>
        <v>1.2622902266350062</v>
      </c>
      <c r="Q34" s="7">
        <f>G34/E34-1</f>
        <v>6.8460388639760783E-2</v>
      </c>
      <c r="R34" s="7">
        <f>E34/H34-1</f>
        <v>0.33800000000000008</v>
      </c>
      <c r="S34" s="16">
        <f>$S$1</f>
        <v>45289</v>
      </c>
      <c r="T34" cm="1" vm="2">
        <f t="array" aca="1" ref="T34:U34" ca="1">_xlfn.STOCKHISTORY(B34,S34,S34,0,0 )</f>
        <v>45289</v>
      </c>
      <c r="U34" s="17" vm="1237">
        <f ca="1"/>
        <v>34.96</v>
      </c>
      <c r="V34" s="7">
        <f ca="1">E34/U34-1</f>
        <v>-4.3192219679633825E-2</v>
      </c>
    </row>
    <row r="35" spans="1:22" x14ac:dyDescent="0.25">
      <c r="A35" t="s">
        <v>46</v>
      </c>
      <c r="B35" t="e" vm="1238">
        <v>#VALUE!</v>
      </c>
      <c r="D35" t="str" cm="1">
        <f t="array" ref="D35">_FV(B35,"Ticker symbol",TRUE)</f>
        <v>THD</v>
      </c>
      <c r="E35" cm="1">
        <f t="array" ref="E35">_FV(B35,"Price")</f>
        <v>60.86</v>
      </c>
      <c r="F35" s="1" cm="1">
        <f t="array" ref="F35">_FV(B35,"Change (%)",TRUE)</f>
        <v>-2.8105999999999999E-2</v>
      </c>
      <c r="G35" s="2" cm="1">
        <f t="array" ref="G35">_FV(B35,"52 week high",TRUE)</f>
        <v>80.790000000000006</v>
      </c>
      <c r="H35" s="2" cm="1">
        <f t="array" ref="H35">_FV(B35,"52 week low",TRUE)</f>
        <v>58.9</v>
      </c>
      <c r="I35" s="3" cm="1">
        <f t="array" ref="I35">_FV(B35,"Market cap",TRUE)/1000000</f>
        <v>282.79633348999999</v>
      </c>
      <c r="J35" s="14" cm="1">
        <f t="array" ref="J35">_FV(B35,"Volume")</f>
        <v>63116</v>
      </c>
      <c r="K35" s="14" cm="1">
        <f t="array" ref="K35">_FV(B35,"Volume average",TRUE)</f>
        <v>75557</v>
      </c>
      <c r="L35" s="23">
        <f>K35*E35/1000000</f>
        <v>4.5983990199999996</v>
      </c>
      <c r="P35" s="7">
        <f>J35/K35</f>
        <v>0.83534285373956085</v>
      </c>
      <c r="Q35" s="7">
        <f>G35/E35-1</f>
        <v>0.3274728885967797</v>
      </c>
      <c r="R35" s="7">
        <f>E35/H35-1</f>
        <v>3.3276740237691005E-2</v>
      </c>
      <c r="S35" s="16">
        <f>$S$1</f>
        <v>45289</v>
      </c>
      <c r="T35" cm="1" vm="2">
        <f t="array" aca="1" ref="T35:U35" ca="1">_xlfn.STOCKHISTORY(B35,S35,S35,0,0 )</f>
        <v>45289</v>
      </c>
      <c r="U35" s="17" vm="1239">
        <f ca="1"/>
        <v>63.86</v>
      </c>
      <c r="V35" s="7">
        <f ca="1">E35/U35-1</f>
        <v>-4.6977763858440325E-2</v>
      </c>
    </row>
    <row r="36" spans="1:22" x14ac:dyDescent="0.25">
      <c r="A36" t="s">
        <v>108</v>
      </c>
      <c r="B36" t="e" vm="1240">
        <v>#VALUE!</v>
      </c>
      <c r="D36" t="str" cm="1">
        <f t="array" ref="D36">_FV(B36,"Ticker symbol",TRUE)</f>
        <v>EWS</v>
      </c>
      <c r="E36" cm="1">
        <f t="array" ref="E36">_FV(B36,"Price")</f>
        <v>17.809999999999999</v>
      </c>
      <c r="F36" s="1" cm="1">
        <f t="array" ref="F36">_FV(B36,"Change (%)",TRUE)</f>
        <v>-1.7108000000000002E-2</v>
      </c>
      <c r="G36" s="2" cm="1">
        <f t="array" ref="G36">_FV(B36,"52 week high",TRUE)</f>
        <v>20.54</v>
      </c>
      <c r="H36" s="2" cm="1">
        <f t="array" ref="H36">_FV(B36,"52 week low",TRUE)</f>
        <v>17.22</v>
      </c>
      <c r="I36" s="3" cm="1">
        <f t="array" ref="I36">_FV(B36,"Market cap",TRUE)/1000000</f>
        <v>498.71619456000002</v>
      </c>
      <c r="J36" s="14" cm="1">
        <f t="array" ref="J36">_FV(B36,"Volume")</f>
        <v>612178</v>
      </c>
      <c r="K36" s="14" cm="1">
        <f t="array" ref="K36">_FV(B36,"Volume average",TRUE)</f>
        <v>354703</v>
      </c>
      <c r="L36" s="23">
        <f>K36*E36/1000000</f>
        <v>6.3172604299999993</v>
      </c>
      <c r="P36" s="7">
        <f>J36/K36</f>
        <v>1.7258889831774753</v>
      </c>
      <c r="Q36" s="7">
        <f>G36/E36-1</f>
        <v>0.15328467153284686</v>
      </c>
      <c r="R36" s="7">
        <f>E36/H36-1</f>
        <v>3.4262485481997729E-2</v>
      </c>
      <c r="S36" s="16">
        <f>$S$1</f>
        <v>45289</v>
      </c>
      <c r="T36" cm="1" vm="2">
        <f t="array" aca="1" ref="T36:U36" ca="1">_xlfn.STOCKHISTORY(B36,S36,S36,0,0 )</f>
        <v>45289</v>
      </c>
      <c r="U36" s="17" vm="1241">
        <f ca="1"/>
        <v>18.7</v>
      </c>
      <c r="V36" s="7">
        <f ca="1">E36/U36-1</f>
        <v>-4.7593582887700547E-2</v>
      </c>
    </row>
    <row r="37" spans="1:22" x14ac:dyDescent="0.25">
      <c r="A37" t="s">
        <v>44</v>
      </c>
      <c r="B37" t="e" vm="1242">
        <v>#VALUE!</v>
      </c>
      <c r="D37" t="str" cm="1">
        <f t="array" ref="D37">_FV(B37,"Ticker symbol",TRUE)</f>
        <v>NORW</v>
      </c>
      <c r="E37" cm="1">
        <f t="array" ref="E37">_FV(B37,"Price")</f>
        <v>24.2361</v>
      </c>
      <c r="F37" s="1" cm="1">
        <f t="array" ref="F37">_FV(B37,"Change (%)",TRUE)</f>
        <v>-3.3116E-2</v>
      </c>
      <c r="G37" s="2" cm="1">
        <f t="array" ref="G37">_FV(B37,"52 week high",TRUE)</f>
        <v>26.279900000000001</v>
      </c>
      <c r="H37" s="2" cm="1">
        <f t="array" ref="H37">_FV(B37,"52 week low",TRUE)</f>
        <v>22.55</v>
      </c>
      <c r="I37" s="3" cm="1">
        <f t="array" ref="I37">_FV(B37,"Market cap",TRUE)/1000000</f>
        <v>52.709800000000001</v>
      </c>
      <c r="J37" s="14" cm="1">
        <f t="array" ref="J37">_FV(B37,"Volume")</f>
        <v>12517</v>
      </c>
      <c r="K37" s="14" cm="1">
        <f t="array" ref="K37">_FV(B37,"Volume average",TRUE)</f>
        <v>11312</v>
      </c>
      <c r="L37" s="23">
        <f>K37*E37/1000000</f>
        <v>0.27415876319999999</v>
      </c>
      <c r="P37" s="7">
        <f>J37/K37</f>
        <v>1.1065240452616689</v>
      </c>
      <c r="Q37" s="7">
        <f>G37/E37-1</f>
        <v>8.4328749262463809E-2</v>
      </c>
      <c r="R37" s="7">
        <f>E37/H37-1</f>
        <v>7.4771618625277148E-2</v>
      </c>
      <c r="S37" s="16">
        <f>$S$1</f>
        <v>45289</v>
      </c>
      <c r="T37" cm="1" vm="2">
        <f t="array" aca="1" ref="T37:U37" ca="1">_xlfn.STOCKHISTORY(B37,S37,S37,0,0 )</f>
        <v>45289</v>
      </c>
      <c r="U37" s="17" vm="1243">
        <f ca="1"/>
        <v>25.474799999999998</v>
      </c>
      <c r="V37" s="7">
        <f ca="1">E37/U37-1</f>
        <v>-4.8624523058080849E-2</v>
      </c>
    </row>
    <row r="38" spans="1:22" x14ac:dyDescent="0.25">
      <c r="A38" t="s">
        <v>15</v>
      </c>
      <c r="B38" t="e" vm="1244">
        <v>#VALUE!</v>
      </c>
      <c r="C38" t="str" cm="1">
        <f t="array" ref="C38">_FV(B38,"Name")</f>
        <v>iShares:MSCI Mexico</v>
      </c>
      <c r="D38" t="str" cm="1">
        <f t="array" ref="D38">_FV(B38,"Ticker symbol",TRUE)</f>
        <v>EWW</v>
      </c>
      <c r="E38" cm="1">
        <f t="array" ref="E38">_FV(B38,"Price")</f>
        <v>64.41</v>
      </c>
      <c r="F38" s="1" cm="1">
        <f t="array" ref="F38">_FV(B38,"Change (%)",TRUE)</f>
        <v>-2.9239000000000001E-2</v>
      </c>
      <c r="G38" s="2" cm="1">
        <f t="array" ref="G38">_FV(B38,"52 week high",TRUE)</f>
        <v>69.72</v>
      </c>
      <c r="H38" s="2" cm="1">
        <f t="array" ref="H38">_FV(B38,"52 week low",TRUE)</f>
        <v>52.430300000000003</v>
      </c>
      <c r="I38" s="3" cm="1">
        <f t="array" ref="I38">_FV(B38,"Market cap",TRUE)/1000000</f>
        <v>2105.8643586200001</v>
      </c>
      <c r="J38" s="14" cm="1">
        <f t="array" ref="J38">_FV(B38,"Volume")</f>
        <v>3082862</v>
      </c>
      <c r="K38" s="14" cm="1">
        <f t="array" ref="K38">_FV(B38,"Volume average",TRUE)</f>
        <v>2524511</v>
      </c>
      <c r="L38" s="23">
        <f>K38*E38/1000000</f>
        <v>162.60375350999999</v>
      </c>
      <c r="P38" s="7">
        <f>J38/K38</f>
        <v>1.2211719418136819</v>
      </c>
      <c r="Q38" s="7">
        <f>G38/E38-1</f>
        <v>8.2440614811364776E-2</v>
      </c>
      <c r="R38" s="7">
        <f>E38/H38-1</f>
        <v>0.22848810706785949</v>
      </c>
      <c r="S38" s="16">
        <f>$S$1</f>
        <v>45289</v>
      </c>
      <c r="T38" cm="1" vm="2">
        <f t="array" aca="1" ref="T38:U38" ca="1">_xlfn.STOCKHISTORY(B38,S38,S38,0,0 )</f>
        <v>45289</v>
      </c>
      <c r="U38" s="17" vm="1245">
        <f ca="1"/>
        <v>67.849999999999994</v>
      </c>
      <c r="V38" s="7">
        <f ca="1">E38/U38-1</f>
        <v>-5.0700073691967495E-2</v>
      </c>
    </row>
    <row r="39" spans="1:22" x14ac:dyDescent="0.25">
      <c r="A39" t="s">
        <v>32</v>
      </c>
      <c r="B39" t="e" vm="1246">
        <v>#VALUE!</v>
      </c>
      <c r="D39" t="str" cm="1">
        <f t="array" ref="D39">_FV(B39,"Ticker symbol",TRUE)</f>
        <v>EWA</v>
      </c>
      <c r="E39" cm="1">
        <f t="array" ref="E39">_FV(B39,"Price")</f>
        <v>23.1</v>
      </c>
      <c r="F39" s="1" cm="1">
        <f t="array" ref="F39">_FV(B39,"Change (%)",TRUE)</f>
        <v>-2.5728000000000001E-2</v>
      </c>
      <c r="G39" s="2" cm="1">
        <f t="array" ref="G39">_FV(B39,"52 week high",TRUE)</f>
        <v>25.22</v>
      </c>
      <c r="H39" s="2" cm="1">
        <f t="array" ref="H39">_FV(B39,"52 week low",TRUE)</f>
        <v>20.46</v>
      </c>
      <c r="I39" s="3" cm="1">
        <f t="array" ref="I39">_FV(B39,"Market cap",TRUE)/1000000</f>
        <v>2154.1387915700002</v>
      </c>
      <c r="J39" s="14" cm="1">
        <f t="array" ref="J39">_FV(B39,"Volume")</f>
        <v>4221833</v>
      </c>
      <c r="K39" s="14" cm="1">
        <f t="array" ref="K39">_FV(B39,"Volume average",TRUE)</f>
        <v>2324607</v>
      </c>
      <c r="L39" s="23">
        <f>K39*E39/1000000</f>
        <v>53.698421700000004</v>
      </c>
      <c r="P39" s="7">
        <f>J39/K39</f>
        <v>1.8161491383274677</v>
      </c>
      <c r="Q39" s="7">
        <f>G39/E39-1</f>
        <v>9.1774891774891731E-2</v>
      </c>
      <c r="R39" s="7">
        <f>E39/H39-1</f>
        <v>0.12903225806451624</v>
      </c>
      <c r="S39" s="16">
        <f>$S$1</f>
        <v>45289</v>
      </c>
      <c r="T39" cm="1" vm="2">
        <f t="array" aca="1" ref="T39:U39" ca="1">_xlfn.STOCKHISTORY(B39,S39,S39,0,0 )</f>
        <v>45289</v>
      </c>
      <c r="U39" s="17" vm="1247">
        <f ca="1"/>
        <v>24.34</v>
      </c>
      <c r="V39" s="7">
        <f ca="1">E39/U39-1</f>
        <v>-5.0944946589975282E-2</v>
      </c>
    </row>
    <row r="40" spans="1:22" x14ac:dyDescent="0.25">
      <c r="A40" t="s">
        <v>16</v>
      </c>
      <c r="B40" t="e" vm="1248">
        <v>#VALUE!</v>
      </c>
      <c r="C40" t="str" cm="1">
        <f t="array" ref="C40">_FV(B40,"Name")</f>
        <v>iShares:MSCI Ireland</v>
      </c>
      <c r="D40" t="str" cm="1">
        <f t="array" ref="D40">_FV(B40,"Ticker symbol",TRUE)</f>
        <v>EIRL</v>
      </c>
      <c r="E40" cm="1">
        <f t="array" ref="E40">_FV(B40,"Price")</f>
        <v>57.903599999999997</v>
      </c>
      <c r="F40" s="1" cm="1">
        <f t="array" ref="F40">_FV(B40,"Change (%)",TRUE)</f>
        <v>3.8119999999999999E-3</v>
      </c>
      <c r="G40" s="2" cm="1">
        <f t="array" ref="G40">_FV(B40,"52 week high",TRUE)</f>
        <v>61.99</v>
      </c>
      <c r="H40" s="2" cm="1">
        <f t="array" ref="H40">_FV(B40,"52 week low",TRUE)</f>
        <v>50.32</v>
      </c>
      <c r="I40" s="3" cm="1">
        <f t="array" ref="I40">_FV(B40,"Market cap",TRUE)/1000000</f>
        <v>100.67716333</v>
      </c>
      <c r="J40" s="14" cm="1">
        <f t="array" ref="J40">_FV(B40,"Volume")</f>
        <v>21110</v>
      </c>
      <c r="K40" s="14" cm="1">
        <f t="array" ref="K40">_FV(B40,"Volume average",TRUE)</f>
        <v>8070</v>
      </c>
      <c r="L40" s="23">
        <f>K40*E40/1000000</f>
        <v>0.46728205199999995</v>
      </c>
      <c r="P40" s="7">
        <f>J40/K40</f>
        <v>2.6158612143742257</v>
      </c>
      <c r="Q40" s="7">
        <f>G40/E40-1</f>
        <v>7.0572468723879123E-2</v>
      </c>
      <c r="R40" s="7">
        <f>E40/H40-1</f>
        <v>0.15070747217806035</v>
      </c>
      <c r="S40" s="16">
        <f>$S$1</f>
        <v>45289</v>
      </c>
      <c r="T40" cm="1" vm="2">
        <f t="array" aca="1" ref="T40:U40" ca="1">_xlfn.STOCKHISTORY(B40,S40,S40,0,0 )</f>
        <v>45289</v>
      </c>
      <c r="U40" s="17" vm="1249">
        <f ca="1"/>
        <v>61.131599999999999</v>
      </c>
      <c r="V40" s="7">
        <f ca="1">E40/U40-1</f>
        <v>-5.2804114402371316E-2</v>
      </c>
    </row>
    <row r="41" spans="1:22" x14ac:dyDescent="0.25">
      <c r="A41" t="s">
        <v>22</v>
      </c>
      <c r="B41" t="e" vm="1250">
        <v>#VALUE!</v>
      </c>
      <c r="C41" t="str" cm="1">
        <f t="array" ref="C41">_FV(B41,"Name")</f>
        <v>iShares:MSCI Taiwan</v>
      </c>
      <c r="D41" t="str" cm="1">
        <f t="array" ref="D41">_FV(B41,"Ticker symbol",TRUE)</f>
        <v>EWT</v>
      </c>
      <c r="E41" cm="1">
        <f t="array" ref="E41">_FV(B41,"Price")</f>
        <v>42.9</v>
      </c>
      <c r="F41" s="1" cm="1">
        <f t="array" ref="F41">_FV(B41,"Change (%)",TRUE)</f>
        <v>-2.7210999999999999E-2</v>
      </c>
      <c r="G41" s="2" cm="1">
        <f t="array" ref="G41">_FV(B41,"52 week high",TRUE)</f>
        <v>50.19</v>
      </c>
      <c r="H41" s="2" cm="1">
        <f t="array" ref="H41">_FV(B41,"52 week low",TRUE)</f>
        <v>42.575000000000003</v>
      </c>
      <c r="I41" s="3" cm="1">
        <f t="array" ref="I41">_FV(B41,"Market cap",TRUE)/1000000</f>
        <v>3753.7066112900002</v>
      </c>
      <c r="J41" s="14" cm="1">
        <f t="array" ref="J41">_FV(B41,"Volume")</f>
        <v>4528858</v>
      </c>
      <c r="K41" s="14" cm="1">
        <f t="array" ref="K41">_FV(B41,"Volume average",TRUE)</f>
        <v>3039914</v>
      </c>
      <c r="L41" s="23">
        <f>K41*E41/1000000</f>
        <v>130.41231059999998</v>
      </c>
      <c r="P41" s="7">
        <f>J41/K41</f>
        <v>1.489798066655833</v>
      </c>
      <c r="Q41" s="7">
        <f>G41/E41-1</f>
        <v>0.16993006993006987</v>
      </c>
      <c r="R41" s="7">
        <f>E41/H41-1</f>
        <v>7.6335877862594437E-3</v>
      </c>
      <c r="S41" s="16">
        <f>$S$1</f>
        <v>45289</v>
      </c>
      <c r="T41" cm="1" vm="2">
        <f t="array" aca="1" ref="T41:U41" ca="1">_xlfn.STOCKHISTORY(B41,S41,S41,0,0 )</f>
        <v>45289</v>
      </c>
      <c r="U41" s="17" vm="1251">
        <f ca="1"/>
        <v>46.03</v>
      </c>
      <c r="V41" s="7">
        <f ca="1">E41/U41-1</f>
        <v>-6.7999131001520774E-2</v>
      </c>
    </row>
    <row r="42" spans="1:22" x14ac:dyDescent="0.25">
      <c r="A42" t="s">
        <v>28</v>
      </c>
      <c r="B42" t="e" vm="1252">
        <v>#VALUE!</v>
      </c>
      <c r="D42" t="str" cm="1">
        <f t="array" ref="D42">_FV(B42,"Ticker symbol",TRUE)</f>
        <v>EWD</v>
      </c>
      <c r="E42" cm="1">
        <f t="array" ref="E42">_FV(B42,"Price")</f>
        <v>36.61</v>
      </c>
      <c r="F42" s="1" cm="1">
        <f t="array" ref="F42">_FV(B42,"Change (%)",TRUE)</f>
        <v>-3.0969000000000003E-2</v>
      </c>
      <c r="G42" s="2" cm="1">
        <f t="array" ref="G42">_FV(B42,"52 week high",TRUE)</f>
        <v>40.027900000000002</v>
      </c>
      <c r="H42" s="2" cm="1">
        <f t="array" ref="H42">_FV(B42,"52 week low",TRUE)</f>
        <v>30.684999999999999</v>
      </c>
      <c r="I42" s="3" cm="1">
        <f t="array" ref="I42">_FV(B42,"Market cap",TRUE)/1000000</f>
        <v>331.34642868999998</v>
      </c>
      <c r="J42" s="14" cm="1">
        <f t="array" ref="J42">_FV(B42,"Volume")</f>
        <v>584268</v>
      </c>
      <c r="K42" s="14" cm="1">
        <f t="array" ref="K42">_FV(B42,"Volume average",TRUE)</f>
        <v>294304</v>
      </c>
      <c r="L42" s="23">
        <f>K42*E42/1000000</f>
        <v>10.774469439999999</v>
      </c>
      <c r="P42" s="7">
        <f>J42/K42</f>
        <v>1.98525334348157</v>
      </c>
      <c r="Q42" s="7">
        <f>G42/E42-1</f>
        <v>9.3359737776563811E-2</v>
      </c>
      <c r="R42" s="7">
        <f>E42/H42-1</f>
        <v>0.19309108685025267</v>
      </c>
      <c r="S42" s="16">
        <f>$S$1</f>
        <v>45289</v>
      </c>
      <c r="T42" cm="1" vm="2">
        <f t="array" aca="1" ref="T42:U42" ca="1">_xlfn.STOCKHISTORY(B42,S42,S42,0,0 )</f>
        <v>45289</v>
      </c>
      <c r="U42" s="17" vm="1253">
        <f ca="1"/>
        <v>39.47</v>
      </c>
      <c r="V42" s="7">
        <f ca="1">E42/U42-1</f>
        <v>-7.2460096275652419E-2</v>
      </c>
    </row>
    <row r="43" spans="1:22" x14ac:dyDescent="0.25">
      <c r="A43" t="s">
        <v>36</v>
      </c>
      <c r="B43" t="e" vm="1254">
        <v>#VALUE!</v>
      </c>
      <c r="D43" t="str" cm="1">
        <f t="array" ref="D43">_FV(B43,"Ticker symbol",TRUE)</f>
        <v>MCHI</v>
      </c>
      <c r="E43" cm="1">
        <f t="array" ref="E43">_FV(B43,"Price")</f>
        <v>37.65</v>
      </c>
      <c r="F43" s="1" cm="1">
        <f t="array" ref="F43">_FV(B43,"Change (%)",TRUE)</f>
        <v>-2.9138999999999998E-2</v>
      </c>
      <c r="G43" s="2" cm="1">
        <f t="array" ref="G43">_FV(B43,"52 week high",TRUE)</f>
        <v>55.886299999999999</v>
      </c>
      <c r="H43" s="2" cm="1">
        <f t="array" ref="H43">_FV(B43,"52 week low",TRUE)</f>
        <v>37.6</v>
      </c>
      <c r="I43" s="3" cm="1">
        <f t="array" ref="I43">_FV(B43,"Market cap",TRUE)/1000000</f>
        <v>5933.1942448400005</v>
      </c>
      <c r="J43" s="14" cm="1">
        <f t="array" ref="J43">_FV(B43,"Volume")</f>
        <v>9379984</v>
      </c>
      <c r="K43" s="14" cm="1">
        <f t="array" ref="K43">_FV(B43,"Volume average",TRUE)</f>
        <v>5170847</v>
      </c>
      <c r="L43" s="23">
        <f>K43*E43/1000000</f>
        <v>194.68238954999998</v>
      </c>
      <c r="P43" s="7">
        <f>J43/K43</f>
        <v>1.8140130620766772</v>
      </c>
      <c r="Q43" s="7">
        <f>G43/E43-1</f>
        <v>0.48436387782204515</v>
      </c>
      <c r="R43" s="7">
        <f>E43/H43-1</f>
        <v>1.3297872340425343E-3</v>
      </c>
      <c r="S43" s="16">
        <f>$S$1</f>
        <v>45289</v>
      </c>
      <c r="T43" cm="1" vm="2">
        <f t="array" aca="1" ref="T43:U43" ca="1">_xlfn.STOCKHISTORY(B43,S43,S43,0,0 )</f>
        <v>45289</v>
      </c>
      <c r="U43" s="17" vm="1255">
        <f ca="1"/>
        <v>40.74</v>
      </c>
      <c r="V43" s="7">
        <f ca="1">E43/U43-1</f>
        <v>-7.5846833578792405E-2</v>
      </c>
    </row>
    <row r="44" spans="1:22" x14ac:dyDescent="0.25">
      <c r="A44" t="s">
        <v>47</v>
      </c>
      <c r="B44" t="e" vm="1256">
        <v>#VALUE!</v>
      </c>
      <c r="D44" t="str" cm="1">
        <f t="array" ref="D44">_FV(B44,"Ticker symbol",TRUE)</f>
        <v>EWH</v>
      </c>
      <c r="E44" cm="1">
        <f t="array" ref="E44">_FV(B44,"Price")</f>
        <v>16.010000000000002</v>
      </c>
      <c r="F44" s="1" cm="1">
        <f t="array" ref="F44">_FV(B44,"Change (%)",TRUE)</f>
        <v>-3.0285000000000003E-2</v>
      </c>
      <c r="G44" s="2" cm="1">
        <f t="array" ref="G44">_FV(B44,"52 week high",TRUE)</f>
        <v>22.65</v>
      </c>
      <c r="H44" s="2" cm="1">
        <f t="array" ref="H44">_FV(B44,"52 week low",TRUE)</f>
        <v>15.99</v>
      </c>
      <c r="I44" s="3" cm="1">
        <f t="array" ref="I44">_FV(B44,"Market cap",TRUE)/1000000</f>
        <v>600.93351232000009</v>
      </c>
      <c r="J44" s="14" cm="1">
        <f t="array" ref="J44">_FV(B44,"Volume")</f>
        <v>3404613</v>
      </c>
      <c r="K44" s="14" cm="1">
        <f t="array" ref="K44">_FV(B44,"Volume average",TRUE)</f>
        <v>2826522</v>
      </c>
      <c r="L44" s="23">
        <f>K44*E44/1000000</f>
        <v>45.252617220000005</v>
      </c>
      <c r="P44" s="7">
        <f>J44/K44</f>
        <v>1.2045237928450583</v>
      </c>
      <c r="Q44" s="7">
        <f>G44/E44-1</f>
        <v>0.41474078700811967</v>
      </c>
      <c r="R44" s="7">
        <f>E44/H44-1</f>
        <v>1.2507817385867259E-3</v>
      </c>
      <c r="S44" s="16">
        <f>$S$1</f>
        <v>45289</v>
      </c>
      <c r="T44" cm="1" vm="2">
        <f t="array" aca="1" ref="T44:U44" ca="1">_xlfn.STOCKHISTORY(B44,S44,S44,0,0 )</f>
        <v>45289</v>
      </c>
      <c r="U44" s="17" vm="1257">
        <f ca="1"/>
        <v>17.37</v>
      </c>
      <c r="V44" s="7">
        <f ca="1">E44/U44-1</f>
        <v>-7.8295912492803654E-2</v>
      </c>
    </row>
    <row r="45" spans="1:22" x14ac:dyDescent="0.25">
      <c r="A45" t="s">
        <v>39</v>
      </c>
      <c r="B45" t="e" vm="1258">
        <v>#VALUE!</v>
      </c>
      <c r="D45" t="str" cm="1">
        <f t="array" ref="D45">_FV(B45,"Ticker symbol",TRUE)</f>
        <v>EPOL</v>
      </c>
      <c r="E45" cm="1">
        <f t="array" ref="E45">_FV(B45,"Price")</f>
        <v>20.86</v>
      </c>
      <c r="F45" s="1" cm="1">
        <f t="array" ref="F45">_FV(B45,"Change (%)",TRUE)</f>
        <v>-3.4706000000000001E-2</v>
      </c>
      <c r="G45" s="2" cm="1">
        <f t="array" ref="G45">_FV(B45,"52 week high",TRUE)</f>
        <v>23.51</v>
      </c>
      <c r="H45" s="2" cm="1">
        <f t="array" ref="H45">_FV(B45,"52 week low",TRUE)</f>
        <v>14.22</v>
      </c>
      <c r="I45" s="3" cm="1">
        <f t="array" ref="I45">_FV(B45,"Market cap",TRUE)/1000000</f>
        <v>272.4981702</v>
      </c>
      <c r="J45" s="14" cm="1">
        <f t="array" ref="J45">_FV(B45,"Volume")</f>
        <v>446524</v>
      </c>
      <c r="K45" s="14" cm="1">
        <f t="array" ref="K45">_FV(B45,"Volume average",TRUE)</f>
        <v>219423</v>
      </c>
      <c r="L45" s="23">
        <f>K45*E45/1000000</f>
        <v>4.5771637800000002</v>
      </c>
      <c r="P45" s="7">
        <f>J45/K45</f>
        <v>2.0349917738796752</v>
      </c>
      <c r="Q45" s="7">
        <f>G45/E45-1</f>
        <v>0.12703739213806342</v>
      </c>
      <c r="R45" s="7">
        <f>E45/H45-1</f>
        <v>0.46694796061884669</v>
      </c>
      <c r="S45" s="16">
        <f>$S$1</f>
        <v>45289</v>
      </c>
      <c r="T45" cm="1" vm="2">
        <f t="array" aca="1" ref="T45:U45" ca="1">_xlfn.STOCKHISTORY(B45,S45,S45,0,0 )</f>
        <v>45289</v>
      </c>
      <c r="U45" s="17" vm="1259">
        <f ca="1"/>
        <v>22.65</v>
      </c>
      <c r="V45" s="7">
        <f ca="1">E45/U45-1</f>
        <v>-7.9028697571743911E-2</v>
      </c>
    </row>
    <row r="46" spans="1:22" x14ac:dyDescent="0.25">
      <c r="A46" t="s">
        <v>26</v>
      </c>
      <c r="B46" t="e" vm="1260">
        <v>#VALUE!</v>
      </c>
      <c r="D46" t="str" cm="1">
        <f t="array" ref="D46">_FV(B46,"Ticker symbol",TRUE)</f>
        <v>ECH</v>
      </c>
      <c r="E46" cm="1">
        <f t="array" ref="E46">_FV(B46,"Price")</f>
        <v>25.68</v>
      </c>
      <c r="F46" s="1" cm="1">
        <f t="array" ref="F46">_FV(B46,"Change (%)",TRUE)</f>
        <v>-1.4959999999999999E-2</v>
      </c>
      <c r="G46" s="2" cm="1">
        <f t="array" ref="G46">_FV(B46,"52 week high",TRUE)</f>
        <v>32.06</v>
      </c>
      <c r="H46" s="2" cm="1">
        <f t="array" ref="H46">_FV(B46,"52 week low",TRUE)</f>
        <v>23.67</v>
      </c>
      <c r="I46" s="3" cm="1">
        <f t="array" ref="I46">_FV(B46,"Market cap",TRUE)/1000000</f>
        <v>626.07473232000007</v>
      </c>
      <c r="J46" s="14" cm="1">
        <f t="array" ref="J46">_FV(B46,"Volume")</f>
        <v>397985</v>
      </c>
      <c r="K46" s="14" cm="1">
        <f t="array" ref="K46">_FV(B46,"Volume average",TRUE)</f>
        <v>456115</v>
      </c>
      <c r="L46" s="23">
        <f>K46*E46/1000000</f>
        <v>11.7130332</v>
      </c>
      <c r="P46" s="7">
        <f>J46/K46</f>
        <v>0.87255407079354985</v>
      </c>
      <c r="Q46" s="7">
        <f>G46/E46-1</f>
        <v>0.24844236760124616</v>
      </c>
      <c r="R46" s="7">
        <f>E46/H46-1</f>
        <v>8.4917617237008747E-2</v>
      </c>
      <c r="S46" s="16">
        <f>$S$1</f>
        <v>45289</v>
      </c>
      <c r="T46" cm="1" vm="2">
        <f t="array" aca="1" ref="T46:U46" ca="1">_xlfn.STOCKHISTORY(B46,S46,S46,0,0 )</f>
        <v>45289</v>
      </c>
      <c r="U46" s="17" vm="1261">
        <f ca="1"/>
        <v>28.21</v>
      </c>
      <c r="V46" s="7">
        <f ca="1">E46/U46-1</f>
        <v>-8.9684509039347771E-2</v>
      </c>
    </row>
    <row r="47" spans="1:22" x14ac:dyDescent="0.25">
      <c r="A47" t="s">
        <v>45</v>
      </c>
      <c r="B47" t="e" vm="1262">
        <v>#VALUE!</v>
      </c>
      <c r="D47" t="str" cm="1">
        <f t="array" ref="D47">_FV(B47,"Ticker symbol",TRUE)</f>
        <v>EZA</v>
      </c>
      <c r="E47" cm="1">
        <f t="array" ref="E47">_FV(B47,"Price")</f>
        <v>38</v>
      </c>
      <c r="F47" s="1" cm="1">
        <f t="array" ref="F47">_FV(B47,"Change (%)",TRUE)</f>
        <v>-4.0162000000000003E-2</v>
      </c>
      <c r="G47" s="2" cm="1">
        <f t="array" ref="G47">_FV(B47,"52 week high",TRUE)</f>
        <v>46.9</v>
      </c>
      <c r="H47" s="2" cm="1">
        <f t="array" ref="H47">_FV(B47,"52 week low",TRUE)</f>
        <v>35.76</v>
      </c>
      <c r="I47" s="3" cm="1">
        <f t="array" ref="I47">_FV(B47,"Market cap",TRUE)/1000000</f>
        <v>332.48312473000004</v>
      </c>
      <c r="J47" s="14" cm="1">
        <f t="array" ref="J47">_FV(B47,"Volume")</f>
        <v>176557</v>
      </c>
      <c r="K47" s="14" cm="1">
        <f t="array" ref="K47">_FV(B47,"Volume average",TRUE)</f>
        <v>173499</v>
      </c>
      <c r="L47" s="23">
        <f>K47*E47/1000000</f>
        <v>6.592962</v>
      </c>
      <c r="P47" s="7">
        <f>J47/K47</f>
        <v>1.0176254618182237</v>
      </c>
      <c r="Q47" s="7">
        <f>G47/E47-1</f>
        <v>0.23421052631578942</v>
      </c>
      <c r="R47" s="7">
        <f>E47/H47-1</f>
        <v>6.2639821029082832E-2</v>
      </c>
      <c r="S47" s="16">
        <f>$S$1</f>
        <v>45289</v>
      </c>
      <c r="T47" cm="1" vm="2">
        <f t="array" aca="1" ref="T47:U47" ca="1">_xlfn.STOCKHISTORY(B47,S47,S47,0,0 )</f>
        <v>45289</v>
      </c>
      <c r="U47" s="17" vm="1263">
        <f ca="1"/>
        <v>41.79</v>
      </c>
      <c r="V47" s="7">
        <f ca="1">E47/U47-1</f>
        <v>-9.0691553003110825E-2</v>
      </c>
    </row>
    <row r="48" spans="1:22" x14ac:dyDescent="0.25">
      <c r="A48" t="s">
        <v>25</v>
      </c>
      <c r="B48" t="e" vm="1264">
        <v>#VALUE!</v>
      </c>
      <c r="D48" t="str" cm="1">
        <f t="array" ref="D48">_FV(B48,"Ticker symbol",TRUE)</f>
        <v>EWY</v>
      </c>
      <c r="E48" cm="1">
        <f t="array" ref="E48">_FV(B48,"Price")</f>
        <v>58.99</v>
      </c>
      <c r="F48" s="1" cm="1">
        <f t="array" ref="F48">_FV(B48,"Change (%)",TRUE)</f>
        <v>-3.8625E-2</v>
      </c>
      <c r="G48" s="2" cm="1">
        <f t="array" ref="G48">_FV(B48,"52 week high",TRUE)</f>
        <v>67.95</v>
      </c>
      <c r="H48" s="2" cm="1">
        <f t="array" ref="H48">_FV(B48,"52 week low",TRUE)</f>
        <v>54.49</v>
      </c>
      <c r="I48" s="3" cm="1">
        <f t="array" ref="I48">_FV(B48,"Market cap",TRUE)/1000000</f>
        <v>4225.0362342399994</v>
      </c>
      <c r="J48" s="14" cm="1">
        <f t="array" ref="J48">_FV(B48,"Volume")</f>
        <v>3547496</v>
      </c>
      <c r="K48" s="14" cm="1">
        <f t="array" ref="K48">_FV(B48,"Volume average",TRUE)</f>
        <v>3031674</v>
      </c>
      <c r="L48" s="23">
        <f>K48*E48/1000000</f>
        <v>178.83844926000003</v>
      </c>
      <c r="P48" s="7">
        <f>J48/K48</f>
        <v>1.1701442833233389</v>
      </c>
      <c r="Q48" s="7">
        <f>G48/E48-1</f>
        <v>0.15189015087302926</v>
      </c>
      <c r="R48" s="7">
        <f>E48/H48-1</f>
        <v>8.2583960359698949E-2</v>
      </c>
      <c r="S48" s="16">
        <f>$S$1</f>
        <v>45289</v>
      </c>
      <c r="T48" cm="1" vm="2">
        <f t="array" aca="1" ref="T48:U48" ca="1">_xlfn.STOCKHISTORY(B48,S48,S48,0,0 )</f>
        <v>45289</v>
      </c>
      <c r="U48" s="17" vm="1265">
        <f ca="1"/>
        <v>65.53</v>
      </c>
      <c r="V48" s="7">
        <f ca="1">E48/U48-1</f>
        <v>-9.9801617579734492E-2</v>
      </c>
    </row>
    <row r="51" spans="2:22" x14ac:dyDescent="0.25">
      <c r="B51" t="s">
        <v>110</v>
      </c>
      <c r="V51" s="7">
        <f ca="1">AVERAGE(V2:V48)</f>
        <v>-2.4739983948755675E-2</v>
      </c>
    </row>
    <row r="52" spans="2:22" x14ac:dyDescent="0.25">
      <c r="B52" t="s">
        <v>111</v>
      </c>
      <c r="V52" s="7">
        <f ca="1">MEDIAN(V2:V48)</f>
        <v>-3.0257186081694365E-2</v>
      </c>
    </row>
    <row r="53" spans="2:22" x14ac:dyDescent="0.25">
      <c r="B53" t="s">
        <v>112</v>
      </c>
      <c r="V53" s="7">
        <f ca="1">MAX(V2:V48)</f>
        <v>6.0915750915750966E-2</v>
      </c>
    </row>
    <row r="54" spans="2:22" x14ac:dyDescent="0.25">
      <c r="B54" t="s">
        <v>113</v>
      </c>
      <c r="V54" s="7">
        <f ca="1">MIN(V2:V48)</f>
        <v>-9.9801617579734492E-2</v>
      </c>
    </row>
    <row r="55" spans="2:22" x14ac:dyDescent="0.25">
      <c r="B55" t="s">
        <v>114</v>
      </c>
      <c r="Q55" s="7">
        <f ca="1">V55/47</f>
        <v>0.27659574468085107</v>
      </c>
      <c r="V55" s="24">
        <f ca="1">COUNTIF(V2:V48,"&gt;0")</f>
        <v>13</v>
      </c>
    </row>
    <row r="56" spans="2:22" x14ac:dyDescent="0.25">
      <c r="B56" t="s">
        <v>115</v>
      </c>
      <c r="Q56" s="7">
        <f ca="1">V56/47</f>
        <v>0.72340425531914898</v>
      </c>
      <c r="V56" s="24">
        <f ca="1">COUNTIF(V2:V48,"&lt;0")</f>
        <v>34</v>
      </c>
    </row>
  </sheetData>
  <autoFilter ref="A1:V48" xr:uid="{E9289D35-0B8A-445D-95E6-98D23230C95A}">
    <sortState xmlns:xlrd2="http://schemas.microsoft.com/office/spreadsheetml/2017/richdata2" ref="A2:V48">
      <sortCondition descending="1" ref="V1:V48"/>
    </sortState>
  </autoFilter>
  <phoneticPr fontId="1" type="noConversion"/>
  <conditionalFormatting sqref="F1:F1048576">
    <cfRule type="colorScale" priority="53">
      <colorScale>
        <cfvo type="min"/>
        <cfvo type="percentile" val="50"/>
        <cfvo type="max"/>
        <color rgb="FF63BE7B"/>
        <color rgb="FFFFEB84"/>
        <color rgb="FFF8696B"/>
      </colorScale>
    </cfRule>
  </conditionalFormatting>
  <conditionalFormatting sqref="F2:F48">
    <cfRule type="colorScale" priority="15">
      <colorScale>
        <cfvo type="min"/>
        <cfvo type="percentile" val="50"/>
        <cfvo type="max"/>
        <color rgb="FFF8696B"/>
        <color rgb="FFFFEB84"/>
        <color rgb="FF63BE7B"/>
      </colorScale>
    </cfRule>
  </conditionalFormatting>
  <conditionalFormatting sqref="I2:I14 I16:I39">
    <cfRule type="colorScale" priority="2">
      <colorScale>
        <cfvo type="min"/>
        <cfvo type="percentile" val="50"/>
        <cfvo type="max"/>
        <color rgb="FFF8696B"/>
        <color rgb="FFFFEB84"/>
        <color rgb="FF63BE7B"/>
      </colorScale>
    </cfRule>
  </conditionalFormatting>
  <conditionalFormatting sqref="I2:I14 I16:I48">
    <cfRule type="colorScale" priority="1">
      <colorScale>
        <cfvo type="min"/>
        <cfvo type="percentile" val="50"/>
        <cfvo type="max"/>
        <color rgb="FFF8696B"/>
        <color rgb="FFFFEB84"/>
        <color rgb="FF63BE7B"/>
      </colorScale>
    </cfRule>
    <cfRule type="colorScale" priority="3">
      <colorScale>
        <cfvo type="min"/>
        <cfvo type="percentile" val="50"/>
        <cfvo type="max"/>
        <color rgb="FF63BE7B"/>
        <color rgb="FFFFEB84"/>
        <color rgb="FFF8696B"/>
      </colorScale>
    </cfRule>
    <cfRule type="colorScale" priority="4">
      <colorScale>
        <cfvo type="min"/>
        <cfvo type="percentile" val="50"/>
        <cfvo type="max"/>
        <color rgb="FFF8696B"/>
        <color rgb="FFFFEB84"/>
        <color rgb="FF63BE7B"/>
      </colorScale>
    </cfRule>
  </conditionalFormatting>
  <conditionalFormatting sqref="I49:I1048576 I1">
    <cfRule type="colorScale" priority="18">
      <colorScale>
        <cfvo type="min"/>
        <cfvo type="percentile" val="50"/>
        <cfvo type="max"/>
        <color rgb="FF63BE7B"/>
        <color rgb="FFFFEB84"/>
        <color rgb="FFF8696B"/>
      </colorScale>
    </cfRule>
  </conditionalFormatting>
  <conditionalFormatting sqref="L2:L14 L16:L39">
    <cfRule type="colorScale" priority="6">
      <colorScale>
        <cfvo type="min"/>
        <cfvo type="percentile" val="50"/>
        <cfvo type="max"/>
        <color rgb="FFF8696B"/>
        <color rgb="FFFFEB84"/>
        <color rgb="FF63BE7B"/>
      </colorScale>
    </cfRule>
  </conditionalFormatting>
  <conditionalFormatting sqref="L2:L14 L16:L48">
    <cfRule type="colorScale" priority="5">
      <colorScale>
        <cfvo type="min"/>
        <cfvo type="percentile" val="50"/>
        <cfvo type="max"/>
        <color rgb="FFF8696B"/>
        <color rgb="FFFFEB84"/>
        <color rgb="FF63BE7B"/>
      </colorScale>
    </cfRule>
  </conditionalFormatting>
  <conditionalFormatting sqref="L1:O1 L6:O14 L2:L5 N2:O5 L16:O1048576">
    <cfRule type="colorScale" priority="16">
      <colorScale>
        <cfvo type="min"/>
        <cfvo type="percentile" val="50"/>
        <cfvo type="max"/>
        <color rgb="FF63BE7B"/>
        <color rgb="FFFFEB84"/>
        <color rgb="FFF8696B"/>
      </colorScale>
    </cfRule>
  </conditionalFormatting>
  <conditionalFormatting sqref="L6:O14 L2:L5 N2:O5 L16:O48">
    <cfRule type="colorScale" priority="17">
      <colorScale>
        <cfvo type="min"/>
        <cfvo type="percentile" val="50"/>
        <cfvo type="max"/>
        <color rgb="FFF8696B"/>
        <color rgb="FFFFEB84"/>
        <color rgb="FF63BE7B"/>
      </colorScale>
    </cfRule>
  </conditionalFormatting>
  <conditionalFormatting sqref="P2:P48">
    <cfRule type="colorScale" priority="7">
      <colorScale>
        <cfvo type="min"/>
        <cfvo type="percentile" val="50"/>
        <cfvo type="max"/>
        <color rgb="FFF8696B"/>
        <color rgb="FFFFEB84"/>
        <color rgb="FF63BE7B"/>
      </colorScale>
    </cfRule>
    <cfRule type="colorScale" priority="8">
      <colorScale>
        <cfvo type="min"/>
        <cfvo type="percentile" val="50"/>
        <cfvo type="max"/>
        <color rgb="FF63BE7B"/>
        <color rgb="FFFFEB84"/>
        <color rgb="FFF8696B"/>
      </colorScale>
    </cfRule>
  </conditionalFormatting>
  <conditionalFormatting sqref="P49:P1048576 P1">
    <cfRule type="colorScale" priority="61">
      <colorScale>
        <cfvo type="min"/>
        <cfvo type="percentile" val="50"/>
        <cfvo type="max"/>
        <color rgb="FF63BE7B"/>
        <color rgb="FFFFEB84"/>
        <color rgb="FFF8696B"/>
      </colorScale>
    </cfRule>
  </conditionalFormatting>
  <conditionalFormatting sqref="Q2:Q48">
    <cfRule type="colorScale" priority="9">
      <colorScale>
        <cfvo type="min"/>
        <cfvo type="percentile" val="50"/>
        <cfvo type="max"/>
        <color rgb="FFF8696B"/>
        <color rgb="FFFFEB84"/>
        <color rgb="FF63BE7B"/>
      </colorScale>
    </cfRule>
    <cfRule type="colorScale" priority="10">
      <colorScale>
        <cfvo type="min"/>
        <cfvo type="percentile" val="50"/>
        <cfvo type="max"/>
        <color rgb="FF63BE7B"/>
        <color rgb="FFFFEB84"/>
        <color rgb="FFF8696B"/>
      </colorScale>
    </cfRule>
  </conditionalFormatting>
  <conditionalFormatting sqref="Q49:Q54 Q1 Q57:Q1048576">
    <cfRule type="colorScale" priority="65">
      <colorScale>
        <cfvo type="min"/>
        <cfvo type="percentile" val="50"/>
        <cfvo type="max"/>
        <color rgb="FF63BE7B"/>
        <color rgb="FFFFEB84"/>
        <color rgb="FFF8696B"/>
      </colorScale>
    </cfRule>
  </conditionalFormatting>
  <conditionalFormatting sqref="R2:R48">
    <cfRule type="colorScale" priority="11">
      <colorScale>
        <cfvo type="min"/>
        <cfvo type="percentile" val="50"/>
        <cfvo type="max"/>
        <color rgb="FFF8696B"/>
        <color rgb="FFFFEB84"/>
        <color rgb="FF63BE7B"/>
      </colorScale>
    </cfRule>
    <cfRule type="colorScale" priority="12">
      <colorScale>
        <cfvo type="min"/>
        <cfvo type="percentile" val="50"/>
        <cfvo type="max"/>
        <color rgb="FF63BE7B"/>
        <color rgb="FFFFEB84"/>
        <color rgb="FFF8696B"/>
      </colorScale>
    </cfRule>
  </conditionalFormatting>
  <conditionalFormatting sqref="R49:T1048576 R1">
    <cfRule type="colorScale" priority="91">
      <colorScale>
        <cfvo type="min"/>
        <cfvo type="percentile" val="50"/>
        <cfvo type="max"/>
        <color rgb="FF63BE7B"/>
        <color rgb="FFFFEB84"/>
        <color rgb="FFF8696B"/>
      </colorScale>
    </cfRule>
  </conditionalFormatting>
  <conditionalFormatting sqref="V2:V48">
    <cfRule type="colorScale" priority="13">
      <colorScale>
        <cfvo type="min"/>
        <cfvo type="percentile" val="50"/>
        <cfvo type="max"/>
        <color rgb="FFF8696B"/>
        <color rgb="FFFFEB84"/>
        <color rgb="FF63BE7B"/>
      </colorScale>
    </cfRule>
    <cfRule type="colorScale" priority="14">
      <colorScale>
        <cfvo type="min"/>
        <cfvo type="percentile" val="50"/>
        <cfvo type="max"/>
        <color rgb="FF63BE7B"/>
        <color rgb="FFFFEB84"/>
        <color rgb="FFF8696B"/>
      </colorScale>
    </cfRule>
  </conditionalFormatting>
  <conditionalFormatting sqref="V49:V50 V1 V57:V1048576">
    <cfRule type="colorScale" priority="20">
      <colorScale>
        <cfvo type="min"/>
        <cfvo type="percentile" val="50"/>
        <cfvo type="max"/>
        <color rgb="FF63BE7B"/>
        <color rgb="FFFFEB84"/>
        <color rgb="FFF8696B"/>
      </colorScale>
    </cfRule>
  </conditionalFormatting>
  <conditionalFormatting sqref="Y1:Y11 Y13:Y1048576">
    <cfRule type="colorScale" priority="73">
      <colorScale>
        <cfvo type="min"/>
        <cfvo type="percentile" val="50"/>
        <cfvo type="max"/>
        <color rgb="FF63BE7B"/>
        <color rgb="FFFFEB84"/>
        <color rgb="FFF8696B"/>
      </colorScale>
    </cfRule>
  </conditionalFormatting>
  <conditionalFormatting sqref="Y2:Y11">
    <cfRule type="colorScale" priority="76">
      <colorScale>
        <cfvo type="min"/>
        <cfvo type="percentile" val="50"/>
        <cfvo type="max"/>
        <color rgb="FFF8696B"/>
        <color rgb="FFFFEB84"/>
        <color rgb="FF63BE7B"/>
      </colorScale>
    </cfRule>
    <cfRule type="colorScale" priority="77">
      <colorScale>
        <cfvo type="min"/>
        <cfvo type="percentile" val="50"/>
        <cfvo type="max"/>
        <color rgb="FFF8696B"/>
        <color rgb="FFFFEB84"/>
        <color rgb="FF63BE7B"/>
      </colorScale>
    </cfRule>
  </conditionalFormatting>
  <conditionalFormatting sqref="AA1:AA11 AA13:AA1048576">
    <cfRule type="colorScale" priority="78">
      <colorScale>
        <cfvo type="min"/>
        <cfvo type="percentile" val="50"/>
        <cfvo type="max"/>
        <color rgb="FF63BE7B"/>
        <color rgb="FFFFEB84"/>
        <color rgb="FFF8696B"/>
      </colorScale>
    </cfRule>
  </conditionalFormatting>
  <conditionalFormatting sqref="AA2:AA11">
    <cfRule type="colorScale" priority="81">
      <colorScale>
        <cfvo type="min"/>
        <cfvo type="percentile" val="50"/>
        <cfvo type="max"/>
        <color rgb="FFF8696B"/>
        <color rgb="FFFFEB84"/>
        <color rgb="FF63BE7B"/>
      </colorScale>
    </cfRule>
    <cfRule type="colorScale" priority="82">
      <colorScale>
        <cfvo type="min"/>
        <cfvo type="percentile" val="50"/>
        <cfvo type="max"/>
        <color rgb="FFF8696B"/>
        <color rgb="FFFFEB84"/>
        <color rgb="FF63BE7B"/>
      </colorScale>
    </cfRule>
  </conditionalFormatting>
  <conditionalFormatting sqref="AB1:AB11 AB13:AB1048576">
    <cfRule type="colorScale" priority="83">
      <colorScale>
        <cfvo type="min"/>
        <cfvo type="percentile" val="50"/>
        <cfvo type="max"/>
        <color rgb="FF63BE7B"/>
        <color rgb="FFFFEB84"/>
        <color rgb="FFF8696B"/>
      </colorScale>
    </cfRule>
  </conditionalFormatting>
  <conditionalFormatting sqref="AB2:AB11">
    <cfRule type="colorScale" priority="86">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30191-C266-4CA8-BA6A-AB525C025D81}">
  <dimension ref="A1:O26"/>
  <sheetViews>
    <sheetView workbookViewId="0">
      <selection activeCell="B5" sqref="B5"/>
    </sheetView>
  </sheetViews>
  <sheetFormatPr defaultRowHeight="16.5" x14ac:dyDescent="0.25"/>
  <cols>
    <col min="2" max="2" width="14.375" bestFit="1" customWidth="1"/>
    <col min="3" max="3" width="10.625" style="18" bestFit="1" customWidth="1"/>
    <col min="4" max="4" width="7.5" style="1" hidden="1" customWidth="1"/>
    <col min="5" max="5" width="7.5" style="1" customWidth="1"/>
    <col min="6" max="7" width="11.375" style="18" bestFit="1" customWidth="1"/>
    <col min="8" max="9" width="8.25" style="7" customWidth="1"/>
    <col min="10" max="10" width="9.875" style="16" hidden="1" customWidth="1"/>
    <col min="11" max="11" width="12.875" style="17" hidden="1" customWidth="1"/>
    <col min="12" max="12" width="11.375" style="18" bestFit="1" customWidth="1"/>
    <col min="13" max="14" width="9.875" hidden="1" customWidth="1"/>
    <col min="15" max="15" width="9.875" customWidth="1"/>
  </cols>
  <sheetData>
    <row r="1" spans="1:15" x14ac:dyDescent="0.25">
      <c r="C1" s="18" t="s">
        <v>60</v>
      </c>
      <c r="D1" s="1" t="s">
        <v>1</v>
      </c>
      <c r="E1" s="1" t="s">
        <v>1</v>
      </c>
      <c r="F1" s="18" t="s">
        <v>4</v>
      </c>
      <c r="G1" s="18" t="s">
        <v>5</v>
      </c>
      <c r="H1" s="7" t="s">
        <v>3</v>
      </c>
      <c r="I1" s="7" t="s">
        <v>6</v>
      </c>
      <c r="J1" s="16">
        <v>45289</v>
      </c>
      <c r="L1" s="18" t="s">
        <v>61</v>
      </c>
      <c r="N1" t="s">
        <v>13</v>
      </c>
      <c r="O1" t="s">
        <v>13</v>
      </c>
    </row>
    <row r="2" spans="1:15" x14ac:dyDescent="0.25">
      <c r="A2" s="21" t="s">
        <v>78</v>
      </c>
      <c r="B2" t="e" vm="1266">
        <v>#VALUE!</v>
      </c>
      <c r="C2" s="18" cm="1">
        <f t="array" ref="C2">_FV(B2,"Price")</f>
        <v>88.095500000000001</v>
      </c>
      <c r="D2" s="1" cm="1">
        <f t="array" ref="D2">_FV(B2,"Change (%)",TRUE)</f>
        <v>0</v>
      </c>
      <c r="E2" s="1">
        <f>1/(D2+1)-1</f>
        <v>0</v>
      </c>
      <c r="F2" s="18" cm="1">
        <f t="array" ref="F2">_FV(B2,"52 week high",TRUE)</f>
        <v>102.57</v>
      </c>
      <c r="G2" s="18" cm="1">
        <f t="array" ref="G2">_FV(B2,"52 week low",TRUE)</f>
        <v>65</v>
      </c>
      <c r="H2" s="7">
        <f>C2/G2-1</f>
        <v>0.3553153846153847</v>
      </c>
      <c r="I2" s="7">
        <f>F2/C2-1</f>
        <v>0.16430464666186118</v>
      </c>
      <c r="J2" s="16">
        <f>$J$1</f>
        <v>45289</v>
      </c>
      <c r="K2" s="16" cm="1" vm="2">
        <f t="array" aca="1" ref="K2:L2" ca="1">_xlfn.STOCKHISTORY(B2,J2,J2,0,0 )</f>
        <v>45289</v>
      </c>
      <c r="L2" s="18" vm="1267">
        <f ca="1"/>
        <v>89.245500000000007</v>
      </c>
      <c r="M2" s="15"/>
      <c r="N2" s="1">
        <f ca="1">C2/L2-1</f>
        <v>-1.2885803766016224E-2</v>
      </c>
      <c r="O2" s="7">
        <f ca="1">1/(N2+1)-1</f>
        <v>1.3054015244819528E-2</v>
      </c>
    </row>
    <row r="3" spans="1:15" x14ac:dyDescent="0.25">
      <c r="A3" s="21" t="s">
        <v>80</v>
      </c>
      <c r="B3" t="e" vm="1268">
        <v>#VALUE!</v>
      </c>
      <c r="C3" s="17" cm="1">
        <f t="array" ref="C3">_FV(B3,"Price")</f>
        <v>280.12</v>
      </c>
      <c r="D3" s="1" cm="1">
        <f t="array" ref="D3">_FV(B3,"Change (%)",TRUE)</f>
        <v>0</v>
      </c>
      <c r="E3" s="1">
        <f>1/(D3+1)-1</f>
        <v>0</v>
      </c>
      <c r="F3" s="17" cm="1">
        <f t="array" ref="F3">_FV(B3,"52 week high",TRUE)</f>
        <v>307.75</v>
      </c>
      <c r="G3" s="17" cm="1">
        <f t="array" ref="G3">_FV(B3,"52 week low",TRUE)</f>
        <v>227.75</v>
      </c>
      <c r="H3" s="7">
        <f>C3/G3-1</f>
        <v>0.22994511525795835</v>
      </c>
      <c r="I3" s="7">
        <f>F3/C3-1</f>
        <v>9.8636298729116056E-2</v>
      </c>
      <c r="J3" s="16">
        <f>$J$1</f>
        <v>45289</v>
      </c>
      <c r="K3" s="16" cm="1" vm="2">
        <f t="array" aca="1" ref="K3:L3" ca="1">_xlfn.STOCKHISTORY(B3,J3,J3,0,0 )</f>
        <v>45289</v>
      </c>
      <c r="L3" s="17" vm="1269">
        <f ca="1"/>
        <v>280.97000000000003</v>
      </c>
      <c r="M3" s="15"/>
      <c r="N3" s="1">
        <f ca="1">C3/L3-1</f>
        <v>-3.025234010748612E-3</v>
      </c>
      <c r="O3" s="7">
        <f ca="1">1/(N3+1)-1</f>
        <v>3.0344138226474637E-3</v>
      </c>
    </row>
    <row r="4" spans="1:15" x14ac:dyDescent="0.25">
      <c r="A4" s="21" t="s">
        <v>72</v>
      </c>
      <c r="B4" t="e" vm="1270">
        <v>#VALUE!</v>
      </c>
      <c r="C4" s="18" cm="1">
        <f t="array" ref="C4">_FV(B4,"Price")</f>
        <v>83.084000000000003</v>
      </c>
      <c r="D4" s="1" cm="1">
        <f t="array" ref="D4">_FV(B4,"Change (%)",TRUE)</f>
        <v>0</v>
      </c>
      <c r="E4" s="1">
        <f>1/(D4+1)-1</f>
        <v>0</v>
      </c>
      <c r="F4" s="18" cm="1">
        <f t="array" ref="F4">_FV(B4,"52 week high",TRUE)</f>
        <v>83.488</v>
      </c>
      <c r="G4" s="18" cm="1">
        <f t="array" ref="G4">_FV(B4,"52 week low",TRUE)</f>
        <v>80.858999999999995</v>
      </c>
      <c r="H4" s="7">
        <f>C4/G4-1</f>
        <v>2.7517035827799186E-2</v>
      </c>
      <c r="I4" s="7">
        <f>F4/C4-1</f>
        <v>4.8625487458475725E-3</v>
      </c>
      <c r="J4" s="16">
        <f>$J$1</f>
        <v>45289</v>
      </c>
      <c r="K4" s="16" cm="1" vm="2">
        <f t="array" aca="1" ref="K4:L4" ca="1">_xlfn.STOCKHISTORY(B4,J4,J4,0,0 )</f>
        <v>45289</v>
      </c>
      <c r="L4" s="18" vm="1271">
        <f ca="1"/>
        <v>83.19</v>
      </c>
      <c r="M4" s="15"/>
      <c r="N4" s="1">
        <f ca="1">C4/L4-1</f>
        <v>-1.2741916095684314E-3</v>
      </c>
      <c r="O4" s="7">
        <f ca="1">1/(N4+1)-1</f>
        <v>1.2758172451976524E-3</v>
      </c>
    </row>
    <row r="5" spans="1:15" x14ac:dyDescent="0.25">
      <c r="A5" s="37" t="s">
        <v>63</v>
      </c>
      <c r="B5" s="37" t="e" vm="1272">
        <v>#VALUE!</v>
      </c>
      <c r="C5" s="38" cm="1">
        <f t="array" ref="C5">_FV(B5,"Price")</f>
        <v>1.2633000000000001</v>
      </c>
      <c r="D5" s="39" cm="1">
        <f t="array" ref="D5">_FV(B5,"Change (%)",TRUE)</f>
        <v>-2.374E-4</v>
      </c>
      <c r="E5" s="39">
        <f>D5</f>
        <v>-2.374E-4</v>
      </c>
      <c r="F5" s="40" cm="1">
        <f t="array" ref="F5">_FV(B5,"52 week high",TRUE)</f>
        <v>1.3144</v>
      </c>
      <c r="G5" s="40" cm="1">
        <f t="array" ref="G5">_FV(B5,"52 week low",TRUE)</f>
        <v>1.1801999999999999</v>
      </c>
      <c r="H5" s="41">
        <f>F5/C5-1</f>
        <v>4.0449616084857087E-2</v>
      </c>
      <c r="I5" s="41">
        <f>C5/G5-1</f>
        <v>7.0411794611082934E-2</v>
      </c>
      <c r="J5" s="16">
        <f>$J$1</f>
        <v>45289</v>
      </c>
      <c r="K5" s="42" cm="1" vm="2">
        <f t="array" aca="1" ref="K5:L5" ca="1">_xlfn.STOCKHISTORY(B5,J5,J5,0,0 )</f>
        <v>45289</v>
      </c>
      <c r="L5" s="38" vm="1273">
        <f ca="1"/>
        <v>1.2728999999999999</v>
      </c>
      <c r="M5" s="43"/>
      <c r="N5" s="39">
        <f ca="1">C5/L5-1</f>
        <v>-7.5418336082958559E-3</v>
      </c>
      <c r="O5" s="41">
        <f ca="1">N5</f>
        <v>-7.5418336082958559E-3</v>
      </c>
    </row>
    <row r="6" spans="1:15" x14ac:dyDescent="0.25">
      <c r="A6" s="21" t="s">
        <v>75</v>
      </c>
      <c r="B6" t="e" vm="1274">
        <v>#VALUE!</v>
      </c>
      <c r="C6" s="19" cm="1">
        <f t="array" ref="C6">_FV(B6,"Price")</f>
        <v>55.914999999999999</v>
      </c>
      <c r="D6" s="1" cm="1">
        <f t="array" ref="D6">_FV(B6,"Change (%)",TRUE)</f>
        <v>0</v>
      </c>
      <c r="E6" s="1">
        <f>1/(D6+1)-1</f>
        <v>0</v>
      </c>
      <c r="F6" s="19" cm="1">
        <f t="array" ref="F6">_FV(B6,"52 week high",TRUE)</f>
        <v>57.185000000000002</v>
      </c>
      <c r="G6" s="19" cm="1">
        <f t="array" ref="G6">_FV(B6,"52 week low",TRUE)</f>
        <v>53.62</v>
      </c>
      <c r="H6" s="7">
        <f>C6/G6-1</f>
        <v>4.2801193584483421E-2</v>
      </c>
      <c r="I6" s="7">
        <f>F6/C6-1</f>
        <v>2.2713046588572094E-2</v>
      </c>
      <c r="J6" s="16">
        <f>$J$1</f>
        <v>45289</v>
      </c>
      <c r="K6" s="16" cm="1" vm="2">
        <f t="array" aca="1" ref="K6:L6" ca="1">_xlfn.STOCKHISTORY(B6,J6,J6,0,0 )</f>
        <v>45289</v>
      </c>
      <c r="L6" s="19" vm="1275">
        <f ca="1"/>
        <v>55.387999999999998</v>
      </c>
      <c r="M6" s="15"/>
      <c r="N6" s="1">
        <f ca="1">C6/L6-1</f>
        <v>9.514696324113503E-3</v>
      </c>
      <c r="O6" s="7">
        <f ca="1">1/(N6+1)-1</f>
        <v>-9.4250201198247119E-3</v>
      </c>
    </row>
    <row r="7" spans="1:15" s="37" customFormat="1" x14ac:dyDescent="0.25">
      <c r="A7" s="44" t="s">
        <v>74</v>
      </c>
      <c r="B7" s="37" t="e" vm="1276">
        <v>#VALUE!</v>
      </c>
      <c r="C7" s="45" cm="1">
        <f t="array" ref="C7">_FV(B7,"Price")</f>
        <v>24500</v>
      </c>
      <c r="D7" s="39" cm="1">
        <f t="array" ref="D7">_FV(B7,"Change (%)",TRUE)</f>
        <v>0</v>
      </c>
      <c r="E7" s="39">
        <f>1/(D7+1)-1</f>
        <v>0</v>
      </c>
      <c r="F7" s="45" cm="1">
        <f t="array" ref="F7">_FV(B7,"52 week high",TRUE)</f>
        <v>24610</v>
      </c>
      <c r="G7" s="45" cm="1">
        <f t="array" ref="G7">_FV(B7,"52 week low",TRUE)</f>
        <v>23400</v>
      </c>
      <c r="H7" s="41">
        <f>C7/G7-1</f>
        <v>4.7008547008547064E-2</v>
      </c>
      <c r="I7" s="41">
        <f>F7/C7-1</f>
        <v>4.4897959183674008E-3</v>
      </c>
      <c r="J7" s="42">
        <f>$J$1</f>
        <v>45289</v>
      </c>
      <c r="K7" s="42" cm="1" vm="2">
        <f t="array" aca="1" ref="K7:L7" ca="1">_xlfn.STOCKHISTORY(B7,J7,J7,0,0 )</f>
        <v>45289</v>
      </c>
      <c r="L7" s="45" vm="1277">
        <f ca="1"/>
        <v>24260</v>
      </c>
      <c r="M7" s="43"/>
      <c r="N7" s="39">
        <f ca="1">C7/L7-1</f>
        <v>9.8928276999175058E-3</v>
      </c>
      <c r="O7" s="41">
        <f ca="1">1/(N7+1)-1</f>
        <v>-9.7959183673468342E-3</v>
      </c>
    </row>
    <row r="8" spans="1:15" s="37" customFormat="1" x14ac:dyDescent="0.25">
      <c r="A8" s="44" t="s">
        <v>73</v>
      </c>
      <c r="B8" s="37" t="e" vm="1278">
        <v>#VALUE!</v>
      </c>
      <c r="C8" s="45" cm="1">
        <f t="array" ref="C8">_FV(B8,"Price")</f>
        <v>15585</v>
      </c>
      <c r="D8" s="39" cm="1">
        <f t="array" ref="D8">_FV(B8,"Change (%)",TRUE)</f>
        <v>0</v>
      </c>
      <c r="E8" s="39">
        <f>1/(D8+1)-1</f>
        <v>0</v>
      </c>
      <c r="F8" s="45" cm="1">
        <f t="array" ref="F8">_FV(B8,"52 week high",TRUE)</f>
        <v>15965</v>
      </c>
      <c r="G8" s="45" cm="1">
        <f t="array" ref="G8">_FV(B8,"52 week low",TRUE)</f>
        <v>14560</v>
      </c>
      <c r="H8" s="41">
        <f>C8/G8-1</f>
        <v>7.0398351648351731E-2</v>
      </c>
      <c r="I8" s="41">
        <f>F8/C8-1</f>
        <v>2.4382418992621169E-2</v>
      </c>
      <c r="J8" s="42">
        <f>$J$1</f>
        <v>45289</v>
      </c>
      <c r="K8" s="42" cm="1" vm="2">
        <f t="array" aca="1" ref="K8:L8" ca="1">_xlfn.STOCKHISTORY(B8,J8,J8,0,0 )</f>
        <v>45289</v>
      </c>
      <c r="L8" s="45" vm="1279">
        <f ca="1"/>
        <v>15395</v>
      </c>
      <c r="M8" s="43"/>
      <c r="N8" s="39">
        <f ca="1">C8/L8-1</f>
        <v>1.2341669373173048E-2</v>
      </c>
      <c r="O8" s="41">
        <f ca="1">1/(N8+1)-1</f>
        <v>-1.2191209496310473E-2</v>
      </c>
    </row>
    <row r="9" spans="1:15" x14ac:dyDescent="0.25">
      <c r="A9" s="21" t="s">
        <v>65</v>
      </c>
      <c r="B9" t="e" vm="1280">
        <v>#VALUE!</v>
      </c>
      <c r="C9" s="18" cm="1">
        <f t="array" ref="C9">_FV(B9,"Price")</f>
        <v>7.1901999999999999</v>
      </c>
      <c r="D9" s="1" cm="1">
        <f t="array" ref="D9">_FV(B9,"Change (%)",TRUE)</f>
        <v>0</v>
      </c>
      <c r="E9" s="1">
        <f>1/(D9+1)-1</f>
        <v>0</v>
      </c>
      <c r="F9" s="18" cm="1">
        <f t="array" ref="F9">_FV(B9,"52 week high",TRUE)</f>
        <v>7.3498000000000001</v>
      </c>
      <c r="G9" s="18" cm="1">
        <f t="array" ref="G9">_FV(B9,"52 week low",TRUE)</f>
        <v>6.6905000000000001</v>
      </c>
      <c r="H9" s="7">
        <f>C9/G9-1</f>
        <v>7.4687990434197715E-2</v>
      </c>
      <c r="I9" s="7">
        <f>F9/C9-1</f>
        <v>2.2196879085421894E-2</v>
      </c>
      <c r="J9" s="16">
        <f>$J$1</f>
        <v>45289</v>
      </c>
      <c r="K9" s="16" cm="1" vm="2">
        <f t="array" aca="1" ref="K9:L9" ca="1">_xlfn.STOCKHISTORY(B9,J9,J9,0,0 )</f>
        <v>45289</v>
      </c>
      <c r="L9" s="18" vm="1281">
        <f ca="1"/>
        <v>7.0978000000000003</v>
      </c>
      <c r="M9" s="15"/>
      <c r="N9" s="1">
        <f ca="1">C9/L9-1</f>
        <v>1.3018118290174296E-2</v>
      </c>
      <c r="O9" s="7">
        <f ca="1">1/(N9+1)-1</f>
        <v>-1.2850824733665167E-2</v>
      </c>
    </row>
    <row r="10" spans="1:15" x14ac:dyDescent="0.25">
      <c r="A10" t="s">
        <v>62</v>
      </c>
      <c r="B10" t="e" vm="1282">
        <v>#VALUE!</v>
      </c>
      <c r="C10" s="18" cm="1">
        <f t="array" ref="C10">_FV(B10,"Price")</f>
        <v>1.0876999999999999</v>
      </c>
      <c r="D10" s="1" cm="1">
        <f t="array" ref="D10">_FV(B10,"Change (%)",TRUE)</f>
        <v>2.7589999999999998E-4</v>
      </c>
      <c r="E10" s="1">
        <f>D10</f>
        <v>2.7589999999999998E-4</v>
      </c>
      <c r="F10" s="18" cm="1">
        <f t="array" ref="F10">_FV(B10,"52 week high",TRUE)</f>
        <v>1.1274999999999999</v>
      </c>
      <c r="G10" s="18" cm="1">
        <f t="array" ref="G10">_FV(B10,"52 week low",TRUE)</f>
        <v>1.0447</v>
      </c>
      <c r="H10" s="7">
        <f>F10/C10-1</f>
        <v>3.6590971775305681E-2</v>
      </c>
      <c r="I10" s="7">
        <f>C10/G10-1</f>
        <v>4.1160141667464289E-2</v>
      </c>
      <c r="J10" s="16">
        <f>$J$1</f>
        <v>45289</v>
      </c>
      <c r="K10" s="16" cm="1" vm="2">
        <f t="array" aca="1" ref="K10:L10" ca="1">_xlfn.STOCKHISTORY(B10,J10,J10,0,0 )</f>
        <v>45289</v>
      </c>
      <c r="L10" s="18" vm="1283">
        <f ca="1"/>
        <v>1.1035999999999999</v>
      </c>
      <c r="M10" s="15"/>
      <c r="N10" s="1">
        <f ca="1">C10/L10-1</f>
        <v>-1.4407393983327355E-2</v>
      </c>
      <c r="O10" s="7">
        <f ca="1">N10</f>
        <v>-1.4407393983327355E-2</v>
      </c>
    </row>
    <row r="11" spans="1:15" x14ac:dyDescent="0.25">
      <c r="A11" s="21" t="s">
        <v>77</v>
      </c>
      <c r="B11" t="e" vm="1284">
        <v>#VALUE!</v>
      </c>
      <c r="C11" s="18" cm="1">
        <f t="array" ref="C11">_FV(B11,"Price")</f>
        <v>4.9257999999999997</v>
      </c>
      <c r="D11" s="1" cm="1">
        <f t="array" ref="D11">_FV(B11,"Change (%)",TRUE)</f>
        <v>0</v>
      </c>
      <c r="E11" s="1">
        <f>1/(D11+1)-1</f>
        <v>0</v>
      </c>
      <c r="F11" s="18" cm="1">
        <f t="array" ref="F11">_FV(B11,"52 week high",TRUE)</f>
        <v>5.3415999999999997</v>
      </c>
      <c r="G11" s="18" cm="1">
        <f t="array" ref="G11">_FV(B11,"52 week low",TRUE)</f>
        <v>4.694</v>
      </c>
      <c r="H11" s="7">
        <f>C11/G11-1</f>
        <v>4.9382190029825246E-2</v>
      </c>
      <c r="I11" s="7">
        <f>F11/C11-1</f>
        <v>8.4412684234033142E-2</v>
      </c>
      <c r="J11" s="16">
        <f>$J$1</f>
        <v>45289</v>
      </c>
      <c r="K11" s="16" cm="1" vm="2">
        <f t="array" aca="1" ref="K11:L11" ca="1">_xlfn.STOCKHISTORY(B11,J11,J11,0,0 )</f>
        <v>45289</v>
      </c>
      <c r="L11" s="18" vm="1285">
        <f ca="1"/>
        <v>4.8521000000000001</v>
      </c>
      <c r="M11" s="15"/>
      <c r="N11" s="1">
        <f ca="1">C11/L11-1</f>
        <v>1.5189299478576279E-2</v>
      </c>
      <c r="O11" s="7">
        <f ca="1">1/(N11+1)-1</f>
        <v>-1.4962036623492603E-2</v>
      </c>
    </row>
    <row r="12" spans="1:15" x14ac:dyDescent="0.25">
      <c r="A12" s="21" t="s">
        <v>69</v>
      </c>
      <c r="B12" t="e" vm="1286">
        <v>#VALUE!</v>
      </c>
      <c r="C12" s="18" cm="1">
        <f t="array" ref="C12">_FV(B12,"Price")</f>
        <v>1.3418000000000001</v>
      </c>
      <c r="D12" s="1" cm="1">
        <f t="array" ref="D12">_FV(B12,"Change (%)",TRUE)</f>
        <v>-3.725E-4</v>
      </c>
      <c r="E12" s="1">
        <f>1/(D12+1)-1</f>
        <v>3.7263880795590509E-4</v>
      </c>
      <c r="F12" s="18" cm="1">
        <f t="array" ref="F12">_FV(B12,"52 week high",TRUE)</f>
        <v>1.3763000000000001</v>
      </c>
      <c r="G12" s="18" cm="1">
        <f t="array" ref="G12">_FV(B12,"52 week low",TRUE)</f>
        <v>1.3028</v>
      </c>
      <c r="H12" s="7">
        <f>C12/G12-1</f>
        <v>2.9935523487872429E-2</v>
      </c>
      <c r="I12" s="7">
        <f>F12/C12-1</f>
        <v>2.5711730511253528E-2</v>
      </c>
      <c r="J12" s="16">
        <f>$J$1</f>
        <v>45289</v>
      </c>
      <c r="K12" s="16" cm="1" vm="2">
        <f t="array" aca="1" ref="K12:L12" ca="1">_xlfn.STOCKHISTORY(B12,J12,J12,0,0 )</f>
        <v>45289</v>
      </c>
      <c r="L12" s="18" vm="1287">
        <f ca="1"/>
        <v>1.3190999999999999</v>
      </c>
      <c r="M12" s="15"/>
      <c r="N12" s="1">
        <f ca="1">C12/L12-1</f>
        <v>1.7208702903494855E-2</v>
      </c>
      <c r="O12" s="7">
        <f ca="1">1/(N12+1)-1</f>
        <v>-1.6917573408853803E-2</v>
      </c>
    </row>
    <row r="13" spans="1:15" x14ac:dyDescent="0.25">
      <c r="A13" t="s">
        <v>81</v>
      </c>
      <c r="B13" t="e" vm="1288">
        <v>#VALUE!</v>
      </c>
      <c r="C13" s="18" cm="1">
        <f t="array" ref="C13">_FV(B13,"Price")</f>
        <v>0.74109999999999998</v>
      </c>
      <c r="D13" s="1" cm="1">
        <f t="array" ref="D13">_FV(B13,"Change (%)",TRUE)</f>
        <v>4.0500000000000003E-4</v>
      </c>
      <c r="E13" s="1">
        <f>D13</f>
        <v>4.0500000000000003E-4</v>
      </c>
      <c r="F13" s="17" cm="1">
        <f t="array" ref="F13">_FV(B13,"52 week high",TRUE)</f>
        <v>0.76380000000000003</v>
      </c>
      <c r="G13" s="17" cm="1">
        <f t="array" ref="G13">_FV(B13,"52 week low",TRUE)</f>
        <v>0.71930000000000005</v>
      </c>
      <c r="H13" s="7">
        <f>F13/C13-1</f>
        <v>3.0630144379975688E-2</v>
      </c>
      <c r="I13" s="7">
        <f>C13/G13-1</f>
        <v>3.0307243153065322E-2</v>
      </c>
      <c r="J13" s="16">
        <f>$J$1</f>
        <v>45289</v>
      </c>
      <c r="K13" s="16" cm="1" vm="2">
        <f t="array" aca="1" ref="K13:L13" ca="1">_xlfn.STOCKHISTORY(B13,J13,J13,0,0 )</f>
        <v>45289</v>
      </c>
      <c r="L13" s="18" vm="1289">
        <f ca="1"/>
        <v>0.75470000000000004</v>
      </c>
      <c r="M13" s="15"/>
      <c r="N13" s="1">
        <f ca="1">C13/L13-1</f>
        <v>-1.8020405459122868E-2</v>
      </c>
      <c r="O13" s="7">
        <f ca="1">N13</f>
        <v>-1.8020405459122868E-2</v>
      </c>
    </row>
    <row r="14" spans="1:15" x14ac:dyDescent="0.25">
      <c r="A14" s="21" t="s">
        <v>79</v>
      </c>
      <c r="B14" t="e" vm="1290">
        <v>#VALUE!</v>
      </c>
      <c r="C14" s="18" cm="1">
        <f t="array" ref="C14">_FV(B14,"Price")</f>
        <v>30.110800000000001</v>
      </c>
      <c r="D14" s="1" cm="1">
        <f t="array" ref="D14">_FV(B14,"Change (%)",TRUE)</f>
        <v>3.1319999999999998E-3</v>
      </c>
      <c r="E14" s="1">
        <f>1/(D14+1)-1</f>
        <v>-3.1222212031914998E-3</v>
      </c>
      <c r="F14" s="18" cm="1">
        <f t="array" ref="F14">_FV(B14,"52 week high",TRUE)</f>
        <v>30.343699999999998</v>
      </c>
      <c r="G14" s="18" cm="1">
        <f t="array" ref="G14">_FV(B14,"52 week low",TRUE)</f>
        <v>18.359000000000002</v>
      </c>
      <c r="H14" s="7">
        <f>C14/G14-1</f>
        <v>0.64011111716324409</v>
      </c>
      <c r="I14" s="7">
        <f>F14/C14-1</f>
        <v>7.7347662632676339E-3</v>
      </c>
      <c r="J14" s="16">
        <f>$J$1</f>
        <v>45289</v>
      </c>
      <c r="K14" s="16" cm="1" vm="2">
        <f t="array" aca="1" ref="K14:L14" ca="1">_xlfn.STOCKHISTORY(B14,J14,J14,0,0 )</f>
        <v>45289</v>
      </c>
      <c r="L14" s="18" vm="1291">
        <f ca="1"/>
        <v>29.476600000000001</v>
      </c>
      <c r="M14" s="15"/>
      <c r="N14" s="1">
        <f ca="1">C14/L14-1</f>
        <v>2.1515371515032244E-2</v>
      </c>
      <c r="O14" s="7">
        <f ca="1">1/(N14+1)-1</f>
        <v>-2.1062210236858503E-2</v>
      </c>
    </row>
    <row r="15" spans="1:15" x14ac:dyDescent="0.25">
      <c r="A15" s="21" t="s">
        <v>70</v>
      </c>
      <c r="B15" t="e" vm="1292">
        <v>#VALUE!</v>
      </c>
      <c r="C15" s="19" cm="1">
        <f t="array" ref="C15">_FV(B15,"Price")</f>
        <v>4.6900000000000004</v>
      </c>
      <c r="D15" s="1" cm="1">
        <f t="array" ref="D15">_FV(B15,"Change (%)",TRUE)</f>
        <v>0</v>
      </c>
      <c r="E15" s="1">
        <f>1/(D15+1)-1</f>
        <v>0</v>
      </c>
      <c r="F15" s="19" cm="1">
        <f t="array" ref="F15">_FV(B15,"52 week high",TRUE)</f>
        <v>4.79</v>
      </c>
      <c r="G15" s="19" cm="1">
        <f t="array" ref="G15">_FV(B15,"52 week low",TRUE)</f>
        <v>4.22</v>
      </c>
      <c r="H15" s="7">
        <f>C15/G15-1</f>
        <v>0.11137440758293859</v>
      </c>
      <c r="I15" s="7">
        <f>F15/C15-1</f>
        <v>2.1321961620468954E-2</v>
      </c>
      <c r="J15" s="16">
        <f>$J$1</f>
        <v>45289</v>
      </c>
      <c r="K15" s="16" cm="1" vm="2">
        <f t="array" aca="1" ref="K15:L15" ca="1">_xlfn.STOCKHISTORY(B15,J15,J15,0,0 )</f>
        <v>45289</v>
      </c>
      <c r="L15" s="19" vm="1293">
        <f ca="1"/>
        <v>4.59</v>
      </c>
      <c r="M15" s="15"/>
      <c r="N15" s="1">
        <f ca="1">C15/L15-1</f>
        <v>2.1786492374727739E-2</v>
      </c>
      <c r="O15" s="7">
        <f ca="1">1/(N15+1)-1</f>
        <v>-2.1321961620469176E-2</v>
      </c>
    </row>
    <row r="16" spans="1:15" x14ac:dyDescent="0.25">
      <c r="A16" t="s">
        <v>64</v>
      </c>
      <c r="B16" t="e" vm="1294">
        <v>#VALUE!</v>
      </c>
      <c r="C16" s="18" cm="1">
        <f t="array" ref="C16">_FV(B16,"Price")</f>
        <v>1.1605000000000001</v>
      </c>
      <c r="D16" s="1" cm="1">
        <f t="array" ref="D16">_FV(B16,"Change (%)",TRUE)</f>
        <v>-8.6160000000000002E-5</v>
      </c>
      <c r="E16" s="1">
        <f>D16</f>
        <v>-8.6160000000000002E-5</v>
      </c>
      <c r="F16" s="18" cm="1">
        <f t="array" ref="F16">_FV(B16,"52 week high",TRUE)</f>
        <v>1.1999</v>
      </c>
      <c r="G16" s="18" cm="1">
        <f t="array" ref="G16">_FV(B16,"52 week low",TRUE)</f>
        <v>1.0589</v>
      </c>
      <c r="H16" s="7">
        <f>F16/C16-1</f>
        <v>3.3950883239982632E-2</v>
      </c>
      <c r="I16" s="7">
        <f>C16/G16-1</f>
        <v>9.5948625932571696E-2</v>
      </c>
      <c r="J16" s="16">
        <f>$J$1</f>
        <v>45289</v>
      </c>
      <c r="K16" s="16" cm="1" vm="2">
        <f t="array" aca="1" ref="K16:L16" ca="1">_xlfn.STOCKHISTORY(B16,J16,J16,0,0 )</f>
        <v>45289</v>
      </c>
      <c r="L16" s="18" vm="1295">
        <f ca="1"/>
        <v>1.1878</v>
      </c>
      <c r="M16" s="15"/>
      <c r="N16" s="1">
        <f ca="1">C16/L16-1</f>
        <v>-2.2983667284054432E-2</v>
      </c>
      <c r="O16" s="7">
        <f ca="1">N16</f>
        <v>-2.2983667284054432E-2</v>
      </c>
    </row>
    <row r="17" spans="1:15" x14ac:dyDescent="0.25">
      <c r="A17" s="21" t="s">
        <v>68</v>
      </c>
      <c r="B17" t="e" vm="1296">
        <v>#VALUE!</v>
      </c>
      <c r="C17" s="19" cm="1">
        <f t="array" ref="C17">_FV(B17,"Price")</f>
        <v>31.457999999999998</v>
      </c>
      <c r="D17" s="1" cm="1">
        <f t="array" ref="D17">_FV(B17,"Change (%)",TRUE)</f>
        <v>-1.428E-3</v>
      </c>
      <c r="E17" s="1">
        <f>1/(D17+1)-1</f>
        <v>1.4300421001189889E-3</v>
      </c>
      <c r="F17" s="19" cm="1">
        <f t="array" ref="F17">_FV(B17,"52 week high",TRUE)</f>
        <v>32.506999999999998</v>
      </c>
      <c r="G17" s="19" cm="1">
        <f t="array" ref="G17">_FV(B17,"52 week low",TRUE)</f>
        <v>29.599</v>
      </c>
      <c r="H17" s="7">
        <f>C17/G17-1</f>
        <v>6.2806175884320359E-2</v>
      </c>
      <c r="I17" s="7">
        <f>F17/C17-1</f>
        <v>3.3346048699853803E-2</v>
      </c>
      <c r="J17" s="16">
        <f>$J$1</f>
        <v>45289</v>
      </c>
      <c r="K17" s="16" cm="1" vm="2">
        <f t="array" aca="1" ref="K17:L17" ca="1">_xlfn.STOCKHISTORY(B17,J17,J17,0,0 )</f>
        <v>45289</v>
      </c>
      <c r="L17" s="19" vm="1297">
        <f ca="1"/>
        <v>30.681999999999999</v>
      </c>
      <c r="M17" s="15"/>
      <c r="N17" s="1">
        <f ca="1">C17/L17-1</f>
        <v>2.5291701975099334E-2</v>
      </c>
      <c r="O17" s="7">
        <f ca="1">1/(N17+1)-1</f>
        <v>-2.4667811049653432E-2</v>
      </c>
    </row>
    <row r="18" spans="1:15" x14ac:dyDescent="0.25">
      <c r="A18" s="21" t="s">
        <v>71</v>
      </c>
      <c r="B18" t="e" vm="1298">
        <v>#VALUE!</v>
      </c>
      <c r="C18" s="17" cm="1">
        <f t="array" ref="C18">_FV(B18,"Price")</f>
        <v>35.380000000000003</v>
      </c>
      <c r="D18" s="1" cm="1">
        <f t="array" ref="D18">_FV(B18,"Change (%)",TRUE)</f>
        <v>5.6559999999999998E-4</v>
      </c>
      <c r="E18" s="1">
        <f>1/(D18+1)-1</f>
        <v>-5.652802774751553E-4</v>
      </c>
      <c r="F18" s="17" cm="1">
        <f t="array" ref="F18">_FV(B18,"52 week high",TRUE)</f>
        <v>37.229999999999997</v>
      </c>
      <c r="G18" s="17" cm="1">
        <f t="array" ref="G18">_FV(B18,"52 week low",TRUE)</f>
        <v>32.56</v>
      </c>
      <c r="H18" s="7">
        <f>C18/G18-1</f>
        <v>8.6609336609336562E-2</v>
      </c>
      <c r="I18" s="7">
        <f>F18/C18-1</f>
        <v>5.2289429055963677E-2</v>
      </c>
      <c r="J18" s="16">
        <f>$J$1</f>
        <v>45289</v>
      </c>
      <c r="K18" s="16" cm="1" vm="2">
        <f t="array" aca="1" ref="K18:L18" ca="1">_xlfn.STOCKHISTORY(B18,J18,J18,0,0 )</f>
        <v>45289</v>
      </c>
      <c r="L18" s="17" vm="1299">
        <f ca="1"/>
        <v>34.35</v>
      </c>
      <c r="M18" s="15"/>
      <c r="N18" s="1">
        <f ca="1">C18/L18-1</f>
        <v>2.9985443959243074E-2</v>
      </c>
      <c r="O18" s="7">
        <f ca="1">1/(N18+1)-1</f>
        <v>-2.9112492933860978E-2</v>
      </c>
    </row>
    <row r="19" spans="1:15" x14ac:dyDescent="0.25">
      <c r="A19" t="s">
        <v>83</v>
      </c>
      <c r="B19" t="e" vm="1300">
        <v>#VALUE!</v>
      </c>
      <c r="C19" s="18" cm="1">
        <f t="array" ref="C19">_FV(B19,"Price")</f>
        <v>0.61380000000000001</v>
      </c>
      <c r="D19" s="1" cm="1">
        <f t="array" ref="D19">_FV(B19,"Change (%)",TRUE)</f>
        <v>0</v>
      </c>
      <c r="E19" s="1">
        <f>D19</f>
        <v>0</v>
      </c>
      <c r="F19" s="17" cm="1">
        <f t="array" ref="F19">_FV(B19,"52 week high",TRUE)</f>
        <v>0.65380000000000005</v>
      </c>
      <c r="G19" s="17" cm="1">
        <f t="array" ref="G19">_FV(B19,"52 week low",TRUE)</f>
        <v>0.57709999999999995</v>
      </c>
      <c r="H19" s="7">
        <f>F19/C19-1</f>
        <v>6.5167807103291064E-2</v>
      </c>
      <c r="I19" s="7">
        <f>C19/G19-1</f>
        <v>6.3593831225090991E-2</v>
      </c>
      <c r="J19" s="16">
        <f>$J$1</f>
        <v>45289</v>
      </c>
      <c r="K19" s="16" cm="1" vm="2">
        <f t="array" aca="1" ref="K19:L19" ca="1">_xlfn.STOCKHISTORY(B19,J19,J19,0,0 )</f>
        <v>45289</v>
      </c>
      <c r="L19" s="18" vm="1301">
        <f ca="1"/>
        <v>0.63229999999999997</v>
      </c>
      <c r="M19" s="15"/>
      <c r="N19" s="1">
        <f ca="1">C19/L19-1</f>
        <v>-2.9258263482524027E-2</v>
      </c>
      <c r="O19" s="7">
        <f ca="1">N19</f>
        <v>-2.9258263482524027E-2</v>
      </c>
    </row>
    <row r="20" spans="1:15" x14ac:dyDescent="0.25">
      <c r="A20" s="21" t="s">
        <v>67</v>
      </c>
      <c r="B20" t="e" vm="1302">
        <v>#VALUE!</v>
      </c>
      <c r="C20" s="17" cm="1">
        <f t="array" ref="C20">_FV(B20,"Price")</f>
        <v>1338.33</v>
      </c>
      <c r="D20" s="1" cm="1">
        <f t="array" ref="D20">_FV(B20,"Change (%)",TRUE)</f>
        <v>1.495E-4</v>
      </c>
      <c r="E20" s="1">
        <f>1/(D20+1)-1</f>
        <v>-1.4947765309092365E-4</v>
      </c>
      <c r="F20" s="17" cm="1">
        <f t="array" ref="F20">_FV(B20,"52 week high",TRUE)</f>
        <v>1363.76</v>
      </c>
      <c r="G20" s="17" cm="1">
        <f t="array" ref="G20">_FV(B20,"52 week low",TRUE)</f>
        <v>1215.42</v>
      </c>
      <c r="H20" s="7">
        <f>C20/G20-1</f>
        <v>0.10112553685145853</v>
      </c>
      <c r="I20" s="7">
        <f>F20/C20-1</f>
        <v>1.900129265577255E-2</v>
      </c>
      <c r="J20" s="16">
        <f>$J$1</f>
        <v>45289</v>
      </c>
      <c r="K20" s="16" cm="1" vm="2">
        <f t="array" aca="1" ref="K20:L20" ca="1">_xlfn.STOCKHISTORY(B20,J20,J20,0,0 )</f>
        <v>45289</v>
      </c>
      <c r="L20" s="17" vm="1303">
        <f ca="1"/>
        <v>1294.4000000000001</v>
      </c>
      <c r="M20" s="15"/>
      <c r="N20" s="1">
        <f ca="1">C20/L20-1</f>
        <v>3.3938504326328722E-2</v>
      </c>
      <c r="O20" s="7">
        <f ca="1">1/(N20+1)-1</f>
        <v>-3.2824490222889691E-2</v>
      </c>
    </row>
    <row r="21" spans="1:15" x14ac:dyDescent="0.25">
      <c r="A21" t="s">
        <v>82</v>
      </c>
      <c r="B21" t="e" vm="1304">
        <v>#VALUE!</v>
      </c>
      <c r="C21" s="18" cm="1">
        <f t="array" ref="C21">_FV(B21,"Price")</f>
        <v>0.65839999999999999</v>
      </c>
      <c r="D21" s="1" cm="1">
        <f t="array" ref="D21">_FV(B21,"Change (%)",TRUE)</f>
        <v>1.5190000000000001E-4</v>
      </c>
      <c r="E21" s="1">
        <f>D21</f>
        <v>1.5190000000000001E-4</v>
      </c>
      <c r="F21" s="18" cm="1">
        <f t="array" ref="F21">_FV(B21,"52 week high",TRUE)</f>
        <v>0.7157</v>
      </c>
      <c r="G21" s="18" cm="1">
        <f t="array" ref="G21">_FV(B21,"52 week low",TRUE)</f>
        <v>0.62680000000000002</v>
      </c>
      <c r="H21" s="7">
        <f>F21/C21-1</f>
        <v>8.7029161603888294E-2</v>
      </c>
      <c r="I21" s="7">
        <f>C21/G21-1</f>
        <v>5.0414805360561532E-2</v>
      </c>
      <c r="J21" s="16">
        <f>$J$1</f>
        <v>45289</v>
      </c>
      <c r="K21" s="16" cm="1" vm="2">
        <f t="array" aca="1" ref="K21:L21" ca="1">_xlfn.STOCKHISTORY(B21,J21,J21,0,0 )</f>
        <v>45289</v>
      </c>
      <c r="L21" s="18" vm="1305">
        <f ca="1"/>
        <v>0.68100000000000005</v>
      </c>
      <c r="M21" s="15"/>
      <c r="N21" s="1">
        <f ca="1">C21/L21-1</f>
        <v>-3.3186490455213047E-2</v>
      </c>
      <c r="O21" s="7">
        <f ca="1">N21</f>
        <v>-3.3186490455213047E-2</v>
      </c>
    </row>
    <row r="22" spans="1:15" x14ac:dyDescent="0.25">
      <c r="A22" s="21" t="s">
        <v>76</v>
      </c>
      <c r="B22" t="e" vm="1306">
        <v>#VALUE!</v>
      </c>
      <c r="C22" s="18" cm="1">
        <f t="array" ref="C22">_FV(B22,"Price")</f>
        <v>18.968699999999998</v>
      </c>
      <c r="D22" s="1" cm="1">
        <f t="array" ref="D22">_FV(B22,"Change (%)",TRUE)</f>
        <v>2.0039999999999999E-4</v>
      </c>
      <c r="E22" s="1">
        <f>1/(D22+1)-1</f>
        <v>-2.0035984788646655E-4</v>
      </c>
      <c r="F22" s="18" cm="1">
        <f t="array" ref="F22">_FV(B22,"52 week high",TRUE)</f>
        <v>19.916599999999999</v>
      </c>
      <c r="G22" s="18" cm="1">
        <f t="array" ref="G22">_FV(B22,"52 week low",TRUE)</f>
        <v>16.685300000000002</v>
      </c>
      <c r="H22" s="7">
        <f>C22/G22-1</f>
        <v>0.13685100058134991</v>
      </c>
      <c r="I22" s="7">
        <f>F22/C22-1</f>
        <v>4.9971795642294925E-2</v>
      </c>
      <c r="J22" s="16">
        <f>$J$1</f>
        <v>45289</v>
      </c>
      <c r="K22" s="16" cm="1" vm="2">
        <f t="array" aca="1" ref="K22:L22" ca="1">_xlfn.STOCKHISTORY(B22,J22,J22,0,0 )</f>
        <v>45289</v>
      </c>
      <c r="L22" s="18" vm="1307">
        <f ca="1"/>
        <v>18.2822</v>
      </c>
      <c r="M22" s="15"/>
      <c r="N22" s="1">
        <f ca="1">C22/L22-1</f>
        <v>3.7550185426261651E-2</v>
      </c>
      <c r="O22" s="7">
        <f ca="1">1/(N22+1)-1</f>
        <v>-3.6191199186027534E-2</v>
      </c>
    </row>
    <row r="23" spans="1:15" x14ac:dyDescent="0.25">
      <c r="A23" s="21" t="s">
        <v>66</v>
      </c>
      <c r="B23" t="e" vm="1308">
        <v>#VALUE!</v>
      </c>
      <c r="C23" s="17" cm="1">
        <f t="array" ref="C23">_FV(B23,"Price")</f>
        <v>147.13999999999999</v>
      </c>
      <c r="D23" s="1" cm="1">
        <f t="array" ref="D23">_FV(B23,"Change (%)",TRUE)</f>
        <v>-2.7179999999999999E-4</v>
      </c>
      <c r="E23" s="1">
        <f>1/(D23+1)-1</f>
        <v>2.7187389532490336E-4</v>
      </c>
      <c r="F23" s="17" cm="1">
        <f t="array" ref="F23">_FV(B23,"52 week high",TRUE)</f>
        <v>151.91999999999999</v>
      </c>
      <c r="G23" s="17" cm="1">
        <f t="array" ref="G23">_FV(B23,"52 week low",TRUE)</f>
        <v>127.21</v>
      </c>
      <c r="H23" s="7">
        <f>C23/G23-1</f>
        <v>0.15667007310745995</v>
      </c>
      <c r="I23" s="7">
        <f>F23/C23-1</f>
        <v>3.248606769063489E-2</v>
      </c>
      <c r="J23" s="16">
        <f>$J$1</f>
        <v>45289</v>
      </c>
      <c r="K23" s="16" cm="1" vm="2">
        <f t="array" aca="1" ref="K23:L23" ca="1">_xlfn.STOCKHISTORY(B23,J23,J23,0,0 )</f>
        <v>45289</v>
      </c>
      <c r="L23" s="17" vm="1309">
        <f ca="1"/>
        <v>141.06</v>
      </c>
      <c r="M23" s="15"/>
      <c r="N23" s="1">
        <f ca="1">C23/L23-1</f>
        <v>4.3102226003119082E-2</v>
      </c>
      <c r="O23" s="7">
        <f ca="1">1/(N23+1)-1</f>
        <v>-4.1321190702731991E-2</v>
      </c>
    </row>
    <row r="24" spans="1:15" x14ac:dyDescent="0.25">
      <c r="K24" s="16"/>
      <c r="M24" s="15"/>
      <c r="N24" s="15"/>
      <c r="O24" s="15"/>
    </row>
    <row r="25" spans="1:15" x14ac:dyDescent="0.25">
      <c r="K25" s="16"/>
      <c r="M25" s="15"/>
      <c r="N25" s="15"/>
      <c r="O25" s="15"/>
    </row>
    <row r="26" spans="1:15" x14ac:dyDescent="0.25">
      <c r="K26" s="16"/>
      <c r="M26" s="15"/>
      <c r="N26" s="15"/>
      <c r="O26" s="15"/>
    </row>
  </sheetData>
  <autoFilter ref="A1:O23" xr:uid="{5DA30191-C266-4CA8-BA6A-AB525C025D81}">
    <sortState xmlns:xlrd2="http://schemas.microsoft.com/office/spreadsheetml/2017/richdata2" ref="A2:O23">
      <sortCondition descending="1" ref="O1:O23"/>
    </sortState>
  </autoFilter>
  <phoneticPr fontId="1" type="noConversion"/>
  <conditionalFormatting sqref="D1:E1048576">
    <cfRule type="colorScale" priority="21">
      <colorScale>
        <cfvo type="min"/>
        <cfvo type="percentile" val="50"/>
        <cfvo type="max"/>
        <color rgb="FF63BE7B"/>
        <color rgb="FFFFEB84"/>
        <color rgb="FFF8696B"/>
      </colorScale>
    </cfRule>
  </conditionalFormatting>
  <conditionalFormatting sqref="D2:E40">
    <cfRule type="colorScale" priority="22">
      <colorScale>
        <cfvo type="min"/>
        <cfvo type="percentile" val="50"/>
        <cfvo type="max"/>
        <color rgb="FFF8696B"/>
        <color rgb="FFFFEB84"/>
        <color rgb="FF63BE7B"/>
      </colorScale>
    </cfRule>
  </conditionalFormatting>
  <conditionalFormatting sqref="E2:E23">
    <cfRule type="colorScale" priority="10">
      <colorScale>
        <cfvo type="min"/>
        <cfvo type="percentile" val="50"/>
        <cfvo type="max"/>
        <color rgb="FFF8696B"/>
        <color rgb="FFFFEB84"/>
        <color rgb="FF63BE7B"/>
      </colorScale>
    </cfRule>
  </conditionalFormatting>
  <conditionalFormatting sqref="H2:H23">
    <cfRule type="colorScale" priority="1">
      <colorScale>
        <cfvo type="min"/>
        <cfvo type="percentile" val="50"/>
        <cfvo type="max"/>
        <color rgb="FFF8696B"/>
        <color rgb="FFFFEB84"/>
        <color rgb="FF63BE7B"/>
      </colorScale>
    </cfRule>
    <cfRule type="colorScale" priority="2">
      <colorScale>
        <cfvo type="min"/>
        <cfvo type="percentile" val="50"/>
        <cfvo type="max"/>
        <color rgb="FF63BE7B"/>
        <color rgb="FFFFEB84"/>
        <color rgb="FFF8696B"/>
      </colorScale>
    </cfRule>
    <cfRule type="colorScale" priority="3">
      <colorScale>
        <cfvo type="min"/>
        <cfvo type="percentile" val="50"/>
        <cfvo type="max"/>
        <color rgb="FFF8696B"/>
        <color rgb="FFFFEB84"/>
        <color rgb="FF63BE7B"/>
      </colorScale>
    </cfRule>
  </conditionalFormatting>
  <conditionalFormatting sqref="H24:H40">
    <cfRule type="colorScale" priority="18">
      <colorScale>
        <cfvo type="min"/>
        <cfvo type="percentile" val="50"/>
        <cfvo type="max"/>
        <color rgb="FFF8696B"/>
        <color rgb="FFFFEB84"/>
        <color rgb="FF63BE7B"/>
      </colorScale>
    </cfRule>
  </conditionalFormatting>
  <conditionalFormatting sqref="H24:H1048576 H1">
    <cfRule type="colorScale" priority="17">
      <colorScale>
        <cfvo type="min"/>
        <cfvo type="percentile" val="50"/>
        <cfvo type="max"/>
        <color rgb="FF63BE7B"/>
        <color rgb="FFFFEB84"/>
        <color rgb="FFF8696B"/>
      </colorScale>
    </cfRule>
  </conditionalFormatting>
  <conditionalFormatting sqref="I2:I23">
    <cfRule type="colorScale" priority="4">
      <colorScale>
        <cfvo type="min"/>
        <cfvo type="percentile" val="50"/>
        <cfvo type="max"/>
        <color rgb="FFF8696B"/>
        <color rgb="FFFFEB84"/>
        <color rgb="FF63BE7B"/>
      </colorScale>
    </cfRule>
    <cfRule type="colorScale" priority="5">
      <colorScale>
        <cfvo type="min"/>
        <cfvo type="percentile" val="50"/>
        <cfvo type="max"/>
        <color rgb="FF63BE7B"/>
        <color rgb="FFFFEB84"/>
        <color rgb="FFF8696B"/>
      </colorScale>
    </cfRule>
    <cfRule type="colorScale" priority="6">
      <colorScale>
        <cfvo type="min"/>
        <cfvo type="percentile" val="50"/>
        <cfvo type="max"/>
        <color rgb="FFF8696B"/>
        <color rgb="FFFFEB84"/>
        <color rgb="FF63BE7B"/>
      </colorScale>
    </cfRule>
  </conditionalFormatting>
  <conditionalFormatting sqref="I24:I40">
    <cfRule type="colorScale" priority="20">
      <colorScale>
        <cfvo type="min"/>
        <cfvo type="percentile" val="50"/>
        <cfvo type="max"/>
        <color rgb="FFF8696B"/>
        <color rgb="FFFFEB84"/>
        <color rgb="FF63BE7B"/>
      </colorScale>
    </cfRule>
  </conditionalFormatting>
  <conditionalFormatting sqref="I24:I1048576 I1">
    <cfRule type="colorScale" priority="19">
      <colorScale>
        <cfvo type="min"/>
        <cfvo type="percentile" val="50"/>
        <cfvo type="max"/>
        <color rgb="FF63BE7B"/>
        <color rgb="FFFFEB84"/>
        <color rgb="FFF8696B"/>
      </colorScale>
    </cfRule>
  </conditionalFormatting>
  <conditionalFormatting sqref="N2:N23">
    <cfRule type="colorScale" priority="23">
      <colorScale>
        <cfvo type="min"/>
        <cfvo type="percentile" val="50"/>
        <cfvo type="max"/>
        <color rgb="FF63BE7B"/>
        <color rgb="FFFFEB84"/>
        <color rgb="FFF8696B"/>
      </colorScale>
    </cfRule>
    <cfRule type="colorScale" priority="24">
      <colorScale>
        <cfvo type="min"/>
        <cfvo type="percentile" val="50"/>
        <cfvo type="max"/>
        <color rgb="FFF8696B"/>
        <color rgb="FFFFEB84"/>
        <color rgb="FF63BE7B"/>
      </colorScale>
    </cfRule>
  </conditionalFormatting>
  <conditionalFormatting sqref="O2:O23">
    <cfRule type="colorScale" priority="7">
      <colorScale>
        <cfvo type="min"/>
        <cfvo type="percentile" val="50"/>
        <cfvo type="max"/>
        <color rgb="FFF8696B"/>
        <color rgb="FFFFEB84"/>
        <color rgb="FF63BE7B"/>
      </colorScale>
    </cfRule>
    <cfRule type="colorScale" priority="8">
      <colorScale>
        <cfvo type="min"/>
        <cfvo type="percentile" val="50"/>
        <cfvo type="max"/>
        <color rgb="FF63BE7B"/>
        <color rgb="FFFFEB84"/>
        <color rgb="FFF8696B"/>
      </colorScale>
    </cfRule>
    <cfRule type="colorScale" priority="9">
      <colorScale>
        <cfvo type="min"/>
        <cfvo type="percentile" val="50"/>
        <cfvo type="max"/>
        <color rgb="FFF8696B"/>
        <color rgb="FFFFEB84"/>
        <color rgb="FF63BE7B"/>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10E0E-0F02-40E6-AEE8-4B80E1675C36}">
  <dimension ref="A1:AM48"/>
  <sheetViews>
    <sheetView zoomScale="85" zoomScaleNormal="85" workbookViewId="0">
      <pane ySplit="1" topLeftCell="A14" activePane="bottomLeft" state="frozen"/>
      <selection activeCell="G1" sqref="G1"/>
      <selection pane="bottomLeft" activeCell="G25" sqref="G25"/>
    </sheetView>
  </sheetViews>
  <sheetFormatPr defaultRowHeight="16.5" outlineLevelRow="1" x14ac:dyDescent="0.25"/>
  <cols>
    <col min="1" max="1" width="13.25" customWidth="1"/>
    <col min="2" max="2" width="45.125" hidden="1" customWidth="1"/>
    <col min="3" max="3" width="24.625" customWidth="1"/>
    <col min="4" max="4" width="8.625" customWidth="1"/>
    <col min="5" max="5" width="10" customWidth="1"/>
    <col min="6" max="6" width="7.5" style="1" customWidth="1"/>
    <col min="7" max="8" width="9" style="2" customWidth="1"/>
    <col min="9" max="9" width="9" style="3" customWidth="1"/>
    <col min="10" max="10" width="19.25" style="14" hidden="1" customWidth="1"/>
    <col min="11" max="11" width="23.75" style="14" hidden="1" customWidth="1"/>
    <col min="12" max="12" width="9" style="3" customWidth="1"/>
    <col min="13" max="15" width="9" style="3" hidden="1" customWidth="1"/>
    <col min="16" max="16" width="12.625" style="7" customWidth="1"/>
    <col min="17" max="18" width="7.875" style="7" bestFit="1" customWidth="1"/>
    <col min="19" max="20" width="11.25" style="7" hidden="1" customWidth="1"/>
    <col min="21" max="21" width="10" style="17" customWidth="1"/>
    <col min="22" max="22" width="6" style="7" bestFit="1" customWidth="1"/>
    <col min="23" max="23" width="5" customWidth="1"/>
    <col min="24" max="24" width="10" hidden="1" customWidth="1"/>
    <col min="25" max="25" width="10.375" style="3" bestFit="1" customWidth="1"/>
    <col min="26" max="26" width="10.375" style="4" hidden="1" customWidth="1"/>
    <col min="27" max="27" width="8.25" style="3" customWidth="1"/>
    <col min="28" max="28" width="8.25" style="7" customWidth="1"/>
    <col min="29" max="29" width="9" customWidth="1"/>
    <col min="30" max="31" width="10" style="4" hidden="1" customWidth="1"/>
    <col min="32" max="32" width="9.5" style="4" hidden="1" customWidth="1"/>
    <col min="33" max="33" width="9" hidden="1" customWidth="1"/>
    <col min="34" max="34" width="11.5" hidden="1" customWidth="1"/>
    <col min="35" max="35" width="8.5" style="4" bestFit="1" customWidth="1"/>
    <col min="36" max="36" width="6.875" hidden="1" customWidth="1"/>
    <col min="37" max="37" width="13.625" hidden="1" customWidth="1"/>
    <col min="38" max="38" width="10" style="4" hidden="1" customWidth="1"/>
    <col min="39" max="39" width="12.375" hidden="1" customWidth="1"/>
    <col min="40" max="40" width="9" customWidth="1"/>
  </cols>
  <sheetData>
    <row r="1" spans="1:39" x14ac:dyDescent="0.25">
      <c r="C1" t="s">
        <v>7</v>
      </c>
      <c r="D1" t="s">
        <v>8</v>
      </c>
      <c r="E1" s="13" t="s">
        <v>2</v>
      </c>
      <c r="F1" s="1" t="s">
        <v>1</v>
      </c>
      <c r="G1" s="2" t="s">
        <v>4</v>
      </c>
      <c r="H1" s="2" t="s">
        <v>5</v>
      </c>
      <c r="I1" s="3" t="s">
        <v>53</v>
      </c>
      <c r="J1" s="14" t="s">
        <v>54</v>
      </c>
      <c r="K1" s="14" t="s">
        <v>55</v>
      </c>
      <c r="L1" s="3" t="s">
        <v>56</v>
      </c>
      <c r="M1" s="3" t="s">
        <v>57</v>
      </c>
      <c r="N1" s="3" t="s">
        <v>58</v>
      </c>
      <c r="O1" s="3" t="s">
        <v>59</v>
      </c>
      <c r="P1" s="7" t="s">
        <v>0</v>
      </c>
      <c r="Q1" s="7" t="s">
        <v>3</v>
      </c>
      <c r="R1" s="7" t="s">
        <v>6</v>
      </c>
      <c r="S1" s="16">
        <v>45289</v>
      </c>
      <c r="T1" s="13"/>
      <c r="U1" s="17" t="s">
        <v>89</v>
      </c>
      <c r="V1" s="7" t="s">
        <v>13</v>
      </c>
      <c r="X1" t="s">
        <v>9</v>
      </c>
      <c r="AH1" s="3"/>
      <c r="AK1" t="s">
        <v>10</v>
      </c>
      <c r="AL1" s="4" t="s">
        <v>11</v>
      </c>
      <c r="AM1" t="s">
        <v>12</v>
      </c>
    </row>
    <row r="2" spans="1:39" outlineLevel="1" x14ac:dyDescent="0.25">
      <c r="A2" s="20" t="s">
        <v>84</v>
      </c>
      <c r="B2" t="e" vm="1310">
        <v>#VALUE!</v>
      </c>
      <c r="C2" t="str" cm="1">
        <f t="array" ref="C2">_FV(B2,"Name")</f>
        <v>iShares:1-3 Trs Bd ETF</v>
      </c>
      <c r="D2" t="str" cm="1">
        <f t="array" ref="D2">_FV(B2,"Ticker symbol",TRUE)</f>
        <v>SHY</v>
      </c>
      <c r="E2" cm="1">
        <f t="array" ref="E2">_FV(B2,"Price")</f>
        <v>82.21</v>
      </c>
      <c r="F2" s="1" cm="1">
        <f t="array" ref="F2">_FV(B2,"Change (%)",TRUE)</f>
        <v>-1.5790000000000001E-3</v>
      </c>
      <c r="G2" s="2" cm="1">
        <f t="array" ref="G2">_FV(B2,"52 week high",TRUE)</f>
        <v>82.74</v>
      </c>
      <c r="H2" s="2" cm="1">
        <f t="array" ref="H2">_FV(B2,"52 week low",TRUE)</f>
        <v>80.48</v>
      </c>
      <c r="I2" s="3" cm="1">
        <f t="array" ref="I2">_FV(B2,"Market cap",TRUE)/1000000</f>
        <v>25656.41569269</v>
      </c>
      <c r="J2" s="14" cm="1">
        <f t="array" ref="J2">_FV(B2,"Volume")</f>
        <v>8427158</v>
      </c>
      <c r="K2" s="14" cm="1">
        <f t="array" ref="K2">_FV(B2,"Volume average",TRUE)</f>
        <v>5079565</v>
      </c>
      <c r="L2" s="3">
        <f>K2*E2/1000000</f>
        <v>417.59103864999997</v>
      </c>
      <c r="P2" s="7">
        <f>J2/K2</f>
        <v>1.6590314328096993</v>
      </c>
      <c r="Q2" s="7">
        <f>G2/E2-1</f>
        <v>6.4469042695536327E-3</v>
      </c>
      <c r="R2" s="7">
        <f>E2/H2-1</f>
        <v>2.149602385685867E-2</v>
      </c>
      <c r="S2" s="16">
        <f>$S$1</f>
        <v>45289</v>
      </c>
      <c r="T2" cm="1" vm="2">
        <f t="array" aca="1" ref="T2:U2" ca="1">_xlfn.STOCKHISTORY(B2,S2,S2,0,0 )</f>
        <v>45289</v>
      </c>
      <c r="U2" s="17" vm="1311">
        <f ca="1"/>
        <v>82.04</v>
      </c>
      <c r="V2" s="7">
        <f ca="1">E2/U2-1</f>
        <v>2.0721599219890585E-3</v>
      </c>
      <c r="X2">
        <v>100</v>
      </c>
      <c r="AH2" s="11"/>
      <c r="AJ2" s="11"/>
      <c r="AK2" s="11" cm="1">
        <f t="array" ref="AK2">_FV(B2,"previous close",TRUE)</f>
        <v>82.34</v>
      </c>
      <c r="AL2" s="4">
        <f>AK2*X2</f>
        <v>8234</v>
      </c>
      <c r="AM2" s="11">
        <f>AD2-AL2</f>
        <v>-8234</v>
      </c>
    </row>
    <row r="3" spans="1:39" outlineLevel="1" x14ac:dyDescent="0.25">
      <c r="A3" s="20" t="s">
        <v>85</v>
      </c>
      <c r="B3" t="e" vm="1312">
        <v>#VALUE!</v>
      </c>
      <c r="D3" t="str" cm="1">
        <f t="array" ref="D3">_FV(B3,"Ticker symbol",TRUE)</f>
        <v>IEI</v>
      </c>
      <c r="E3" cm="1">
        <f t="array" ref="E3">_FV(B3,"Price")</f>
        <v>116.9</v>
      </c>
      <c r="F3" s="1" cm="1">
        <f t="array" ref="F3">_FV(B3,"Change (%)",TRUE)</f>
        <v>-4.2589999999999998E-3</v>
      </c>
      <c r="G3" s="2" cm="1">
        <f t="array" ref="G3">_FV(B3,"52 week high",TRUE)</f>
        <v>119.57</v>
      </c>
      <c r="H3" s="2" cm="1">
        <f t="array" ref="H3">_FV(B3,"52 week low",TRUE)</f>
        <v>111.4494</v>
      </c>
      <c r="I3" s="3" cm="1">
        <f t="array" ref="I3">_FV(B3,"Market cap",TRUE)/1000000</f>
        <v>12967.477939729999</v>
      </c>
      <c r="J3" s="14" cm="1">
        <f t="array" ref="J3">_FV(B3,"Volume")</f>
        <v>2755522</v>
      </c>
      <c r="K3" s="14" cm="1">
        <f t="array" ref="K3">_FV(B3,"Volume average",TRUE)</f>
        <v>2077445</v>
      </c>
      <c r="L3" s="3">
        <f>K3*E3/1000000</f>
        <v>242.8533205</v>
      </c>
      <c r="P3" s="7">
        <f>J3/K3</f>
        <v>1.3263994955341778</v>
      </c>
      <c r="Q3" s="7">
        <f>G3/E3-1</f>
        <v>2.2840034217279648E-2</v>
      </c>
      <c r="R3" s="7">
        <f>E3/H3-1</f>
        <v>4.8906499272315607E-2</v>
      </c>
      <c r="S3" s="16">
        <f>$S$1</f>
        <v>45289</v>
      </c>
      <c r="T3" cm="1" vm="2">
        <f t="array" aca="1" ref="T3:U3" ca="1">_xlfn.STOCKHISTORY(B3,S3,S3,0,0 )</f>
        <v>45289</v>
      </c>
      <c r="U3" s="17" vm="1313">
        <f ca="1"/>
        <v>117.13</v>
      </c>
      <c r="V3" s="7">
        <f ca="1">E3/U3-1</f>
        <v>-1.9636301545290502E-3</v>
      </c>
      <c r="X3">
        <v>1</v>
      </c>
      <c r="AH3" s="11"/>
      <c r="AJ3" s="11"/>
      <c r="AK3" s="11" cm="1">
        <f t="array" ref="AK3">_FV(B3,"previous close",TRUE)</f>
        <v>117.4</v>
      </c>
      <c r="AL3" s="4">
        <f>AK3*X3</f>
        <v>117.4</v>
      </c>
      <c r="AM3" s="11">
        <f>AD3-AL3</f>
        <v>-117.4</v>
      </c>
    </row>
    <row r="4" spans="1:39" outlineLevel="1" x14ac:dyDescent="0.25">
      <c r="A4" s="20" t="s">
        <v>90</v>
      </c>
      <c r="B4" t="e" vm="1314">
        <v>#VALUE!</v>
      </c>
      <c r="C4" t="str" cm="1">
        <f t="array" ref="C4">_FV(B4,"Name")</f>
        <v>iShares:US Treasury Bond</v>
      </c>
      <c r="D4" t="str" cm="1">
        <f t="array" ref="D4">_FV(B4,"Ticker symbol",TRUE)</f>
        <v>GOVT</v>
      </c>
      <c r="E4" cm="1">
        <f t="array" ref="E4">_FV(B4,"Price")</f>
        <v>22.84</v>
      </c>
      <c r="F4" s="1" cm="1">
        <f t="array" ref="F4">_FV(B4,"Change (%)",TRUE)</f>
        <v>-6.5249999999999996E-3</v>
      </c>
      <c r="G4" s="2" cm="1">
        <f t="array" ref="G4">_FV(B4,"52 week high",TRUE)</f>
        <v>23.66</v>
      </c>
      <c r="H4" s="2" cm="1">
        <f t="array" ref="H4">_FV(B4,"52 week low",TRUE)</f>
        <v>21.59</v>
      </c>
      <c r="I4" s="3" cm="1">
        <f t="array" ref="I4">_FV(B4,"Market cap",TRUE)/1000000</f>
        <v>22641.704671089999</v>
      </c>
      <c r="J4" s="14" cm="1">
        <f t="array" ref="J4">_FV(B4,"Volume")</f>
        <v>8002450</v>
      </c>
      <c r="K4" s="14" cm="1">
        <f t="array" ref="K4">_FV(B4,"Volume average",TRUE)</f>
        <v>10242859</v>
      </c>
      <c r="L4" s="3">
        <f>K4*E4/1000000</f>
        <v>233.94689955999999</v>
      </c>
      <c r="P4" s="7">
        <f>J4/K4</f>
        <v>0.78127112752406336</v>
      </c>
      <c r="Q4" s="7">
        <f>G4/E4-1</f>
        <v>3.5901926444833698E-2</v>
      </c>
      <c r="R4" s="7">
        <f>E4/H4-1</f>
        <v>5.7897174617878688E-2</v>
      </c>
      <c r="S4" s="16">
        <f>$S$1</f>
        <v>45289</v>
      </c>
      <c r="T4" cm="1" vm="2">
        <f t="array" aca="1" ref="T4:U4" ca="1">_xlfn.STOCKHISTORY(B4,S4,S4,0,0 )</f>
        <v>45289</v>
      </c>
      <c r="U4" s="17" vm="1315">
        <f ca="1"/>
        <v>23.04</v>
      </c>
      <c r="V4" s="7">
        <f ca="1">E4/U4-1</f>
        <v>-8.6805555555555802E-3</v>
      </c>
      <c r="X4">
        <v>1</v>
      </c>
      <c r="AH4" s="11"/>
      <c r="AJ4" s="11"/>
      <c r="AK4" s="11" cm="1">
        <f t="array" ref="AK4">_FV(B4,"previous close",TRUE)</f>
        <v>22.99</v>
      </c>
      <c r="AL4" s="4">
        <f>AK4*X4</f>
        <v>22.99</v>
      </c>
      <c r="AM4" s="11">
        <f>AD4-AL4</f>
        <v>-22.99</v>
      </c>
    </row>
    <row r="5" spans="1:39" outlineLevel="1" x14ac:dyDescent="0.25">
      <c r="A5" s="20" t="s">
        <v>88</v>
      </c>
      <c r="B5" t="e" vm="1316">
        <v>#VALUE!</v>
      </c>
      <c r="D5" t="str" cm="1">
        <f t="array" ref="D5">_FV(B5,"Ticker symbol",TRUE)</f>
        <v>AGG</v>
      </c>
      <c r="E5" cm="1">
        <f t="array" ref="E5">_FV(B5,"Price")</f>
        <v>98.36</v>
      </c>
      <c r="F5" s="1" cm="1">
        <f t="array" ref="F5">_FV(B5,"Change (%)",TRUE)</f>
        <v>-7.4670000000000005E-3</v>
      </c>
      <c r="G5" s="2" cm="1">
        <f t="array" ref="G5">_FV(B5,"52 week high",TRUE)</f>
        <v>101.15</v>
      </c>
      <c r="H5" s="2" cm="1">
        <f t="array" ref="H5">_FV(B5,"52 week low",TRUE)</f>
        <v>91.581900000000005</v>
      </c>
      <c r="I5" s="3" cm="1">
        <f t="array" ref="I5">_FV(B5,"Market cap",TRUE)/1000000</f>
        <v>101353.09323907</v>
      </c>
      <c r="J5" s="14" cm="1">
        <f t="array" ref="J5">_FV(B5,"Volume")</f>
        <v>14489796</v>
      </c>
      <c r="K5" s="14" cm="1">
        <f t="array" ref="K5">_FV(B5,"Volume average",TRUE)</f>
        <v>9363405</v>
      </c>
      <c r="L5" s="3">
        <f>K5*E5/1000000</f>
        <v>920.98451579999994</v>
      </c>
      <c r="P5" s="7">
        <f>J5/K5</f>
        <v>1.5474921783261537</v>
      </c>
      <c r="Q5" s="7">
        <f>G5/E5-1</f>
        <v>2.8365189101260846E-2</v>
      </c>
      <c r="R5" s="7">
        <f>E5/H5-1</f>
        <v>7.4011349404194515E-2</v>
      </c>
      <c r="S5" s="16">
        <f>$S$1</f>
        <v>45289</v>
      </c>
      <c r="T5" cm="1" vm="2">
        <f t="array" aca="1" ref="T5:U5" ca="1">_xlfn.STOCKHISTORY(B5,S5,S5,0,0 )</f>
        <v>45289</v>
      </c>
      <c r="U5" s="17" vm="1317">
        <f ca="1"/>
        <v>99.25</v>
      </c>
      <c r="V5" s="7">
        <f ca="1">E5/U5-1</f>
        <v>-8.9672544080604544E-3</v>
      </c>
      <c r="X5">
        <v>1</v>
      </c>
      <c r="AH5" s="11"/>
      <c r="AJ5" s="11"/>
      <c r="AK5" s="11" cm="1">
        <f t="array" ref="AK5">_FV(B5,"previous close",TRUE)</f>
        <v>99.1</v>
      </c>
      <c r="AL5" s="4">
        <f>AK5*X5</f>
        <v>99.1</v>
      </c>
      <c r="AM5" s="11">
        <f>AD5-AL5</f>
        <v>-99.1</v>
      </c>
    </row>
    <row r="6" spans="1:39" outlineLevel="1" x14ac:dyDescent="0.25">
      <c r="A6" s="20" t="s">
        <v>86</v>
      </c>
      <c r="B6" t="e" vm="1318">
        <v>#VALUE!</v>
      </c>
      <c r="C6" t="str" cm="1">
        <f t="array" ref="C6">_FV(B6,"Name")</f>
        <v>iShares:7-10 Trs Bd ETF</v>
      </c>
      <c r="D6" t="str" cm="1">
        <f t="array" ref="D6">_FV(B6,"Ticker symbol",TRUE)</f>
        <v>IEF</v>
      </c>
      <c r="E6" cm="1">
        <f t="array" ref="E6">_FV(B6,"Price")</f>
        <v>95.45</v>
      </c>
      <c r="F6" s="1" cm="1">
        <f t="array" ref="F6">_FV(B6,"Change (%)",TRUE)</f>
        <v>-8.1060000000000004E-3</v>
      </c>
      <c r="G6" s="2" cm="1">
        <f t="array" ref="G6">_FV(B6,"52 week high",TRUE)</f>
        <v>100.8</v>
      </c>
      <c r="H6" s="2" cm="1">
        <f t="array" ref="H6">_FV(B6,"52 week low",TRUE)</f>
        <v>88.855000000000004</v>
      </c>
      <c r="I6" s="3" cm="1">
        <f t="array" ref="I6">_FV(B6,"Market cap",TRUE)/1000000</f>
        <v>27621.396876849998</v>
      </c>
      <c r="J6" s="14" cm="1">
        <f t="array" ref="J6">_FV(B6,"Volume")</f>
        <v>9847083</v>
      </c>
      <c r="K6" s="14" cm="1">
        <f t="array" ref="K6">_FV(B6,"Volume average",TRUE)</f>
        <v>10043098</v>
      </c>
      <c r="L6" s="3">
        <f>K6*E6/1000000</f>
        <v>958.61370410000006</v>
      </c>
      <c r="P6" s="7">
        <f>J6/K6</f>
        <v>0.98048261602147069</v>
      </c>
      <c r="Q6" s="7">
        <f>G6/E6-1</f>
        <v>5.6050288108957513E-2</v>
      </c>
      <c r="R6" s="7">
        <f>E6/H6-1</f>
        <v>7.4222047155477977E-2</v>
      </c>
      <c r="S6" s="16">
        <f>$S$1</f>
        <v>45289</v>
      </c>
      <c r="T6" cm="1" vm="2">
        <f t="array" aca="1" ref="T6:U6" ca="1">_xlfn.STOCKHISTORY(B6,S6,S6,0,0 )</f>
        <v>45289</v>
      </c>
      <c r="U6" s="17" vm="1319">
        <f ca="1"/>
        <v>96.39</v>
      </c>
      <c r="V6" s="7">
        <f ca="1">E6/U6-1</f>
        <v>-9.7520489677351829E-3</v>
      </c>
      <c r="AH6" s="11"/>
      <c r="AJ6" s="11"/>
      <c r="AK6" s="11"/>
      <c r="AM6" s="11"/>
    </row>
    <row r="7" spans="1:39" outlineLevel="1" x14ac:dyDescent="0.25">
      <c r="A7" s="20" t="s">
        <v>87</v>
      </c>
      <c r="B7" t="e" vm="1320">
        <v>#VALUE!</v>
      </c>
      <c r="C7" t="str" cm="1">
        <f t="array" ref="C7">_FV(B7,"Name")</f>
        <v>iShares:20+ Trs Bd ETF</v>
      </c>
      <c r="D7" t="str" cm="1">
        <f t="array" ref="D7">_FV(B7,"Ticker symbol",TRUE)</f>
        <v>TLT</v>
      </c>
      <c r="E7" cm="1">
        <f t="array" ref="E7">_FV(B7,"Price")</f>
        <v>94.82</v>
      </c>
      <c r="F7" s="1" cm="1">
        <f t="array" ref="F7">_FV(B7,"Change (%)",TRUE)</f>
        <v>-1.7613E-2</v>
      </c>
      <c r="G7" s="2" cm="1">
        <f t="array" ref="G7">_FV(B7,"52 week high",TRUE)</f>
        <v>109.352</v>
      </c>
      <c r="H7" s="2" cm="1">
        <f t="array" ref="H7">_FV(B7,"52 week low",TRUE)</f>
        <v>82.42</v>
      </c>
      <c r="I7" s="3" cm="1">
        <f t="array" ref="I7">_FV(B7,"Market cap",TRUE)/1000000</f>
        <v>51646.333413809996</v>
      </c>
      <c r="J7" s="14" cm="1">
        <f t="array" ref="J7">_FV(B7,"Volume")</f>
        <v>61647352</v>
      </c>
      <c r="K7" s="14" cm="1">
        <f t="array" ref="K7">_FV(B7,"Volume average",TRUE)</f>
        <v>47357682</v>
      </c>
      <c r="L7" s="3">
        <f>K7*E7/1000000</f>
        <v>4490.4554072399997</v>
      </c>
      <c r="P7" s="7">
        <f>J7/K7</f>
        <v>1.3017392194153421</v>
      </c>
      <c r="Q7" s="7">
        <f>G7/E7-1</f>
        <v>0.15325880615903831</v>
      </c>
      <c r="R7" s="7">
        <f>E7/H7-1</f>
        <v>0.15044892016500833</v>
      </c>
      <c r="S7" s="16">
        <f>$S$1</f>
        <v>45289</v>
      </c>
      <c r="T7" cm="1" vm="2">
        <f t="array" aca="1" ref="T7:U7" ca="1">_xlfn.STOCKHISTORY(B7,S7,S7,0,0 )</f>
        <v>45289</v>
      </c>
      <c r="U7" s="17" vm="1321">
        <f ca="1"/>
        <v>98.88</v>
      </c>
      <c r="V7" s="7">
        <f ca="1">E7/U7-1</f>
        <v>-4.1059870550161803E-2</v>
      </c>
      <c r="X7">
        <v>8</v>
      </c>
      <c r="AH7" s="11"/>
      <c r="AJ7" s="11"/>
      <c r="AK7" s="11" cm="1">
        <f t="array" ref="AK7">_FV(B7,"previous close",TRUE)</f>
        <v>96.52</v>
      </c>
      <c r="AL7" s="4">
        <f>AK7*X7</f>
        <v>772.16</v>
      </c>
      <c r="AM7" s="11">
        <f>AD7-AL7</f>
        <v>-772.16</v>
      </c>
    </row>
    <row r="8" spans="1:39" outlineLevel="1" x14ac:dyDescent="0.25">
      <c r="A8" s="20" t="s">
        <v>118</v>
      </c>
      <c r="B8" t="e" vm="1322">
        <v>#VALUE!</v>
      </c>
      <c r="C8" t="str" cm="1">
        <f t="array" ref="C8">_FV(B8,"Name")</f>
        <v>PIMCO ETF:25+ Yr US Tres</v>
      </c>
      <c r="D8" t="str" cm="1">
        <f t="array" ref="D8">_FV(B8,"Ticker symbol",TRUE)</f>
        <v>ZROZ</v>
      </c>
      <c r="E8" cm="1">
        <f t="array" ref="E8">_FV(B8,"Price")</f>
        <v>78.75</v>
      </c>
      <c r="F8" s="1" cm="1">
        <f t="array" ref="F8">_FV(B8,"Change (%)",TRUE)</f>
        <v>-2.6817000000000001E-2</v>
      </c>
      <c r="G8" s="2" cm="1">
        <f t="array" ref="G8">_FV(B8,"52 week high",TRUE)</f>
        <v>100.5</v>
      </c>
      <c r="H8" s="2" cm="1">
        <f t="array" ref="H8">_FV(B8,"52 week low",TRUE)</f>
        <v>64.03</v>
      </c>
      <c r="I8" s="3" cm="1">
        <f t="array" ref="I8">_FV(B8,"Market cap",TRUE)/1000000</f>
        <v>1288.09266321</v>
      </c>
      <c r="J8" s="14" cm="1">
        <f t="array" ref="J8">_FV(B8,"Volume")</f>
        <v>336562</v>
      </c>
      <c r="K8" s="14" cm="1">
        <f t="array" ref="K8">_FV(B8,"Volume average",TRUE)</f>
        <v>367490</v>
      </c>
      <c r="L8" s="3">
        <f>K8*E8/1000000</f>
        <v>28.939837499999999</v>
      </c>
      <c r="P8" s="7">
        <f>J8/K8</f>
        <v>0.91583988679964079</v>
      </c>
      <c r="Q8" s="7">
        <f>G8/E8-1</f>
        <v>0.2761904761904761</v>
      </c>
      <c r="R8" s="7">
        <f>E8/H8-1</f>
        <v>0.22989223801343117</v>
      </c>
      <c r="S8" s="16">
        <f>$S$1</f>
        <v>45289</v>
      </c>
      <c r="T8" cm="1" vm="2">
        <f t="array" aca="1" ref="T8:U8" ca="1">_xlfn.STOCKHISTORY(B8,S8,S8,0,0 )</f>
        <v>45289</v>
      </c>
      <c r="U8" s="17" vm="1323">
        <f ca="1"/>
        <v>85.33</v>
      </c>
      <c r="V8" s="7">
        <f ca="1">E8/U8-1</f>
        <v>-7.7112387202625032E-2</v>
      </c>
      <c r="AH8" s="11"/>
      <c r="AJ8" s="11"/>
      <c r="AK8" s="11"/>
      <c r="AM8" s="11"/>
    </row>
    <row r="9" spans="1:39" outlineLevel="1" x14ac:dyDescent="0.25">
      <c r="A9" s="20"/>
      <c r="S9" s="16"/>
      <c r="T9"/>
      <c r="AH9" s="11"/>
      <c r="AJ9" s="11"/>
      <c r="AK9" s="11"/>
      <c r="AM9" s="11"/>
    </row>
    <row r="10" spans="1:39" outlineLevel="1" x14ac:dyDescent="0.25">
      <c r="A10" s="20"/>
      <c r="S10" s="16"/>
      <c r="T10"/>
      <c r="AH10" s="11"/>
      <c r="AJ10" s="11"/>
      <c r="AK10" s="11"/>
      <c r="AM10" s="11"/>
    </row>
    <row r="11" spans="1:39" outlineLevel="1" x14ac:dyDescent="0.25">
      <c r="A11" s="20"/>
      <c r="S11" s="16"/>
      <c r="T11"/>
      <c r="AH11" s="11"/>
      <c r="AJ11" s="11"/>
      <c r="AK11" s="11"/>
      <c r="AM11" s="11"/>
    </row>
    <row r="12" spans="1:39" outlineLevel="1" x14ac:dyDescent="0.25">
      <c r="S12" s="16"/>
      <c r="T12"/>
      <c r="AH12" s="11"/>
      <c r="AJ12" s="11"/>
      <c r="AK12" s="11"/>
      <c r="AM12" s="11"/>
    </row>
    <row r="13" spans="1:39" x14ac:dyDescent="0.25">
      <c r="A13" s="25" t="s">
        <v>116</v>
      </c>
      <c r="C13" t="s">
        <v>7</v>
      </c>
      <c r="D13" t="s">
        <v>8</v>
      </c>
      <c r="E13" s="13" t="s">
        <v>2</v>
      </c>
      <c r="F13" s="1" t="s">
        <v>1</v>
      </c>
      <c r="G13" s="2" t="s">
        <v>4</v>
      </c>
      <c r="H13" s="2" t="s">
        <v>5</v>
      </c>
      <c r="I13" s="3" t="s">
        <v>53</v>
      </c>
      <c r="J13" s="14" t="s">
        <v>54</v>
      </c>
      <c r="K13" s="14" t="s">
        <v>55</v>
      </c>
      <c r="L13" s="3" t="s">
        <v>56</v>
      </c>
      <c r="M13" s="3" t="s">
        <v>57</v>
      </c>
      <c r="N13" s="3" t="s">
        <v>58</v>
      </c>
      <c r="O13" s="3" t="s">
        <v>59</v>
      </c>
      <c r="P13" s="7" t="s">
        <v>0</v>
      </c>
      <c r="Q13" s="7" t="s">
        <v>3</v>
      </c>
      <c r="R13" s="7" t="s">
        <v>6</v>
      </c>
      <c r="S13" s="16">
        <v>45289</v>
      </c>
      <c r="T13" s="13"/>
      <c r="U13" s="17" t="s">
        <v>89</v>
      </c>
      <c r="V13" s="7" t="s">
        <v>13</v>
      </c>
      <c r="X13" t="s">
        <v>9</v>
      </c>
      <c r="AH13" s="3"/>
      <c r="AK13" t="s">
        <v>10</v>
      </c>
      <c r="AL13" s="4" t="s">
        <v>11</v>
      </c>
      <c r="AM13" t="s">
        <v>12</v>
      </c>
    </row>
    <row r="14" spans="1:39" outlineLevel="1" x14ac:dyDescent="0.25">
      <c r="A14" s="20" t="s">
        <v>92</v>
      </c>
      <c r="B14" t="e" vm="1324">
        <v>#VALUE!</v>
      </c>
      <c r="C14" t="str" cm="1">
        <f t="array" ref="C14">_FV(B14,"Name")</f>
        <v>iShares:MSCI EM xChn</v>
      </c>
      <c r="D14" t="str" cm="1">
        <f t="array" ref="D14">_FV(B14,"Ticker symbol",TRUE)</f>
        <v>EMXC</v>
      </c>
      <c r="E14" cm="1">
        <f t="array" ref="E14">_FV(B14,"Price")</f>
        <v>53.34</v>
      </c>
      <c r="F14" s="1" cm="1">
        <f t="array" ref="F14">_FV(B14,"Change (%)",TRUE)</f>
        <v>-2.2181000000000003E-2</v>
      </c>
      <c r="G14" s="2" cm="1">
        <f t="array" ref="G14">_FV(B14,"52 week high",TRUE)</f>
        <v>55.73</v>
      </c>
      <c r="H14" s="2" cm="1">
        <f t="array" ref="H14">_FV(B14,"52 week low",TRUE)</f>
        <v>46.47</v>
      </c>
      <c r="I14" s="3" cm="1">
        <f t="array" ref="I14">_FV(B14,"Market cap",TRUE)/1000000</f>
        <v>8755.6079591899997</v>
      </c>
      <c r="J14" s="14" cm="1">
        <f t="array" ref="J14">_FV(B14,"Volume")</f>
        <v>2326062</v>
      </c>
      <c r="K14" s="14" cm="1">
        <f t="array" ref="K14">_FV(B14,"Volume average",TRUE)</f>
        <v>1748441</v>
      </c>
      <c r="L14" s="3">
        <f>K14*E14/1000000</f>
        <v>93.261842940000008</v>
      </c>
      <c r="P14" s="7">
        <f>J14/K14</f>
        <v>1.3303634494958652</v>
      </c>
      <c r="Q14" s="7">
        <f>G14/E14-1</f>
        <v>4.4806899137607603E-2</v>
      </c>
      <c r="R14" s="7">
        <f>E14/H14-1</f>
        <v>0.14783731439638492</v>
      </c>
      <c r="S14" s="16">
        <f>$S$1</f>
        <v>45289</v>
      </c>
      <c r="T14" cm="1" vm="2">
        <f t="array" aca="1" ref="T14:U14" ca="1">_xlfn.STOCKHISTORY(B14,S14,S14,0,0 )</f>
        <v>45289</v>
      </c>
      <c r="U14" s="17" vm="1325">
        <f ca="1"/>
        <v>55.41</v>
      </c>
      <c r="V14" s="7">
        <f ca="1">E14/U14-1</f>
        <v>-3.7357877639415116E-2</v>
      </c>
      <c r="X14">
        <v>1</v>
      </c>
      <c r="AH14" s="11"/>
      <c r="AJ14" s="11"/>
      <c r="AK14" s="11" cm="1">
        <f t="array" ref="AK14">_FV(B14,"previous close",TRUE)</f>
        <v>54.55</v>
      </c>
      <c r="AL14" s="4">
        <f>AK14*X14</f>
        <v>54.55</v>
      </c>
      <c r="AM14" s="11">
        <f>AD14-AL14</f>
        <v>-54.55</v>
      </c>
    </row>
    <row r="15" spans="1:39" outlineLevel="1" x14ac:dyDescent="0.25">
      <c r="A15" s="20" t="s">
        <v>93</v>
      </c>
      <c r="B15" t="e" vm="1326">
        <v>#VALUE!</v>
      </c>
      <c r="C15" t="str" cm="1">
        <f t="array" ref="C15">_FV(B15,"Name")</f>
        <v>Vanguard S-C Id;ETF</v>
      </c>
      <c r="D15" t="str" cm="1">
        <f t="array" ref="D15">_FV(B15,"Ticker symbol",TRUE)</f>
        <v>VB</v>
      </c>
      <c r="E15" cm="1">
        <f t="array" ref="E15">_FV(B15,"Price")</f>
        <v>205.65</v>
      </c>
      <c r="F15" s="1" cm="1">
        <f t="array" ref="F15">_FV(B15,"Change (%)",TRUE)</f>
        <v>-8.3899999999999999E-3</v>
      </c>
      <c r="G15" s="2" cm="1">
        <f t="array" ref="G15">_FV(B15,"52 week high",TRUE)</f>
        <v>216.57</v>
      </c>
      <c r="H15" s="2" cm="1">
        <f t="array" ref="H15">_FV(B15,"52 week low",TRUE)</f>
        <v>174.84</v>
      </c>
      <c r="I15" s="3" cm="1">
        <f t="array" ref="I15">_FV(B15,"Market cap",TRUE)/1000000</f>
        <v>50491.678376000003</v>
      </c>
      <c r="J15" s="14" cm="1">
        <f t="array" ref="J15">_FV(B15,"Volume")</f>
        <v>1369920</v>
      </c>
      <c r="K15" s="14" cm="1">
        <f t="array" ref="K15">_FV(B15,"Volume average",TRUE)</f>
        <v>867046</v>
      </c>
      <c r="L15" s="3">
        <f>K15*E15/1000000</f>
        <v>178.3080099</v>
      </c>
      <c r="P15" s="7">
        <f>J15/K15</f>
        <v>1.5799853756317428</v>
      </c>
      <c r="Q15" s="7">
        <f>G15/E15-1</f>
        <v>5.3099927060539676E-2</v>
      </c>
      <c r="R15" s="7">
        <f>E15/H15-1</f>
        <v>0.17621825669183244</v>
      </c>
      <c r="S15" s="16">
        <f>$S$1</f>
        <v>45289</v>
      </c>
      <c r="T15" cm="1" vm="2">
        <f t="array" aca="1" ref="T15:U15" ca="1">_xlfn.STOCKHISTORY(B15,S15,S15,0,0 )</f>
        <v>45289</v>
      </c>
      <c r="U15" s="17" vm="1327">
        <f ca="1"/>
        <v>213.33</v>
      </c>
      <c r="V15" s="7">
        <f ca="1">E15/U15-1</f>
        <v>-3.6000562508789247E-2</v>
      </c>
      <c r="X15">
        <v>1</v>
      </c>
      <c r="AH15" s="11"/>
      <c r="AJ15" s="11"/>
      <c r="AK15" s="11" cm="1">
        <f t="array" ref="AK15">_FV(B15,"previous close",TRUE)</f>
        <v>207.39</v>
      </c>
      <c r="AL15" s="4">
        <f>AK15*X15</f>
        <v>207.39</v>
      </c>
      <c r="AM15" s="11">
        <f>AD15-AL15</f>
        <v>-207.39</v>
      </c>
    </row>
    <row r="16" spans="1:39" outlineLevel="1" x14ac:dyDescent="0.25">
      <c r="A16" s="20" t="s">
        <v>91</v>
      </c>
      <c r="B16" t="e" vm="1328">
        <v>#VALUE!</v>
      </c>
      <c r="C16" t="str" cm="1">
        <f t="array" ref="C16">_FV(B16,"Name")</f>
        <v>iShares:Cr MSCI Intl DM</v>
      </c>
      <c r="D16" t="str" cm="1">
        <f t="array" ref="D16">_FV(B16,"Ticker symbol",TRUE)</f>
        <v>IDEV</v>
      </c>
      <c r="E16" cm="1">
        <f t="array" ref="E16">_FV(B16,"Price")</f>
        <v>62.26</v>
      </c>
      <c r="F16" s="1" cm="1">
        <f t="array" ref="F16">_FV(B16,"Change (%)",TRUE)</f>
        <v>-1.7051E-2</v>
      </c>
      <c r="G16" s="2" cm="1">
        <f t="array" ref="G16">_FV(B16,"52 week high",TRUE)</f>
        <v>63.945</v>
      </c>
      <c r="H16" s="2" cm="1">
        <f t="array" ref="H16">_FV(B16,"52 week low",TRUE)</f>
        <v>55.31</v>
      </c>
      <c r="I16" s="3" cm="1">
        <f t="array" ref="I16">_FV(B16,"Market cap",TRUE)/1000000</f>
        <v>12012.68183499</v>
      </c>
      <c r="J16" s="14" cm="1">
        <f t="array" ref="J16">_FV(B16,"Volume")</f>
        <v>658232</v>
      </c>
      <c r="K16" s="14" cm="1">
        <f t="array" ref="K16">_FV(B16,"Volume average",TRUE)</f>
        <v>736638</v>
      </c>
      <c r="L16" s="3">
        <f>K16*E16/1000000</f>
        <v>45.863081879999996</v>
      </c>
      <c r="P16" s="7">
        <f>J16/K16</f>
        <v>0.89356237392043314</v>
      </c>
      <c r="Q16" s="7">
        <f>G16/E16-1</f>
        <v>2.7063925473819417E-2</v>
      </c>
      <c r="R16" s="7">
        <f>E16/H16-1</f>
        <v>0.12565539685409499</v>
      </c>
      <c r="S16" s="16">
        <f>$S$1</f>
        <v>45289</v>
      </c>
      <c r="T16" cm="1" vm="2">
        <f t="array" aca="1" ref="T16:U16" ca="1">_xlfn.STOCKHISTORY(B16,S16,S16,0,0 )</f>
        <v>45289</v>
      </c>
      <c r="U16" s="17" vm="1329">
        <f ca="1"/>
        <v>63.66</v>
      </c>
      <c r="V16" s="7">
        <f ca="1">E16/U16-1</f>
        <v>-2.1991831605403633E-2</v>
      </c>
      <c r="X16">
        <v>1</v>
      </c>
      <c r="AH16" s="11"/>
      <c r="AJ16" s="11"/>
      <c r="AK16" s="11" cm="1">
        <f t="array" ref="AK16">_FV(B16,"previous close",TRUE)</f>
        <v>63.34</v>
      </c>
      <c r="AL16" s="4">
        <f>AK16*X16</f>
        <v>63.34</v>
      </c>
      <c r="AM16" s="11">
        <f>AD16-AL16</f>
        <v>-63.34</v>
      </c>
    </row>
    <row r="17" spans="1:39" outlineLevel="1" x14ac:dyDescent="0.25">
      <c r="A17" s="20" t="s">
        <v>94</v>
      </c>
      <c r="B17" t="e" vm="1330">
        <v>#VALUE!</v>
      </c>
      <c r="C17" t="str" cm="1">
        <f t="array" ref="C17">_FV(B17,"Name")</f>
        <v>iShares:Russ 1000 Vl ETF</v>
      </c>
      <c r="D17" t="str" cm="1">
        <f t="array" ref="D17">_FV(B17,"Ticker symbol",TRUE)</f>
        <v>IWD</v>
      </c>
      <c r="E17" cm="1">
        <f t="array" ref="E17">_FV(B17,"Price")</f>
        <v>162.91999999999999</v>
      </c>
      <c r="F17" s="1" cm="1">
        <f t="array" ref="F17">_FV(B17,"Change (%)",TRUE)</f>
        <v>-7.1909999999999995E-3</v>
      </c>
      <c r="G17" s="2" cm="1">
        <f t="array" ref="G17">_FV(B17,"52 week high",TRUE)</f>
        <v>166.34</v>
      </c>
      <c r="H17" s="2" cm="1">
        <f t="array" ref="H17">_FV(B17,"52 week low",TRUE)</f>
        <v>143.34</v>
      </c>
      <c r="I17" s="3" cm="1">
        <f t="array" ref="I17">_FV(B17,"Market cap",TRUE)/1000000</f>
        <v>55291.221197179999</v>
      </c>
      <c r="J17" s="14" cm="1">
        <f t="array" ref="J17">_FV(B17,"Volume")</f>
        <v>4622644</v>
      </c>
      <c r="K17" s="14" cm="1">
        <f t="array" ref="K17">_FV(B17,"Volume average",TRUE)</f>
        <v>3299355</v>
      </c>
      <c r="L17" s="3">
        <f>K17*E17/1000000</f>
        <v>537.53091659999995</v>
      </c>
      <c r="P17" s="7">
        <f>J17/K17</f>
        <v>1.4010750586099405</v>
      </c>
      <c r="Q17" s="7">
        <f>G17/E17-1</f>
        <v>2.0991897863982478E-2</v>
      </c>
      <c r="R17" s="7">
        <f>E17/H17-1</f>
        <v>0.13659829775359267</v>
      </c>
      <c r="S17" s="16">
        <f>$S$1</f>
        <v>45289</v>
      </c>
      <c r="T17" cm="1" vm="2">
        <f t="array" aca="1" ref="T17:U17" ca="1">_xlfn.STOCKHISTORY(B17,S17,S17,0,0 )</f>
        <v>45289</v>
      </c>
      <c r="U17" s="17" vm="1331">
        <f ca="1"/>
        <v>165.25</v>
      </c>
      <c r="V17" s="7">
        <f ca="1">E17/U17-1</f>
        <v>-1.4099848714069663E-2</v>
      </c>
      <c r="X17">
        <v>8</v>
      </c>
      <c r="AH17" s="11"/>
      <c r="AJ17" s="11"/>
      <c r="AK17" s="11" cm="1">
        <f t="array" ref="AK17">_FV(B17,"previous close",TRUE)</f>
        <v>164.1</v>
      </c>
      <c r="AL17" s="4">
        <f>AK17*X17</f>
        <v>1312.8</v>
      </c>
      <c r="AM17" s="11">
        <f>AD17-AL17</f>
        <v>-1312.8</v>
      </c>
    </row>
    <row r="18" spans="1:39" outlineLevel="1" x14ac:dyDescent="0.25">
      <c r="A18" s="20" t="s">
        <v>95</v>
      </c>
      <c r="B18" t="e" vm="1332">
        <v>#VALUE!</v>
      </c>
      <c r="C18" t="str" cm="1">
        <f t="array" ref="C18">_FV(B18,"Name")</f>
        <v>Vanguard 500 Idx;ETF</v>
      </c>
      <c r="D18" t="str" cm="1">
        <f t="array" ref="D18">_FV(B18,"Ticker symbol",TRUE)</f>
        <v>VOO</v>
      </c>
      <c r="E18" cm="1">
        <f t="array" ref="E18">_FV(B18,"Price")</f>
        <v>436.46</v>
      </c>
      <c r="F18" s="1" cm="1">
        <f t="array" ref="F18">_FV(B18,"Change (%)",TRUE)</f>
        <v>-3.493E-3</v>
      </c>
      <c r="G18" s="2" cm="1">
        <f t="array" ref="G18">_FV(B18,"52 week high",TRUE)</f>
        <v>439.8</v>
      </c>
      <c r="H18" s="2" cm="1">
        <f t="array" ref="H18">_FV(B18,"52 week low",TRUE)</f>
        <v>349.76</v>
      </c>
      <c r="I18" s="3" cm="1">
        <f t="array" ref="I18">_FV(B18,"Market cap",TRUE)/1000000</f>
        <v>372050.528949</v>
      </c>
      <c r="J18" s="14" cm="1">
        <f t="array" ref="J18">_FV(B18,"Volume")</f>
        <v>5728542</v>
      </c>
      <c r="K18" s="14" cm="1">
        <f t="array" ref="K18">_FV(B18,"Volume average",TRUE)</f>
        <v>5395220</v>
      </c>
      <c r="L18" s="3">
        <f>K18*E18/1000000</f>
        <v>2354.7977211999996</v>
      </c>
      <c r="P18" s="7">
        <f>J18/K18</f>
        <v>1.0617809839079777</v>
      </c>
      <c r="Q18" s="7">
        <f>G18/E18-1</f>
        <v>7.6524767447190278E-3</v>
      </c>
      <c r="R18" s="7">
        <f>E18/H18-1</f>
        <v>0.24788426349496806</v>
      </c>
      <c r="S18" s="16">
        <f>$S$1</f>
        <v>45289</v>
      </c>
      <c r="T18" cm="1" vm="2">
        <f t="array" aca="1" ref="T18:U18" ca="1">_xlfn.STOCKHISTORY(B18,S18,S18,0,0 )</f>
        <v>45289</v>
      </c>
      <c r="U18" s="17" vm="1333">
        <f ca="1"/>
        <v>436.8</v>
      </c>
      <c r="V18" s="7">
        <f ca="1">E18/U18-1</f>
        <v>-7.7838827838838665E-4</v>
      </c>
      <c r="AH18" s="11"/>
      <c r="AJ18" s="11"/>
      <c r="AK18" s="11"/>
      <c r="AM18" s="11"/>
    </row>
    <row r="19" spans="1:39" x14ac:dyDescent="0.25">
      <c r="A19" s="20" t="s">
        <v>96</v>
      </c>
      <c r="B19" t="e" vm="1334">
        <v>#VALUE!</v>
      </c>
      <c r="C19" t="str" cm="1">
        <f t="array" ref="C19">_FV(B19,"Name")</f>
        <v>Invesco QQQ Trust 1</v>
      </c>
      <c r="D19" t="str" cm="1">
        <f t="array" ref="D19">_FV(B19,"Ticker symbol",TRUE)</f>
        <v>QQQ</v>
      </c>
      <c r="E19" cm="1">
        <f t="array" ref="E19">_FV(B19,"Price")</f>
        <v>409.52</v>
      </c>
      <c r="F19" s="1" cm="1">
        <f t="array" ref="F19">_FV(B19,"Change (%)",TRUE)</f>
        <v>-9.7669999999999992E-5</v>
      </c>
      <c r="G19" s="2" cm="1">
        <f t="array" ref="G19">_FV(B19,"52 week high",TRUE)</f>
        <v>412.92</v>
      </c>
      <c r="H19" s="2" cm="1">
        <f t="array" ref="H19">_FV(B19,"52 week low",TRUE)</f>
        <v>273.74619999999999</v>
      </c>
      <c r="I19" s="3" cm="1">
        <f t="array" ref="I19">_FV(B19,"Market cap",TRUE)/1000000</f>
        <v>229965.27501799</v>
      </c>
      <c r="J19" s="14" cm="1">
        <f t="array" ref="J19">_FV(B19,"Volume")</f>
        <v>43804489</v>
      </c>
      <c r="K19" s="14" cm="1">
        <f t="array" ref="K19">_FV(B19,"Volume average",TRUE)</f>
        <v>43607210</v>
      </c>
      <c r="L19" s="3">
        <f t="shared" ref="L14:L19" si="0">K19*E19/1000000</f>
        <v>17858.024639200001</v>
      </c>
      <c r="P19" s="7">
        <f t="shared" ref="P14:P19" si="1">J19/K19</f>
        <v>1.0045239995863069</v>
      </c>
      <c r="Q19" s="7">
        <f t="shared" ref="Q14:Q19" si="2">G19/E19-1</f>
        <v>8.3024028130496141E-3</v>
      </c>
      <c r="R19" s="7">
        <f t="shared" ref="R14:R19" si="3">E19/H19-1</f>
        <v>0.4959842364935112</v>
      </c>
      <c r="S19" s="16">
        <f t="shared" ref="S3:S19" si="4">$S$1</f>
        <v>45289</v>
      </c>
      <c r="T19" cm="1" vm="2">
        <f t="array" aca="1" ref="T19:U19" ca="1">_xlfn.STOCKHISTORY(B19,S19,S19,0,0 )</f>
        <v>45289</v>
      </c>
      <c r="U19" s="17" vm="1335">
        <f ca="1"/>
        <v>409.52</v>
      </c>
      <c r="V19" s="7">
        <f t="shared" ref="V14:V19" ca="1" si="5">E19/U19-1</f>
        <v>0</v>
      </c>
    </row>
    <row r="20" spans="1:39" x14ac:dyDescent="0.25">
      <c r="A20" s="20"/>
      <c r="S20" s="16"/>
      <c r="T20"/>
    </row>
    <row r="21" spans="1:39" x14ac:dyDescent="0.25">
      <c r="A21" s="25" t="s">
        <v>117</v>
      </c>
      <c r="C21" t="s">
        <v>7</v>
      </c>
      <c r="D21" t="s">
        <v>8</v>
      </c>
      <c r="E21" s="13" t="s">
        <v>2</v>
      </c>
      <c r="F21" s="1" t="s">
        <v>1</v>
      </c>
      <c r="G21" s="2" t="s">
        <v>4</v>
      </c>
      <c r="H21" s="2" t="s">
        <v>5</v>
      </c>
      <c r="I21" s="3" t="s">
        <v>53</v>
      </c>
      <c r="J21" s="14" t="s">
        <v>54</v>
      </c>
      <c r="K21" s="14" t="s">
        <v>55</v>
      </c>
      <c r="L21" s="3" t="s">
        <v>56</v>
      </c>
      <c r="M21" s="3" t="s">
        <v>57</v>
      </c>
      <c r="N21" s="3" t="s">
        <v>58</v>
      </c>
      <c r="O21" s="3" t="s">
        <v>59</v>
      </c>
      <c r="P21" s="7" t="s">
        <v>0</v>
      </c>
      <c r="Q21" s="7" t="s">
        <v>3</v>
      </c>
      <c r="R21" s="7" t="s">
        <v>6</v>
      </c>
      <c r="S21" s="16">
        <v>45289</v>
      </c>
      <c r="T21" s="13"/>
      <c r="U21" s="17" t="s">
        <v>89</v>
      </c>
      <c r="V21" s="7" t="s">
        <v>13</v>
      </c>
    </row>
    <row r="22" spans="1:39" outlineLevel="1" x14ac:dyDescent="0.25">
      <c r="A22" s="20" t="s">
        <v>101</v>
      </c>
      <c r="B22" t="e" vm="1336">
        <v>#VALUE!</v>
      </c>
      <c r="C22" t="str" cm="1">
        <f t="array" ref="C22">_FV(B22,"Name")</f>
        <v>iShares:Russ 1000 Gr ETF</v>
      </c>
      <c r="D22" t="str" cm="1">
        <f t="array" ref="D22">_FV(B22,"Ticker symbol",TRUE)</f>
        <v>IWF</v>
      </c>
      <c r="E22" cm="1">
        <f t="array" ref="E22">_FV(B22,"Price")</f>
        <v>305.14</v>
      </c>
      <c r="F22" s="1" cm="1">
        <f t="array" ref="F22">_FV(B22,"Change (%)",TRUE)</f>
        <v>-1.3750000000000001E-3</v>
      </c>
      <c r="G22" s="2" cm="1">
        <f t="array" ref="G22">_FV(B22,"52 week high",TRUE)</f>
        <v>306.74</v>
      </c>
      <c r="H22" s="2" cm="1">
        <f t="array" ref="H22">_FV(B22,"52 week low",TRUE)</f>
        <v>218.20359999999999</v>
      </c>
      <c r="I22" s="3" cm="1">
        <f t="array" ref="I22">_FV(B22,"Market cap",TRUE)/1000000</f>
        <v>81862.689837460013</v>
      </c>
      <c r="J22" s="14" cm="1">
        <f t="array" ref="J22">_FV(B22,"Volume")</f>
        <v>2182839</v>
      </c>
      <c r="K22" s="14" cm="1">
        <f t="array" ref="K22">_FV(B22,"Volume average",TRUE)</f>
        <v>1519539</v>
      </c>
      <c r="L22" s="3">
        <f>K22*E22/1000000</f>
        <v>463.67213046000001</v>
      </c>
      <c r="P22" s="7">
        <f>J22/K22</f>
        <v>1.4365139690392941</v>
      </c>
      <c r="Q22" s="7">
        <f>G22/E22-1</f>
        <v>5.2434947892772144E-3</v>
      </c>
      <c r="R22" s="7">
        <f>E22/H22-1</f>
        <v>0.39841872453066762</v>
      </c>
      <c r="S22" s="16">
        <f>$S$1</f>
        <v>45289</v>
      </c>
      <c r="T22" cm="1" vm="2">
        <f t="array" aca="1" ref="T22:U22" ca="1">_xlfn.STOCKHISTORY(B22,S22,S22,0,0 )</f>
        <v>45289</v>
      </c>
      <c r="U22" s="17" vm="1337">
        <f ca="1"/>
        <v>303.17</v>
      </c>
      <c r="V22" s="7">
        <f ca="1">E22/U22-1</f>
        <v>6.4980044199622888E-3</v>
      </c>
      <c r="X22">
        <v>1</v>
      </c>
      <c r="AH22" s="11"/>
      <c r="AJ22" s="11"/>
      <c r="AK22" s="11" cm="1">
        <f t="array" ref="AK22">_FV(B22,"previous close",TRUE)</f>
        <v>305.56</v>
      </c>
      <c r="AL22" s="4">
        <f t="shared" ref="AL22:AL27" si="6">AK22*X22</f>
        <v>305.56</v>
      </c>
      <c r="AM22" s="11">
        <f t="shared" ref="AM22:AM27" si="7">AD22-AL22</f>
        <v>-305.56</v>
      </c>
    </row>
    <row r="23" spans="1:39" outlineLevel="1" x14ac:dyDescent="0.25">
      <c r="A23" s="20" t="s">
        <v>91</v>
      </c>
      <c r="B23" t="e" vm="1338">
        <v>#VALUE!</v>
      </c>
      <c r="C23" t="str" cm="1">
        <f t="array" ref="C23">_FV(B23,"Name")</f>
        <v>iShares:MSCI EAFE ETF</v>
      </c>
      <c r="D23" t="str" cm="1">
        <f t="array" ref="D23">_FV(B23,"Ticker symbol",TRUE)</f>
        <v>EFA</v>
      </c>
      <c r="E23" cm="1">
        <f t="array" ref="E23">_FV(B23,"Price")</f>
        <v>73.81</v>
      </c>
      <c r="F23" s="1" cm="1">
        <f t="array" ref="F23">_FV(B23,"Change (%)",TRUE)</f>
        <v>-1.6784E-2</v>
      </c>
      <c r="G23" s="2" cm="1">
        <f t="array" ref="G23">_FV(B23,"52 week high",TRUE)</f>
        <v>75.66</v>
      </c>
      <c r="H23" s="2" cm="1">
        <f t="array" ref="H23">_FV(B23,"52 week low",TRUE)</f>
        <v>65.680000000000007</v>
      </c>
      <c r="I23" s="3" cm="1">
        <f t="array" ref="I23">_FV(B23,"Market cap",TRUE)/1000000</f>
        <v>51237.485218620001</v>
      </c>
      <c r="J23" s="14" cm="1">
        <f t="array" ref="J23">_FV(B23,"Volume")</f>
        <v>19802714</v>
      </c>
      <c r="K23" s="14" cm="1">
        <f t="array" ref="K23">_FV(B23,"Volume average",TRUE)</f>
        <v>15664499</v>
      </c>
      <c r="L23" s="3">
        <f>K23*E23/1000000</f>
        <v>1156.19667119</v>
      </c>
      <c r="P23" s="7">
        <f>J23/K23</f>
        <v>1.2641779350874867</v>
      </c>
      <c r="Q23" s="7">
        <f>G23/E23-1</f>
        <v>2.5064354423519841E-2</v>
      </c>
      <c r="R23" s="7">
        <f>E23/H23-1</f>
        <v>0.12378197320341044</v>
      </c>
      <c r="S23" s="16">
        <f>$S$1</f>
        <v>45289</v>
      </c>
      <c r="T23" cm="1" vm="2">
        <f t="array" aca="1" ref="T23:U23" ca="1">_xlfn.STOCKHISTORY(B23,S23,S23,0,0 )</f>
        <v>45289</v>
      </c>
      <c r="U23" s="17" vm="1339">
        <f ca="1"/>
        <v>75.349999999999994</v>
      </c>
      <c r="V23" s="7">
        <f ca="1">E23/U23-1</f>
        <v>-2.0437956204379493E-2</v>
      </c>
      <c r="AH23" s="11"/>
      <c r="AJ23" s="11"/>
      <c r="AK23" s="11"/>
      <c r="AM23" s="11"/>
    </row>
    <row r="24" spans="1:39" outlineLevel="1" x14ac:dyDescent="0.25">
      <c r="A24" s="20" t="s">
        <v>91</v>
      </c>
      <c r="B24" t="e" vm="1340">
        <v>#VALUE!</v>
      </c>
      <c r="C24" t="str" cm="1">
        <f t="array" ref="C24">_FV(B24,"Name")</f>
        <v>Vanguard Dev Mkt;ETF</v>
      </c>
      <c r="D24" t="str" cm="1">
        <f t="array" ref="D24">_FV(B24,"Ticker symbol",TRUE)</f>
        <v>VEA</v>
      </c>
      <c r="E24" cm="1">
        <f t="array" ref="E24">_FV(B24,"Price")</f>
        <v>46.72</v>
      </c>
      <c r="F24" s="1" cm="1">
        <f t="array" ref="F24">_FV(B24,"Change (%)",TRUE)</f>
        <v>-1.7867999999999998E-2</v>
      </c>
      <c r="G24" s="2" cm="1">
        <f t="array" ref="G24">_FV(B24,"52 week high",TRUE)</f>
        <v>48.16</v>
      </c>
      <c r="H24" s="2" cm="1">
        <f t="array" ref="H24">_FV(B24,"52 week low",TRUE)</f>
        <v>41.48</v>
      </c>
      <c r="I24" s="3" cm="1">
        <f t="array" ref="I24">_FV(B24,"Market cap",TRUE)/1000000</f>
        <v>122714.221166</v>
      </c>
      <c r="J24" s="14" cm="1">
        <f t="array" ref="J24">_FV(B24,"Volume")</f>
        <v>14475614</v>
      </c>
      <c r="K24" s="14" cm="1">
        <f t="array" ref="K24">_FV(B24,"Volume average",TRUE)</f>
        <v>12233580</v>
      </c>
      <c r="L24" s="3">
        <f>K24*E24/1000000</f>
        <v>571.55285760000004</v>
      </c>
      <c r="P24" s="7">
        <f>J24/K24</f>
        <v>1.1832688387209631</v>
      </c>
      <c r="Q24" s="7">
        <f>G24/E24-1</f>
        <v>3.082191780821919E-2</v>
      </c>
      <c r="R24" s="7">
        <f>E24/H24-1</f>
        <v>0.1263259402121506</v>
      </c>
      <c r="S24" s="16">
        <f>$S$1</f>
        <v>45289</v>
      </c>
      <c r="T24" cm="1" vm="2">
        <f t="array" aca="1" ref="T24:U24" ca="1">_xlfn.STOCKHISTORY(B24,S24,S24,0,0 )</f>
        <v>45289</v>
      </c>
      <c r="U24" s="17" vm="1341">
        <f ca="1"/>
        <v>47.9</v>
      </c>
      <c r="V24" s="7">
        <f ca="1">E24/U24-1</f>
        <v>-2.4634655532359107E-2</v>
      </c>
      <c r="X24">
        <v>1</v>
      </c>
      <c r="AH24" s="11"/>
      <c r="AJ24" s="11"/>
      <c r="AK24" s="11" cm="1">
        <f t="array" ref="AK24">_FV(B24,"previous close",TRUE)</f>
        <v>47.57</v>
      </c>
      <c r="AL24" s="4">
        <f>AK24*X24</f>
        <v>47.57</v>
      </c>
      <c r="AM24" s="11">
        <f>AD24-AL24</f>
        <v>-47.57</v>
      </c>
    </row>
    <row r="25" spans="1:39" outlineLevel="1" x14ac:dyDescent="0.25">
      <c r="A25" s="20" t="s">
        <v>97</v>
      </c>
      <c r="B25" t="e" vm="1342">
        <v>#VALUE!</v>
      </c>
      <c r="C25" t="str" cm="1">
        <f t="array" ref="C25">_FV(B25,"Name")</f>
        <v>Vanguard EM St I;ETF</v>
      </c>
      <c r="D25" t="str" cm="1">
        <f t="array" ref="D25">_FV(B25,"Ticker symbol",TRUE)</f>
        <v>VWO</v>
      </c>
      <c r="E25" cm="1">
        <f t="array" ref="E25">_FV(B25,"Price")</f>
        <v>39.57</v>
      </c>
      <c r="F25" s="1" cm="1">
        <f t="array" ref="F25">_FV(B25,"Change (%)",TRUE)</f>
        <v>-2.0787E-2</v>
      </c>
      <c r="G25" s="2" cm="1">
        <f t="array" ref="G25">_FV(B25,"52 week high",TRUE)</f>
        <v>43.215000000000003</v>
      </c>
      <c r="H25" s="2" cm="1">
        <f t="array" ref="H25">_FV(B25,"52 week low",TRUE)</f>
        <v>37.454999999999998</v>
      </c>
      <c r="I25" s="3" cm="1">
        <f t="array" ref="I25">_FV(B25,"Market cap",TRUE)/1000000</f>
        <v>74506.708908999994</v>
      </c>
      <c r="J25" s="14" cm="1">
        <f t="array" ref="J25">_FV(B25,"Volume")</f>
        <v>12668410</v>
      </c>
      <c r="K25" s="14" cm="1">
        <f t="array" ref="K25">_FV(B25,"Volume average",TRUE)</f>
        <v>11106149</v>
      </c>
      <c r="L25" s="3">
        <f>K25*E25/1000000</f>
        <v>439.47031593000003</v>
      </c>
      <c r="P25" s="7">
        <f>J25/K25</f>
        <v>1.1406663101674577</v>
      </c>
      <c r="Q25" s="7">
        <f>G25/E25-1</f>
        <v>9.2115238817285894E-2</v>
      </c>
      <c r="R25" s="7">
        <f>E25/H25-1</f>
        <v>5.6467761313576448E-2</v>
      </c>
      <c r="S25" s="16">
        <f>$S$1</f>
        <v>45289</v>
      </c>
      <c r="T25" cm="1" vm="2">
        <f t="array" aca="1" ref="T25:U25" ca="1">_xlfn.STOCKHISTORY(B25,S25,S25,0,0 )</f>
        <v>45289</v>
      </c>
      <c r="U25" s="17" vm="1343">
        <f ca="1"/>
        <v>41.1</v>
      </c>
      <c r="V25" s="7">
        <f ca="1">E25/U25-1</f>
        <v>-3.7226277372262806E-2</v>
      </c>
      <c r="X25">
        <v>1</v>
      </c>
      <c r="AH25" s="11"/>
      <c r="AJ25" s="11"/>
      <c r="AK25" s="11" cm="1">
        <f t="array" ref="AK25">_FV(B25,"previous close",TRUE)</f>
        <v>40.409999999999997</v>
      </c>
      <c r="AL25" s="4">
        <f t="shared" si="6"/>
        <v>40.409999999999997</v>
      </c>
      <c r="AM25" s="11">
        <f t="shared" si="7"/>
        <v>-40.409999999999997</v>
      </c>
    </row>
    <row r="26" spans="1:39" outlineLevel="1" x14ac:dyDescent="0.25">
      <c r="A26" s="20" t="s">
        <v>97</v>
      </c>
      <c r="B26" t="e" vm="1344">
        <v>#VALUE!</v>
      </c>
      <c r="C26" t="str" cm="1">
        <f t="array" ref="C26">_FV(B26,"Name")</f>
        <v>iShares:MSCI Em Mkts</v>
      </c>
      <c r="D26" t="str" cm="1">
        <f t="array" ref="D26">_FV(B26,"Ticker symbol",TRUE)</f>
        <v>EEM</v>
      </c>
      <c r="E26" cm="1">
        <f t="array" ref="E26">_FV(B26,"Price")</f>
        <v>38.25</v>
      </c>
      <c r="F26" s="1" cm="1">
        <f t="array" ref="F26">_FV(B26,"Change (%)",TRUE)</f>
        <v>-2.4235000000000003E-2</v>
      </c>
      <c r="G26" s="2" cm="1">
        <f t="array" ref="G26">_FV(B26,"52 week high",TRUE)</f>
        <v>42.53</v>
      </c>
      <c r="H26" s="2" cm="1">
        <f t="array" ref="H26">_FV(B26,"52 week low",TRUE)</f>
        <v>36.375</v>
      </c>
      <c r="I26" s="3" cm="1">
        <f t="array" ref="I26">_FV(B26,"Market cap",TRUE)/1000000</f>
        <v>17856.751427930001</v>
      </c>
      <c r="J26" s="14" cm="1">
        <f t="array" ref="J26">_FV(B26,"Volume")</f>
        <v>44484356</v>
      </c>
      <c r="K26" s="14" cm="1">
        <f t="array" ref="K26">_FV(B26,"Volume average",TRUE)</f>
        <v>28989594</v>
      </c>
      <c r="L26" s="3">
        <f>K26*E26/1000000</f>
        <v>1108.8519705000001</v>
      </c>
      <c r="P26" s="7">
        <f>J26/K26</f>
        <v>1.5344939290974549</v>
      </c>
      <c r="Q26" s="7">
        <f>G26/E26-1</f>
        <v>0.11189542483660131</v>
      </c>
      <c r="R26" s="7">
        <f>E26/H26-1</f>
        <v>5.1546391752577359E-2</v>
      </c>
      <c r="S26" s="16">
        <f>$S$1</f>
        <v>45289</v>
      </c>
      <c r="T26" cm="1" vm="2">
        <f t="array" aca="1" ref="T26:U26" ca="1">_xlfn.STOCKHISTORY(B26,S26,S26,0,0 )</f>
        <v>45289</v>
      </c>
      <c r="U26" s="17" vm="1345">
        <f ca="1"/>
        <v>40.21</v>
      </c>
      <c r="V26" s="7">
        <f ca="1">E26/U26-1</f>
        <v>-4.874409350907738E-2</v>
      </c>
      <c r="X26">
        <v>8</v>
      </c>
      <c r="AH26" s="11"/>
      <c r="AJ26" s="11"/>
      <c r="AK26" s="11" cm="1">
        <f t="array" ref="AK26">_FV(B26,"previous close",TRUE)</f>
        <v>39.200000000000003</v>
      </c>
      <c r="AL26" s="4">
        <f>AK26*X26</f>
        <v>313.60000000000002</v>
      </c>
      <c r="AM26" s="11">
        <f>AD26-AL26</f>
        <v>-313.60000000000002</v>
      </c>
    </row>
    <row r="27" spans="1:39" outlineLevel="1" x14ac:dyDescent="0.25">
      <c r="A27" s="20" t="s">
        <v>99</v>
      </c>
      <c r="B27" t="e" vm="1346">
        <v>#VALUE!</v>
      </c>
      <c r="C27" t="str" cm="1">
        <f t="array" ref="C27">_FV(B27,"Name")</f>
        <v>SPDR S&amp;P Reg Banking ETF</v>
      </c>
      <c r="D27" t="str" cm="1">
        <f t="array" ref="D27">_FV(B27,"Ticker symbol",TRUE)</f>
        <v>KRE</v>
      </c>
      <c r="E27" cm="1">
        <f t="array" ref="E27">_FV(B27,"Price")</f>
        <v>49.52</v>
      </c>
      <c r="F27" s="1" cm="1">
        <f t="array" ref="F27">_FV(B27,"Change (%)",TRUE)</f>
        <v>-1.7264999999999999E-2</v>
      </c>
      <c r="G27" s="2" cm="1">
        <f t="array" ref="G27">_FV(B27,"52 week high",TRUE)</f>
        <v>65.314999999999998</v>
      </c>
      <c r="H27" s="2" cm="1">
        <f t="array" ref="H27">_FV(B27,"52 week low",TRUE)</f>
        <v>34.520000000000003</v>
      </c>
      <c r="I27" s="3" cm="1">
        <f t="array" ref="I27">_FV(B27,"Market cap",TRUE)/1000000</f>
        <v>4064.0055566300002</v>
      </c>
      <c r="J27" s="14" cm="1">
        <f t="array" ref="J27">_FV(B27,"Volume")</f>
        <v>14599864</v>
      </c>
      <c r="K27" s="14" cm="1">
        <f t="array" ref="K27">_FV(B27,"Volume average",TRUE)</f>
        <v>14267517</v>
      </c>
      <c r="L27" s="3">
        <f>K27*E27/1000000</f>
        <v>706.52744184000005</v>
      </c>
      <c r="P27" s="7">
        <f>J27/K27</f>
        <v>1.0232939620818395</v>
      </c>
      <c r="Q27" s="7">
        <f>G27/E27-1</f>
        <v>0.31896203554119529</v>
      </c>
      <c r="R27" s="7">
        <f>E27/H27-1</f>
        <v>0.43453070683661643</v>
      </c>
      <c r="S27" s="16">
        <f>$S$1</f>
        <v>45289</v>
      </c>
      <c r="T27" cm="1" vm="2">
        <f t="array" aca="1" ref="T27:U27" ca="1">_xlfn.STOCKHISTORY(B27,S27,S27,0,0 )</f>
        <v>45289</v>
      </c>
      <c r="U27" s="17" vm="1347">
        <f ca="1"/>
        <v>52.43</v>
      </c>
      <c r="V27" s="7">
        <f ca="1">E27/U27-1</f>
        <v>-5.5502574861720277E-2</v>
      </c>
      <c r="X27">
        <v>8</v>
      </c>
      <c r="AH27" s="11"/>
      <c r="AJ27" s="11"/>
      <c r="AK27" s="11" cm="1">
        <f t="array" ref="AK27">_FV(B27,"previous close",TRUE)</f>
        <v>50.39</v>
      </c>
      <c r="AL27" s="4">
        <f t="shared" si="6"/>
        <v>403.12</v>
      </c>
      <c r="AM27" s="11">
        <f t="shared" si="7"/>
        <v>-403.12</v>
      </c>
    </row>
    <row r="28" spans="1:39" outlineLevel="1" x14ac:dyDescent="0.25">
      <c r="A28" s="20" t="s">
        <v>98</v>
      </c>
      <c r="B28" t="e" vm="1348">
        <v>#VALUE!</v>
      </c>
      <c r="C28" t="str" cm="1">
        <f t="array" ref="C28">_FV(B28,"Name")</f>
        <v>ARK Innovation</v>
      </c>
      <c r="D28" t="str" cm="1">
        <f t="array" ref="D28">_FV(B28,"Ticker symbol",TRUE)</f>
        <v>ARKK</v>
      </c>
      <c r="E28" cm="1">
        <f t="array" ref="E28">_FV(B28,"Price")</f>
        <v>46.77</v>
      </c>
      <c r="F28" s="1" cm="1">
        <f t="array" ref="F28">_FV(B28,"Change (%)",TRUE)</f>
        <v>-1.2875000000000001E-2</v>
      </c>
      <c r="G28" s="2" cm="1">
        <f t="array" ref="G28">_FV(B28,"52 week high",TRUE)</f>
        <v>54.52</v>
      </c>
      <c r="H28" s="2" cm="1">
        <f t="array" ref="H28">_FV(B28,"52 week low",TRUE)</f>
        <v>33.76</v>
      </c>
      <c r="I28" s="3" cm="1">
        <f t="array" ref="I28">_FV(B28,"Market cap",TRUE)/1000000</f>
        <v>9277.9562012369988</v>
      </c>
      <c r="J28" s="14" cm="1">
        <f t="array" ref="J28">_FV(B28,"Volume")</f>
        <v>17248945</v>
      </c>
      <c r="K28" s="14" cm="1">
        <f t="array" ref="K28">_FV(B28,"Volume average",TRUE)</f>
        <v>18439287</v>
      </c>
      <c r="L28" s="3">
        <f>K28*E28/1000000</f>
        <v>862.40545298999996</v>
      </c>
      <c r="P28" s="7">
        <f>J28/K28</f>
        <v>0.9354453347355568</v>
      </c>
      <c r="Q28" s="7">
        <f>G28/E28-1</f>
        <v>0.16570451143895659</v>
      </c>
      <c r="R28" s="7">
        <f>E28/H28-1</f>
        <v>0.38536729857819929</v>
      </c>
      <c r="S28" s="16">
        <f>$S$1</f>
        <v>45289</v>
      </c>
      <c r="T28" cm="1" vm="2">
        <f t="array" aca="1" ref="T28:U28" ca="1">_xlfn.STOCKHISTORY(B28,S28,S28,0,0 )</f>
        <v>45289</v>
      </c>
      <c r="U28" s="17" vm="935">
        <f ca="1"/>
        <v>52.37</v>
      </c>
      <c r="V28" s="7">
        <f ca="1">E28/U28-1</f>
        <v>-0.106931449303036</v>
      </c>
      <c r="AH28" s="11"/>
      <c r="AJ28" s="11"/>
      <c r="AK28" s="11"/>
      <c r="AM28" s="11"/>
    </row>
    <row r="29" spans="1:39" x14ac:dyDescent="0.25">
      <c r="S29" s="16"/>
      <c r="T29"/>
    </row>
    <row r="30" spans="1:39" x14ac:dyDescent="0.25">
      <c r="S30" s="16"/>
      <c r="T30"/>
    </row>
    <row r="31" spans="1:39" x14ac:dyDescent="0.25">
      <c r="S31" s="16"/>
      <c r="T31"/>
    </row>
    <row r="32" spans="1:39" x14ac:dyDescent="0.25">
      <c r="S32" s="16"/>
      <c r="T32"/>
    </row>
    <row r="33" spans="6:38" x14ac:dyDescent="0.25">
      <c r="S33" s="16"/>
      <c r="T33"/>
    </row>
    <row r="34" spans="6:38" x14ac:dyDescent="0.25">
      <c r="S34" s="16"/>
      <c r="T34"/>
    </row>
    <row r="35" spans="6:38" x14ac:dyDescent="0.25">
      <c r="S35" s="16"/>
      <c r="T35"/>
    </row>
    <row r="36" spans="6:38" x14ac:dyDescent="0.25">
      <c r="S36" s="16"/>
      <c r="T36"/>
    </row>
    <row r="37" spans="6:38" x14ac:dyDescent="0.25">
      <c r="S37" s="16"/>
      <c r="T37"/>
    </row>
    <row r="38" spans="6:38" x14ac:dyDescent="0.25">
      <c r="S38" s="16"/>
      <c r="T38"/>
    </row>
    <row r="39" spans="6:38" x14ac:dyDescent="0.25">
      <c r="S39" s="16"/>
      <c r="T39"/>
    </row>
    <row r="40" spans="6:38" x14ac:dyDescent="0.25">
      <c r="F40"/>
      <c r="G40"/>
      <c r="H40"/>
      <c r="I40"/>
      <c r="J40"/>
      <c r="K40"/>
      <c r="L40"/>
      <c r="M40"/>
      <c r="N40"/>
      <c r="O40"/>
      <c r="P40"/>
      <c r="Q40"/>
      <c r="R40"/>
      <c r="S40" s="16"/>
      <c r="T40"/>
      <c r="U40"/>
      <c r="V40"/>
      <c r="Y40"/>
      <c r="Z40"/>
      <c r="AA40"/>
      <c r="AB40"/>
      <c r="AD40"/>
      <c r="AE40"/>
      <c r="AF40"/>
      <c r="AI40"/>
      <c r="AL40"/>
    </row>
    <row r="41" spans="6:38" x14ac:dyDescent="0.25">
      <c r="F41"/>
      <c r="G41"/>
      <c r="H41"/>
      <c r="I41"/>
      <c r="J41"/>
      <c r="K41"/>
      <c r="L41"/>
      <c r="M41"/>
      <c r="N41"/>
      <c r="O41"/>
      <c r="P41"/>
      <c r="Q41"/>
      <c r="R41"/>
      <c r="S41" s="16"/>
      <c r="T41"/>
      <c r="U41"/>
      <c r="V41"/>
      <c r="Y41"/>
      <c r="Z41"/>
      <c r="AA41"/>
      <c r="AB41"/>
      <c r="AD41"/>
      <c r="AE41"/>
      <c r="AF41"/>
      <c r="AI41"/>
      <c r="AL41"/>
    </row>
    <row r="42" spans="6:38" x14ac:dyDescent="0.25">
      <c r="F42"/>
      <c r="G42"/>
      <c r="H42"/>
      <c r="I42"/>
      <c r="J42"/>
      <c r="K42"/>
      <c r="L42"/>
      <c r="M42"/>
      <c r="N42"/>
      <c r="O42"/>
      <c r="P42"/>
      <c r="Q42"/>
      <c r="R42"/>
      <c r="S42" s="16"/>
      <c r="T42"/>
      <c r="U42"/>
      <c r="V42"/>
      <c r="Y42"/>
      <c r="Z42"/>
      <c r="AA42"/>
      <c r="AB42"/>
      <c r="AD42"/>
      <c r="AE42"/>
      <c r="AF42"/>
      <c r="AI42"/>
      <c r="AL42"/>
    </row>
    <row r="43" spans="6:38" x14ac:dyDescent="0.25">
      <c r="F43"/>
      <c r="G43"/>
      <c r="H43"/>
      <c r="I43"/>
      <c r="J43"/>
      <c r="K43"/>
      <c r="L43"/>
      <c r="M43"/>
      <c r="N43"/>
      <c r="O43"/>
      <c r="P43"/>
      <c r="Q43"/>
      <c r="R43"/>
      <c r="S43" s="16"/>
      <c r="T43"/>
      <c r="U43"/>
      <c r="V43"/>
      <c r="Y43"/>
      <c r="Z43"/>
      <c r="AA43"/>
      <c r="AB43"/>
      <c r="AD43"/>
      <c r="AE43"/>
      <c r="AF43"/>
      <c r="AI43"/>
      <c r="AL43"/>
    </row>
    <row r="44" spans="6:38" x14ac:dyDescent="0.25">
      <c r="F44"/>
      <c r="G44"/>
      <c r="H44"/>
      <c r="I44"/>
      <c r="J44"/>
      <c r="K44"/>
      <c r="L44"/>
      <c r="M44"/>
      <c r="N44"/>
      <c r="O44"/>
      <c r="P44"/>
      <c r="Q44"/>
      <c r="R44"/>
      <c r="S44" s="16"/>
      <c r="T44"/>
      <c r="U44"/>
      <c r="V44"/>
      <c r="Y44"/>
      <c r="Z44"/>
      <c r="AA44"/>
      <c r="AB44"/>
      <c r="AD44"/>
      <c r="AE44"/>
      <c r="AF44"/>
      <c r="AI44"/>
      <c r="AL44"/>
    </row>
    <row r="45" spans="6:38" x14ac:dyDescent="0.25">
      <c r="F45"/>
      <c r="G45"/>
      <c r="H45"/>
      <c r="I45"/>
      <c r="J45"/>
      <c r="K45"/>
      <c r="L45"/>
      <c r="M45"/>
      <c r="N45"/>
      <c r="O45"/>
      <c r="P45"/>
      <c r="Q45"/>
      <c r="R45"/>
      <c r="S45" s="16"/>
      <c r="T45"/>
      <c r="U45"/>
      <c r="V45"/>
      <c r="Y45"/>
      <c r="Z45"/>
      <c r="AA45"/>
      <c r="AB45"/>
      <c r="AD45"/>
      <c r="AE45"/>
      <c r="AF45"/>
      <c r="AI45"/>
      <c r="AL45"/>
    </row>
    <row r="46" spans="6:38" x14ac:dyDescent="0.25">
      <c r="F46"/>
      <c r="G46"/>
      <c r="H46"/>
      <c r="I46"/>
      <c r="J46"/>
      <c r="K46"/>
      <c r="L46"/>
      <c r="M46"/>
      <c r="N46"/>
      <c r="O46"/>
      <c r="P46"/>
      <c r="Q46"/>
      <c r="R46"/>
      <c r="S46" s="16"/>
      <c r="T46"/>
      <c r="U46"/>
      <c r="V46"/>
      <c r="Y46"/>
      <c r="Z46"/>
      <c r="AA46"/>
      <c r="AB46"/>
      <c r="AD46"/>
      <c r="AE46"/>
      <c r="AF46"/>
      <c r="AI46"/>
      <c r="AL46"/>
    </row>
    <row r="47" spans="6:38" x14ac:dyDescent="0.25">
      <c r="F47"/>
      <c r="G47"/>
      <c r="H47"/>
      <c r="I47"/>
      <c r="J47"/>
      <c r="K47"/>
      <c r="L47"/>
      <c r="M47"/>
      <c r="N47"/>
      <c r="O47"/>
      <c r="P47"/>
      <c r="Q47"/>
      <c r="R47"/>
      <c r="S47" s="16"/>
      <c r="T47"/>
      <c r="U47"/>
      <c r="V47"/>
      <c r="Y47"/>
      <c r="Z47"/>
      <c r="AA47"/>
      <c r="AB47"/>
      <c r="AD47"/>
      <c r="AE47"/>
      <c r="AF47"/>
      <c r="AI47"/>
      <c r="AL47"/>
    </row>
    <row r="48" spans="6:38" x14ac:dyDescent="0.25">
      <c r="F48"/>
      <c r="G48"/>
      <c r="H48"/>
      <c r="I48"/>
      <c r="J48"/>
      <c r="K48"/>
      <c r="L48"/>
      <c r="M48"/>
      <c r="N48"/>
      <c r="O48"/>
      <c r="P48"/>
      <c r="Q48"/>
      <c r="R48"/>
      <c r="S48" s="16"/>
      <c r="T48"/>
      <c r="U48"/>
      <c r="V48"/>
      <c r="Y48"/>
      <c r="Z48"/>
      <c r="AA48"/>
      <c r="AB48"/>
      <c r="AD48"/>
      <c r="AE48"/>
      <c r="AF48"/>
      <c r="AI48"/>
      <c r="AL48"/>
    </row>
  </sheetData>
  <sortState xmlns:xlrd2="http://schemas.microsoft.com/office/spreadsheetml/2017/richdata2" ref="A22:V28">
    <sortCondition descending="1" ref="V22:V28"/>
  </sortState>
  <phoneticPr fontId="1" type="noConversion"/>
  <conditionalFormatting sqref="F2:F11">
    <cfRule type="colorScale" priority="27">
      <colorScale>
        <cfvo type="min"/>
        <cfvo type="percentile" val="50"/>
        <cfvo type="max"/>
        <color rgb="FFF8696B"/>
        <color rgb="FFFFEB84"/>
        <color rgb="FF63BE7B"/>
      </colorScale>
    </cfRule>
    <cfRule type="colorScale" priority="66">
      <colorScale>
        <cfvo type="min"/>
        <cfvo type="percentile" val="50"/>
        <cfvo type="max"/>
        <color rgb="FFF8696B"/>
        <color rgb="FFFFEB84"/>
        <color rgb="FF63BE7B"/>
      </colorScale>
    </cfRule>
  </conditionalFormatting>
  <conditionalFormatting sqref="F14:F20">
    <cfRule type="colorScale" priority="13">
      <colorScale>
        <cfvo type="min"/>
        <cfvo type="percentile" val="50"/>
        <cfvo type="max"/>
        <color rgb="FFF8696B"/>
        <color rgb="FFFFEB84"/>
        <color rgb="FF63BE7B"/>
      </colorScale>
    </cfRule>
    <cfRule type="colorScale" priority="14">
      <colorScale>
        <cfvo type="min"/>
        <cfvo type="percentile" val="50"/>
        <cfvo type="max"/>
        <color rgb="FFF8696B"/>
        <color rgb="FFFFEB84"/>
        <color rgb="FF63BE7B"/>
      </colorScale>
    </cfRule>
  </conditionalFormatting>
  <conditionalFormatting sqref="I2:I11">
    <cfRule type="colorScale" priority="17">
      <colorScale>
        <cfvo type="min"/>
        <cfvo type="percentile" val="50"/>
        <cfvo type="max"/>
        <color rgb="FFF8696B"/>
        <color rgb="FFFFEB84"/>
        <color rgb="FF63BE7B"/>
      </colorScale>
    </cfRule>
    <cfRule type="colorScale" priority="60">
      <colorScale>
        <cfvo type="min"/>
        <cfvo type="percentile" val="50"/>
        <cfvo type="max"/>
        <color rgb="FFF8696B"/>
        <color rgb="FFFFEB84"/>
        <color rgb="FF63BE7B"/>
      </colorScale>
    </cfRule>
  </conditionalFormatting>
  <conditionalFormatting sqref="I14:I20">
    <cfRule type="colorScale" priority="11">
      <colorScale>
        <cfvo type="min"/>
        <cfvo type="percentile" val="50"/>
        <cfvo type="max"/>
        <color rgb="FFF8696B"/>
        <color rgb="FFFFEB84"/>
        <color rgb="FF63BE7B"/>
      </colorScale>
    </cfRule>
    <cfRule type="colorScale" priority="12">
      <colorScale>
        <cfvo type="min"/>
        <cfvo type="percentile" val="50"/>
        <cfvo type="max"/>
        <color rgb="FFF8696B"/>
        <color rgb="FFFFEB84"/>
        <color rgb="FF63BE7B"/>
      </colorScale>
    </cfRule>
  </conditionalFormatting>
  <conditionalFormatting sqref="L2:L11">
    <cfRule type="colorScale" priority="15">
      <colorScale>
        <cfvo type="min"/>
        <cfvo type="percentile" val="50"/>
        <cfvo type="max"/>
        <color rgb="FFF8696B"/>
        <color rgb="FFFFEB84"/>
        <color rgb="FF63BE7B"/>
      </colorScale>
    </cfRule>
    <cfRule type="colorScale" priority="16">
      <colorScale>
        <cfvo type="min"/>
        <cfvo type="percentile" val="50"/>
        <cfvo type="max"/>
        <color rgb="FFF8696B"/>
        <color rgb="FFFFEB84"/>
        <color rgb="FF63BE7B"/>
      </colorScale>
    </cfRule>
  </conditionalFormatting>
  <conditionalFormatting sqref="L14:L20">
    <cfRule type="colorScale" priority="9">
      <colorScale>
        <cfvo type="min"/>
        <cfvo type="percentile" val="50"/>
        <cfvo type="max"/>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P2:P11">
    <cfRule type="colorScale" priority="18">
      <colorScale>
        <cfvo type="min"/>
        <cfvo type="percentile" val="50"/>
        <cfvo type="max"/>
        <color rgb="FFF8696B"/>
        <color rgb="FFFFEB84"/>
        <color rgb="FF63BE7B"/>
      </colorScale>
    </cfRule>
    <cfRule type="colorScale" priority="26">
      <colorScale>
        <cfvo type="min"/>
        <cfvo type="percentile" val="50"/>
        <cfvo type="max"/>
        <color rgb="FFF8696B"/>
        <color rgb="FFFFEB84"/>
        <color rgb="FF63BE7B"/>
      </colorScale>
    </cfRule>
  </conditionalFormatting>
  <conditionalFormatting sqref="P14:P20">
    <cfRule type="colorScale" priority="7">
      <colorScale>
        <cfvo type="min"/>
        <cfvo type="percentile" val="50"/>
        <cfvo type="max"/>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Q2:Q11">
    <cfRule type="colorScale" priority="23">
      <colorScale>
        <cfvo type="min"/>
        <cfvo type="percentile" val="50"/>
        <cfvo type="max"/>
        <color rgb="FFF8696B"/>
        <color rgb="FFFFEB84"/>
        <color rgb="FF63BE7B"/>
      </colorScale>
    </cfRule>
    <cfRule type="colorScale" priority="24">
      <colorScale>
        <cfvo type="min"/>
        <cfvo type="percentile" val="50"/>
        <cfvo type="max"/>
        <color rgb="FFF8696B"/>
        <color rgb="FFFFEB84"/>
        <color rgb="FF63BE7B"/>
      </colorScale>
    </cfRule>
  </conditionalFormatting>
  <conditionalFormatting sqref="Q14:Q20">
    <cfRule type="colorScale" priority="5">
      <colorScale>
        <cfvo type="min"/>
        <cfvo type="percentile" val="50"/>
        <cfvo type="max"/>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R2:R11">
    <cfRule type="colorScale" priority="21">
      <colorScale>
        <cfvo type="min"/>
        <cfvo type="percentile" val="50"/>
        <cfvo type="max"/>
        <color rgb="FFF8696B"/>
        <color rgb="FFFFEB84"/>
        <color rgb="FF63BE7B"/>
      </colorScale>
    </cfRule>
    <cfRule type="colorScale" priority="22">
      <colorScale>
        <cfvo type="min"/>
        <cfvo type="percentile" val="50"/>
        <cfvo type="max"/>
        <color rgb="FFF8696B"/>
        <color rgb="FFFFEB84"/>
        <color rgb="FF63BE7B"/>
      </colorScale>
    </cfRule>
  </conditionalFormatting>
  <conditionalFormatting sqref="R14:R20">
    <cfRule type="colorScale" priority="3">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V2:V11">
    <cfRule type="colorScale" priority="19">
      <colorScale>
        <cfvo type="min"/>
        <cfvo type="percentile" val="50"/>
        <cfvo type="max"/>
        <color rgb="FFF8696B"/>
        <color rgb="FFFFEB84"/>
        <color rgb="FF63BE7B"/>
      </colorScale>
    </cfRule>
    <cfRule type="colorScale" priority="20">
      <colorScale>
        <cfvo type="min"/>
        <cfvo type="percentile" val="50"/>
        <cfvo type="max"/>
        <color rgb="FFF8696B"/>
        <color rgb="FFFFEB84"/>
        <color rgb="FF63BE7B"/>
      </colorScale>
    </cfRule>
  </conditionalFormatting>
  <conditionalFormatting sqref="V14:V20">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onditionalFormatting>
  <conditionalFormatting sqref="Y1:Y1048576">
    <cfRule type="colorScale" priority="83">
      <colorScale>
        <cfvo type="min"/>
        <cfvo type="percentile" val="50"/>
        <cfvo type="max"/>
        <color rgb="FF63BE7B"/>
        <color rgb="FFFFEB84"/>
        <color rgb="FFF8696B"/>
      </colorScale>
    </cfRule>
  </conditionalFormatting>
  <conditionalFormatting sqref="Y2:Y12 Y14:Y18">
    <cfRule type="colorScale" priority="84">
      <colorScale>
        <cfvo type="min"/>
        <cfvo type="percentile" val="50"/>
        <cfvo type="max"/>
        <color rgb="FFF8696B"/>
        <color rgb="FFFFEB84"/>
        <color rgb="FF63BE7B"/>
      </colorScale>
    </cfRule>
    <cfRule type="colorScale" priority="85">
      <colorScale>
        <cfvo type="min"/>
        <cfvo type="percentile" val="50"/>
        <cfvo type="max"/>
        <color rgb="FFF8696B"/>
        <color rgb="FFFFEB84"/>
        <color rgb="FF63BE7B"/>
      </colorScale>
    </cfRule>
  </conditionalFormatting>
  <conditionalFormatting sqref="Y22:Y28">
    <cfRule type="colorScale" priority="192">
      <colorScale>
        <cfvo type="min"/>
        <cfvo type="percentile" val="50"/>
        <cfvo type="max"/>
        <color rgb="FFF8696B"/>
        <color rgb="FFFFEB84"/>
        <color rgb="FF63BE7B"/>
      </colorScale>
    </cfRule>
    <cfRule type="colorScale" priority="193">
      <colorScale>
        <cfvo type="min"/>
        <cfvo type="percentile" val="50"/>
        <cfvo type="max"/>
        <color rgb="FFF8696B"/>
        <color rgb="FFFFEB84"/>
        <color rgb="FF63BE7B"/>
      </colorScale>
    </cfRule>
  </conditionalFormatting>
  <conditionalFormatting sqref="AA1:AA1048576">
    <cfRule type="colorScale" priority="86">
      <colorScale>
        <cfvo type="min"/>
        <cfvo type="percentile" val="50"/>
        <cfvo type="max"/>
        <color rgb="FF63BE7B"/>
        <color rgb="FFFFEB84"/>
        <color rgb="FFF8696B"/>
      </colorScale>
    </cfRule>
  </conditionalFormatting>
  <conditionalFormatting sqref="AA2:AA12 AA14:AA18">
    <cfRule type="colorScale" priority="87">
      <colorScale>
        <cfvo type="min"/>
        <cfvo type="percentile" val="50"/>
        <cfvo type="max"/>
        <color rgb="FFF8696B"/>
        <color rgb="FFFFEB84"/>
        <color rgb="FF63BE7B"/>
      </colorScale>
    </cfRule>
    <cfRule type="colorScale" priority="88">
      <colorScale>
        <cfvo type="min"/>
        <cfvo type="percentile" val="50"/>
        <cfvo type="max"/>
        <color rgb="FFF8696B"/>
        <color rgb="FFFFEB84"/>
        <color rgb="FF63BE7B"/>
      </colorScale>
    </cfRule>
  </conditionalFormatting>
  <conditionalFormatting sqref="AA22:AA28">
    <cfRule type="colorScale" priority="199">
      <colorScale>
        <cfvo type="min"/>
        <cfvo type="percentile" val="50"/>
        <cfvo type="max"/>
        <color rgb="FFF8696B"/>
        <color rgb="FFFFEB84"/>
        <color rgb="FF63BE7B"/>
      </colorScale>
    </cfRule>
    <cfRule type="colorScale" priority="200">
      <colorScale>
        <cfvo type="min"/>
        <cfvo type="percentile" val="50"/>
        <cfvo type="max"/>
        <color rgb="FFF8696B"/>
        <color rgb="FFFFEB84"/>
        <color rgb="FF63BE7B"/>
      </colorScale>
    </cfRule>
  </conditionalFormatting>
  <conditionalFormatting sqref="AB1:AB1048576">
    <cfRule type="colorScale" priority="89">
      <colorScale>
        <cfvo type="min"/>
        <cfvo type="percentile" val="50"/>
        <cfvo type="max"/>
        <color rgb="FF63BE7B"/>
        <color rgb="FFFFEB84"/>
        <color rgb="FFF8696B"/>
      </colorScale>
    </cfRule>
  </conditionalFormatting>
  <conditionalFormatting sqref="AB2:AB12 AB14:AB18">
    <cfRule type="colorScale" priority="90">
      <colorScale>
        <cfvo type="min"/>
        <cfvo type="percentile" val="50"/>
        <cfvo type="max"/>
        <color rgb="FFF8696B"/>
        <color rgb="FFFFEB84"/>
        <color rgb="FF63BE7B"/>
      </colorScale>
    </cfRule>
  </conditionalFormatting>
  <conditionalFormatting sqref="AB22:AB28">
    <cfRule type="colorScale" priority="206">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A2E9A-9C63-4A89-942A-D776361820DA}">
  <dimension ref="A1:AM39"/>
  <sheetViews>
    <sheetView zoomScale="85" zoomScaleNormal="85" workbookViewId="0">
      <pane ySplit="1" topLeftCell="A2" activePane="bottomLeft" state="frozen"/>
      <selection activeCell="G1" sqref="G1"/>
      <selection pane="bottomLeft" activeCell="B16" sqref="B16"/>
    </sheetView>
  </sheetViews>
  <sheetFormatPr defaultRowHeight="16.5" outlineLevelRow="1" x14ac:dyDescent="0.25"/>
  <cols>
    <col min="1" max="1" width="13.25" customWidth="1"/>
    <col min="2" max="2" width="18.375" customWidth="1"/>
    <col min="3" max="3" width="24.625" hidden="1" customWidth="1"/>
    <col min="4" max="4" width="8.625" customWidth="1"/>
    <col min="5" max="5" width="10" customWidth="1"/>
    <col min="6" max="6" width="7.5" style="1" customWidth="1"/>
    <col min="7" max="8" width="9" style="2" customWidth="1"/>
    <col min="9" max="9" width="9" style="3" hidden="1" customWidth="1"/>
    <col min="10" max="10" width="19.25" style="14" hidden="1" customWidth="1"/>
    <col min="11" max="11" width="23.75" style="14" hidden="1" customWidth="1"/>
    <col min="12" max="15" width="9" style="3" hidden="1" customWidth="1"/>
    <col min="16" max="16" width="12.625" style="7" hidden="1" customWidth="1"/>
    <col min="17" max="18" width="8.25" style="7" customWidth="1"/>
    <col min="19" max="19" width="10.125" style="7" hidden="1" customWidth="1"/>
    <col min="20" max="20" width="8.25" style="7" hidden="1" customWidth="1"/>
    <col min="21" max="21" width="10" style="17" customWidth="1"/>
    <col min="22" max="22" width="10.125" style="7" bestFit="1" customWidth="1"/>
    <col min="23" max="23" width="5" customWidth="1"/>
    <col min="24" max="24" width="10" hidden="1" customWidth="1"/>
    <col min="25" max="25" width="10.375" style="3" bestFit="1" customWidth="1"/>
    <col min="26" max="26" width="10.375" style="4" hidden="1" customWidth="1"/>
    <col min="27" max="27" width="8.25" style="3" customWidth="1"/>
    <col min="28" max="28" width="8.25" style="7" customWidth="1"/>
    <col min="29" max="29" width="9" customWidth="1"/>
    <col min="30" max="31" width="10" style="4" hidden="1" customWidth="1"/>
    <col min="32" max="32" width="9.5" style="4" hidden="1" customWidth="1"/>
    <col min="33" max="33" width="9" hidden="1" customWidth="1"/>
    <col min="34" max="34" width="11.5" hidden="1" customWidth="1"/>
    <col min="35" max="35" width="8.5" style="4" bestFit="1" customWidth="1"/>
    <col min="36" max="36" width="6.875" hidden="1" customWidth="1"/>
    <col min="37" max="37" width="13.625" hidden="1" customWidth="1"/>
    <col min="38" max="38" width="10" style="4" hidden="1" customWidth="1"/>
    <col min="39" max="39" width="12.375" hidden="1" customWidth="1"/>
    <col min="40" max="40" width="9" customWidth="1"/>
  </cols>
  <sheetData>
    <row r="1" spans="1:39" x14ac:dyDescent="0.25">
      <c r="C1" t="s">
        <v>7</v>
      </c>
      <c r="D1" t="s">
        <v>8</v>
      </c>
      <c r="E1" s="13" t="s">
        <v>2</v>
      </c>
      <c r="F1" s="1" t="s">
        <v>1</v>
      </c>
      <c r="G1" s="2" t="s">
        <v>4</v>
      </c>
      <c r="H1" s="2" t="s">
        <v>5</v>
      </c>
      <c r="I1" s="3" t="s">
        <v>100</v>
      </c>
      <c r="J1" s="14" t="s">
        <v>54</v>
      </c>
      <c r="K1" s="14" t="s">
        <v>55</v>
      </c>
      <c r="L1" s="3" t="s">
        <v>56</v>
      </c>
      <c r="M1" s="3" t="s">
        <v>57</v>
      </c>
      <c r="N1" s="3" t="s">
        <v>58</v>
      </c>
      <c r="O1" s="3" t="s">
        <v>59</v>
      </c>
      <c r="P1" s="7" t="s">
        <v>0</v>
      </c>
      <c r="Q1" s="7" t="s">
        <v>3</v>
      </c>
      <c r="R1" s="7" t="s">
        <v>6</v>
      </c>
      <c r="S1" s="22">
        <v>45289</v>
      </c>
      <c r="T1" s="13"/>
      <c r="U1" s="16" t="s">
        <v>61</v>
      </c>
      <c r="V1" s="7" t="s">
        <v>13</v>
      </c>
      <c r="X1" t="s">
        <v>9</v>
      </c>
      <c r="AH1" s="3"/>
      <c r="AK1" t="s">
        <v>10</v>
      </c>
      <c r="AL1" s="4" t="s">
        <v>11</v>
      </c>
      <c r="AM1" t="s">
        <v>12</v>
      </c>
    </row>
    <row r="2" spans="1:39" outlineLevel="1" x14ac:dyDescent="0.25">
      <c r="A2" t="s">
        <v>124</v>
      </c>
      <c r="B2" t="e" vm="1349">
        <v>#VALUE!</v>
      </c>
      <c r="C2" t="str" cm="1">
        <f t="array" ref="C2">_FV(B2,"Name")</f>
        <v>Sel Sector:H Care SPDR</v>
      </c>
      <c r="D2" t="str" cm="1">
        <f t="array" ref="D2">_FV(B2,"Ticker symbol",TRUE)</f>
        <v>XLV</v>
      </c>
      <c r="E2" cm="1">
        <f t="array" ref="E2">_FV(B2,"Price")</f>
        <v>139.68</v>
      </c>
      <c r="F2" s="1" cm="1">
        <f t="array" ref="F2">_FV(B2,"Change (%)",TRUE)</f>
        <v>-5.9779999999999998E-3</v>
      </c>
      <c r="G2" s="2" cm="1">
        <f t="array" ref="G2">_FV(B2,"52 week high",TRUE)</f>
        <v>141.56</v>
      </c>
      <c r="H2" s="2" cm="1">
        <f t="array" ref="H2">_FV(B2,"52 week low",TRUE)</f>
        <v>122.59</v>
      </c>
      <c r="I2" s="3" cm="1">
        <f t="array" ref="I2">_FV(B2,"Market cap",TRUE)/1000000</f>
        <v>37645.70294684</v>
      </c>
      <c r="J2" s="14" cm="1">
        <f t="array" ref="J2">_FV(B2,"Volume")</f>
        <v>7426355</v>
      </c>
      <c r="K2" s="14" cm="1">
        <f t="array" ref="K2">_FV(B2,"Volume average",TRUE)</f>
        <v>7655891</v>
      </c>
      <c r="L2" s="3">
        <f>K2*E2/1000000</f>
        <v>1069.3748548799999</v>
      </c>
      <c r="P2" s="7">
        <f>J2/K2</f>
        <v>0.97001838192314915</v>
      </c>
      <c r="Q2" s="7">
        <f>G2/E2-1</f>
        <v>1.345933562428403E-2</v>
      </c>
      <c r="R2" s="7">
        <f>E2/H2-1</f>
        <v>0.13940778203768667</v>
      </c>
      <c r="S2" s="16">
        <f>$S$1</f>
        <v>45289</v>
      </c>
      <c r="T2" cm="1" vm="2">
        <f t="array" aca="1" ref="T2:U2" ca="1">_xlfn.STOCKHISTORY(B2,S2,S2,0,0 )</f>
        <v>45289</v>
      </c>
      <c r="U2" s="17" vm="1350">
        <f ca="1"/>
        <v>136.38</v>
      </c>
      <c r="V2" s="7">
        <f ca="1">E2/U2-1</f>
        <v>2.4197096348438363E-2</v>
      </c>
      <c r="X2">
        <v>100</v>
      </c>
      <c r="AH2" s="11"/>
      <c r="AJ2" s="11"/>
      <c r="AK2" s="11" cm="1">
        <f t="array" ref="AK2">_FV(B2,"previous close",TRUE)</f>
        <v>140.52000000000001</v>
      </c>
      <c r="AL2" s="4">
        <f>AK2*X2</f>
        <v>14052.000000000002</v>
      </c>
      <c r="AM2" s="11">
        <f>AD2-AL2</f>
        <v>-14052.000000000002</v>
      </c>
    </row>
    <row r="3" spans="1:39" outlineLevel="1" x14ac:dyDescent="0.25">
      <c r="A3" t="s">
        <v>125</v>
      </c>
      <c r="B3" t="e" vm="1351">
        <v>#VALUE!</v>
      </c>
      <c r="C3" t="str" cm="1">
        <f t="array" ref="C3">_FV(B3,"Name")</f>
        <v>Sel Sector:Comm Svc SPDR</v>
      </c>
      <c r="D3" t="str" cm="1">
        <f t="array" ref="D3">_FV(B3,"Ticker symbol",TRUE)</f>
        <v>XLC</v>
      </c>
      <c r="E3" cm="1">
        <f t="array" ref="E3">_FV(B3,"Price")</f>
        <v>73.39</v>
      </c>
      <c r="F3" s="1" cm="1">
        <f t="array" ref="F3">_FV(B3,"Change (%)",TRUE)</f>
        <v>-5.6899999999999997E-3</v>
      </c>
      <c r="G3" s="2" cm="1">
        <f t="array" ref="G3">_FV(B3,"52 week high",TRUE)</f>
        <v>74.11</v>
      </c>
      <c r="H3" s="2" cm="1">
        <f t="array" ref="H3">_FV(B3,"52 week low",TRUE)</f>
        <v>50.8</v>
      </c>
      <c r="I3" s="3" cm="1">
        <f t="array" ref="I3">_FV(B3,"Market cap",TRUE)/1000000</f>
        <v>16378.873200530001</v>
      </c>
      <c r="J3" s="14" cm="1">
        <f t="array" ref="J3">_FV(B3,"Volume")</f>
        <v>6365558</v>
      </c>
      <c r="K3" s="14" cm="1">
        <f t="array" ref="K3">_FV(B3,"Volume average",TRUE)</f>
        <v>5757416</v>
      </c>
      <c r="L3" s="3">
        <f>K3*E3/1000000</f>
        <v>422.53676024000004</v>
      </c>
      <c r="P3" s="7">
        <f>J3/K3</f>
        <v>1.1056275940456621</v>
      </c>
      <c r="Q3" s="7">
        <f>G3/E3-1</f>
        <v>9.8106008993050775E-3</v>
      </c>
      <c r="R3" s="7">
        <f>E3/H3-1</f>
        <v>0.44468503937007875</v>
      </c>
      <c r="S3" s="16">
        <f>$S$1</f>
        <v>45289</v>
      </c>
      <c r="T3" cm="1" vm="2">
        <f t="array" aca="1" ref="T3:U3" ca="1">_xlfn.STOCKHISTORY(B3,S3,S3,0,0 )</f>
        <v>45289</v>
      </c>
      <c r="U3" s="17" vm="1352">
        <f ca="1"/>
        <v>72.66</v>
      </c>
      <c r="V3" s="7">
        <f ca="1">E3/U3-1</f>
        <v>1.0046793283787547E-2</v>
      </c>
      <c r="X3">
        <v>1</v>
      </c>
      <c r="AH3" s="11"/>
      <c r="AJ3" s="11"/>
      <c r="AK3" s="11" cm="1">
        <f t="array" ref="AK3">_FV(B3,"previous close",TRUE)</f>
        <v>73.81</v>
      </c>
      <c r="AL3" s="4">
        <f>AK3*X3</f>
        <v>73.81</v>
      </c>
      <c r="AM3" s="11">
        <f>AD3-AL3</f>
        <v>-73.81</v>
      </c>
    </row>
    <row r="4" spans="1:39" outlineLevel="1" x14ac:dyDescent="0.25">
      <c r="A4" t="s">
        <v>126</v>
      </c>
      <c r="B4" t="e" vm="1353">
        <v>#VALUE!</v>
      </c>
      <c r="C4" t="str" cm="1">
        <f t="array" ref="C4">_FV(B4,"Name")</f>
        <v>Sel Sector:C Stp SPDR</v>
      </c>
      <c r="D4" t="str" cm="1">
        <f t="array" ref="D4">_FV(B4,"Ticker symbol",TRUE)</f>
        <v>XLP</v>
      </c>
      <c r="E4" cm="1">
        <f t="array" ref="E4">_FV(B4,"Price")</f>
        <v>72.400000000000006</v>
      </c>
      <c r="F4" s="1" cm="1">
        <f t="array" ref="F4">_FV(B4,"Change (%)",TRUE)</f>
        <v>-5.4949999999999999E-3</v>
      </c>
      <c r="G4" s="2" cm="1">
        <f t="array" ref="G4">_FV(B4,"52 week high",TRUE)</f>
        <v>77.819999999999993</v>
      </c>
      <c r="H4" s="2" cm="1">
        <f t="array" ref="H4">_FV(B4,"52 week low",TRUE)</f>
        <v>65.180000000000007</v>
      </c>
      <c r="I4" s="3" cm="1">
        <f t="array" ref="I4">_FV(B4,"Market cap",TRUE)/1000000</f>
        <v>15240.90576727</v>
      </c>
      <c r="J4" s="14" cm="1">
        <f t="array" ref="J4">_FV(B4,"Volume")</f>
        <v>11566889</v>
      </c>
      <c r="K4" s="14" cm="1">
        <f t="array" ref="K4">_FV(B4,"Volume average",TRUE)</f>
        <v>10890577</v>
      </c>
      <c r="L4" s="3">
        <f>K4*E4/1000000</f>
        <v>788.47777480000002</v>
      </c>
      <c r="P4" s="7">
        <f>J4/K4</f>
        <v>1.0621006582112225</v>
      </c>
      <c r="Q4" s="7">
        <f>G4/E4-1</f>
        <v>7.4861878453038599E-2</v>
      </c>
      <c r="R4" s="7">
        <f>E4/H4-1</f>
        <v>0.11077017490027607</v>
      </c>
      <c r="S4" s="16">
        <f>$S$1</f>
        <v>45289</v>
      </c>
      <c r="T4" cm="1" vm="2">
        <f t="array" aca="1" ref="T4:U4" ca="1">_xlfn.STOCKHISTORY(B4,S4,S4,0,0 )</f>
        <v>45289</v>
      </c>
      <c r="U4" s="17" vm="1354">
        <f ca="1"/>
        <v>72.03</v>
      </c>
      <c r="V4" s="7">
        <f ca="1">E4/U4-1</f>
        <v>5.1367485769819865E-3</v>
      </c>
      <c r="X4">
        <v>1</v>
      </c>
      <c r="AH4" s="11"/>
      <c r="AJ4" s="11"/>
      <c r="AK4" s="11" cm="1">
        <f t="array" ref="AK4">_FV(B4,"previous close",TRUE)</f>
        <v>72.8</v>
      </c>
      <c r="AL4" s="4">
        <f>AK4*X4</f>
        <v>72.8</v>
      </c>
      <c r="AM4" s="11">
        <f>AD4-AL4</f>
        <v>-72.8</v>
      </c>
    </row>
    <row r="5" spans="1:39" outlineLevel="1" x14ac:dyDescent="0.25">
      <c r="A5" t="s">
        <v>127</v>
      </c>
      <c r="B5" t="e" vm="1355">
        <v>#VALUE!</v>
      </c>
      <c r="D5" t="str" cm="1">
        <f t="array" ref="D5">_FV(B5,"Ticker symbol",TRUE)</f>
        <v>XLK</v>
      </c>
      <c r="E5" cm="1">
        <f t="array" ref="E5">_FV(B5,"Price")</f>
        <v>192.72</v>
      </c>
      <c r="F5" s="1" cm="1">
        <f t="array" ref="F5">_FV(B5,"Change (%)",TRUE)</f>
        <v>2.4970000000000001E-3</v>
      </c>
      <c r="G5" s="2" cm="1">
        <f t="array" ref="G5">_FV(B5,"52 week high",TRUE)</f>
        <v>193.72</v>
      </c>
      <c r="H5" s="2" cm="1">
        <f t="array" ref="H5">_FV(B5,"52 week low",TRUE)</f>
        <v>127.41</v>
      </c>
      <c r="I5" s="3" cm="1">
        <f t="array" ref="I5">_FV(B5,"Market cap",TRUE)/1000000</f>
        <v>58455.135112600001</v>
      </c>
      <c r="J5" s="14" cm="1">
        <f t="array" ref="J5">_FV(B5,"Volume")</f>
        <v>5885626</v>
      </c>
      <c r="K5" s="14" cm="1">
        <f t="array" ref="K5">_FV(B5,"Volume average",TRUE)</f>
        <v>7318953</v>
      </c>
      <c r="L5" s="3">
        <f>K5*E5/1000000</f>
        <v>1410.5086221600002</v>
      </c>
      <c r="P5" s="7">
        <f>J5/K5</f>
        <v>0.80416228933291412</v>
      </c>
      <c r="Q5" s="7">
        <f>G5/E5-1</f>
        <v>5.1888750518886972E-3</v>
      </c>
      <c r="R5" s="7">
        <f>E5/H5-1</f>
        <v>0.51259712738403573</v>
      </c>
      <c r="S5" s="16">
        <f>$S$1</f>
        <v>45289</v>
      </c>
      <c r="T5" cm="1" vm="2">
        <f t="array" aca="1" ref="T5:U5" ca="1">_xlfn.STOCKHISTORY(B5,S5,S5,0,0 )</f>
        <v>45289</v>
      </c>
      <c r="U5" s="17" vm="1356">
        <f ca="1"/>
        <v>192.48</v>
      </c>
      <c r="V5" s="7">
        <f ca="1">E5/U5-1</f>
        <v>1.2468827930174342E-3</v>
      </c>
      <c r="X5">
        <v>1</v>
      </c>
      <c r="AH5" s="11"/>
      <c r="AJ5" s="11"/>
      <c r="AK5" s="11" cm="1">
        <f t="array" ref="AK5">_FV(B5,"previous close",TRUE)</f>
        <v>192.24</v>
      </c>
      <c r="AL5" s="4">
        <f>AK5*X5</f>
        <v>192.24</v>
      </c>
      <c r="AM5" s="11">
        <f>AD5-AL5</f>
        <v>-192.24</v>
      </c>
    </row>
    <row r="6" spans="1:39" outlineLevel="1" x14ac:dyDescent="0.25">
      <c r="A6" t="s">
        <v>128</v>
      </c>
      <c r="B6" t="e" vm="1357">
        <v>#VALUE!</v>
      </c>
      <c r="C6" t="str" cm="1">
        <f t="array" ref="C6">_FV(B6,"Name")</f>
        <v>Sel Sector:Finl S SPDR</v>
      </c>
      <c r="D6" t="str" cm="1">
        <f t="array" ref="D6">_FV(B6,"Ticker symbol",TRUE)</f>
        <v>XLF</v>
      </c>
      <c r="E6" cm="1">
        <f t="array" ref="E6">_FV(B6,"Price")</f>
        <v>37.340000000000003</v>
      </c>
      <c r="F6" s="1" cm="1">
        <f t="array" ref="F6">_FV(B6,"Change (%)",TRUE)</f>
        <v>-6.9150000000000001E-3</v>
      </c>
      <c r="G6" s="2" cm="1">
        <f t="array" ref="G6">_FV(B6,"52 week high",TRUE)</f>
        <v>38.01</v>
      </c>
      <c r="H6" s="2" cm="1">
        <f t="array" ref="H6">_FV(B6,"52 week low",TRUE)</f>
        <v>30.39</v>
      </c>
      <c r="I6" s="3" cm="1">
        <f t="array" ref="I6">_FV(B6,"Market cap",TRUE)/1000000</f>
        <v>34037.726885839998</v>
      </c>
      <c r="J6" s="14" cm="1">
        <f t="array" ref="J6">_FV(B6,"Volume")</f>
        <v>44029078</v>
      </c>
      <c r="K6" s="14" cm="1">
        <f t="array" ref="K6">_FV(B6,"Volume average",TRUE)</f>
        <v>39059596</v>
      </c>
      <c r="L6" s="3">
        <f>K6*E6/1000000</f>
        <v>1458.4853146400001</v>
      </c>
      <c r="P6" s="7">
        <f>J6/K6</f>
        <v>1.1272281976495608</v>
      </c>
      <c r="Q6" s="7">
        <f>G6/E6-1</f>
        <v>1.7943224424209925E-2</v>
      </c>
      <c r="R6" s="7">
        <f>E6/H6-1</f>
        <v>0.22869364922671931</v>
      </c>
      <c r="S6" s="16">
        <f>$S$1</f>
        <v>45289</v>
      </c>
      <c r="T6" cm="1" vm="2">
        <f t="array" aca="1" ref="T6:U6" ca="1">_xlfn.STOCKHISTORY(B6,S6,S6,0,0 )</f>
        <v>45289</v>
      </c>
      <c r="U6" s="17" vm="1358">
        <f ca="1"/>
        <v>37.6</v>
      </c>
      <c r="V6" s="7">
        <f ca="1">E6/U6-1</f>
        <v>-6.9148936170212449E-3</v>
      </c>
      <c r="X6">
        <v>8</v>
      </c>
      <c r="AH6" s="11"/>
      <c r="AJ6" s="11"/>
      <c r="AK6" s="11" cm="1">
        <f t="array" ref="AK6">_FV(B6,"previous close",TRUE)</f>
        <v>37.6</v>
      </c>
      <c r="AL6" s="4">
        <f>AK6*X6</f>
        <v>300.8</v>
      </c>
      <c r="AM6" s="11">
        <f>AD6-AL6</f>
        <v>-300.8</v>
      </c>
    </row>
    <row r="7" spans="1:39" outlineLevel="1" x14ac:dyDescent="0.25">
      <c r="A7" t="s">
        <v>129</v>
      </c>
      <c r="B7" t="e" vm="1359">
        <v>#VALUE!</v>
      </c>
      <c r="D7" t="str" cm="1">
        <f t="array" ref="D7">_FV(B7,"Ticker symbol",TRUE)</f>
        <v>XLU</v>
      </c>
      <c r="E7" cm="1">
        <f t="array" ref="E7">_FV(B7,"Price")</f>
        <v>62.65</v>
      </c>
      <c r="F7" s="1" cm="1">
        <f t="array" ref="F7">_FV(B7,"Change (%)",TRUE)</f>
        <v>-1.0581E-2</v>
      </c>
      <c r="G7" s="2" cm="1">
        <f t="array" ref="G7">_FV(B7,"52 week high",TRUE)</f>
        <v>71.89</v>
      </c>
      <c r="H7" s="2" cm="1">
        <f t="array" ref="H7">_FV(B7,"52 week low",TRUE)</f>
        <v>54.77</v>
      </c>
      <c r="I7" s="3" cm="1">
        <f t="array" ref="I7">_FV(B7,"Market cap",TRUE)/1000000</f>
        <v>14237.68345142</v>
      </c>
      <c r="J7" s="14" cm="1">
        <f t="array" ref="J7">_FV(B7,"Volume")</f>
        <v>15220883</v>
      </c>
      <c r="K7" s="14" cm="1">
        <f t="array" ref="K7">_FV(B7,"Volume average",TRUE)</f>
        <v>14753822</v>
      </c>
      <c r="L7" s="3">
        <f>K7*E7/1000000</f>
        <v>924.32694829999991</v>
      </c>
      <c r="P7" s="7">
        <f>J7/K7</f>
        <v>1.0316569496365078</v>
      </c>
      <c r="Q7" s="7">
        <f>G7/E7-1</f>
        <v>0.14748603351955314</v>
      </c>
      <c r="R7" s="7">
        <f>E7/H7-1</f>
        <v>0.14387438378674444</v>
      </c>
      <c r="S7" s="16">
        <f>$S$1</f>
        <v>45289</v>
      </c>
      <c r="T7" cm="1" vm="2">
        <f t="array" aca="1" ref="T7:U7" ca="1">_xlfn.STOCKHISTORY(B7,S7,S7,0,0 )</f>
        <v>45289</v>
      </c>
      <c r="U7" s="17" vm="1360">
        <f ca="1"/>
        <v>63.33</v>
      </c>
      <c r="V7" s="7">
        <f ca="1">E7/U7-1</f>
        <v>-1.0737407231959595E-2</v>
      </c>
      <c r="AH7" s="11"/>
      <c r="AJ7" s="11"/>
      <c r="AK7" s="11"/>
      <c r="AM7" s="11"/>
    </row>
    <row r="8" spans="1:39" outlineLevel="1" x14ac:dyDescent="0.25">
      <c r="A8" t="s">
        <v>130</v>
      </c>
      <c r="B8" t="e" vm="1361">
        <v>#VALUE!</v>
      </c>
      <c r="D8" t="str" cm="1">
        <f t="array" ref="D8">_FV(B8,"Ticker symbol",TRUE)</f>
        <v>XLRE</v>
      </c>
      <c r="E8" cm="1">
        <f t="array" ref="E8">_FV(B8,"Price")</f>
        <v>39.299999999999997</v>
      </c>
      <c r="F8" s="1" cm="1">
        <f t="array" ref="F8">_FV(B8,"Change (%)",TRUE)</f>
        <v>-6.0699999999999999E-3</v>
      </c>
      <c r="G8" s="2" cm="1">
        <f t="array" ref="G8">_FV(B8,"52 week high",TRUE)</f>
        <v>42.21</v>
      </c>
      <c r="H8" s="2" cm="1">
        <f t="array" ref="H8">_FV(B8,"52 week low",TRUE)</f>
        <v>31.99</v>
      </c>
      <c r="I8" s="3" cm="1">
        <f t="array" ref="I8">_FV(B8,"Market cap",TRUE)/1000000</f>
        <v>5728.4916151899997</v>
      </c>
      <c r="J8" s="14" cm="1">
        <f t="array" ref="J8">_FV(B8,"Volume")</f>
        <v>11095387</v>
      </c>
      <c r="K8" s="14" cm="1">
        <f t="array" ref="K8">_FV(B8,"Volume average",TRUE)</f>
        <v>5610078</v>
      </c>
      <c r="L8" s="3">
        <f>K8*E8/1000000</f>
        <v>220.47606539999998</v>
      </c>
      <c r="P8" s="7">
        <f>J8/K8</f>
        <v>1.9777598457632852</v>
      </c>
      <c r="Q8" s="7">
        <f>G8/E8-1</f>
        <v>7.4045801526717581E-2</v>
      </c>
      <c r="R8" s="7">
        <f>E8/H8-1</f>
        <v>0.22850890903407306</v>
      </c>
      <c r="S8" s="16">
        <f>$S$1</f>
        <v>45289</v>
      </c>
      <c r="T8" cm="1" vm="2">
        <f t="array" aca="1" ref="T8:U8" ca="1">_xlfn.STOCKHISTORY(B8,S8,S8,0,0 )</f>
        <v>45289</v>
      </c>
      <c r="U8" s="17" vm="1362">
        <f ca="1"/>
        <v>40.06</v>
      </c>
      <c r="V8" s="7">
        <f ca="1">E8/U8-1</f>
        <v>-1.8971542685971121E-2</v>
      </c>
      <c r="X8">
        <v>1</v>
      </c>
      <c r="AH8" s="11"/>
      <c r="AJ8" s="11"/>
      <c r="AK8" s="11" cm="1">
        <f t="array" ref="AK8">_FV(B8,"previous close",TRUE)</f>
        <v>39.54</v>
      </c>
      <c r="AL8" s="4">
        <f>AK8*X8</f>
        <v>39.54</v>
      </c>
      <c r="AM8" s="11">
        <f>AD8-AL8</f>
        <v>-39.54</v>
      </c>
    </row>
    <row r="9" spans="1:39" outlineLevel="1" x14ac:dyDescent="0.25">
      <c r="A9" t="s">
        <v>131</v>
      </c>
      <c r="B9" t="e" vm="1363">
        <v>#VALUE!</v>
      </c>
      <c r="C9" t="str" cm="1">
        <f t="array" ref="C9">_FV(B9,"Name")</f>
        <v>Sel Sector:Indust SPDR</v>
      </c>
      <c r="D9" t="str" cm="1">
        <f t="array" ref="D9">_FV(B9,"Ticker symbol",TRUE)</f>
        <v>XLI</v>
      </c>
      <c r="E9" cm="1">
        <f t="array" ref="E9">_FV(B9,"Price")</f>
        <v>110.98</v>
      </c>
      <c r="F9" s="1" cm="1">
        <f t="array" ref="F9">_FV(B9,"Change (%)",TRUE)</f>
        <v>-1.0078999999999999E-2</v>
      </c>
      <c r="G9" s="2" cm="1">
        <f t="array" ref="G9">_FV(B9,"52 week high",TRUE)</f>
        <v>114.4</v>
      </c>
      <c r="H9" s="2" cm="1">
        <f t="array" ref="H9">_FV(B9,"52 week low",TRUE)</f>
        <v>95.19</v>
      </c>
      <c r="I9" s="3" cm="1">
        <f t="array" ref="I9">_FV(B9,"Market cap",TRUE)/1000000</f>
        <v>15404.051076739999</v>
      </c>
      <c r="J9" s="14" cm="1">
        <f t="array" ref="J9">_FV(B9,"Volume")</f>
        <v>10834157</v>
      </c>
      <c r="K9" s="14" cm="1">
        <f t="array" ref="K9">_FV(B9,"Volume average",TRUE)</f>
        <v>8958421</v>
      </c>
      <c r="L9" s="3">
        <f>K9*E9/1000000</f>
        <v>994.20556257999999</v>
      </c>
      <c r="P9" s="7">
        <f>J9/K9</f>
        <v>1.2093824346946855</v>
      </c>
      <c r="Q9" s="7">
        <f>G9/E9-1</f>
        <v>3.0816363308704187E-2</v>
      </c>
      <c r="R9" s="7">
        <f>E9/H9-1</f>
        <v>0.16587876877823304</v>
      </c>
      <c r="S9" s="16">
        <f>$S$1</f>
        <v>45289</v>
      </c>
      <c r="T9" cm="1" vm="2">
        <f t="array" aca="1" ref="T9:U9" ca="1">_xlfn.STOCKHISTORY(B9,S9,S9,0,0 )</f>
        <v>45289</v>
      </c>
      <c r="U9" s="17" vm="1364">
        <f ca="1"/>
        <v>113.99</v>
      </c>
      <c r="V9" s="7">
        <f ca="1">E9/U9-1</f>
        <v>-2.6405825072374656E-2</v>
      </c>
      <c r="X9">
        <v>1</v>
      </c>
      <c r="AH9" s="11"/>
      <c r="AJ9" s="11"/>
      <c r="AK9" s="11" cm="1">
        <f t="array" ref="AK9">_FV(B9,"previous close",TRUE)</f>
        <v>112.11</v>
      </c>
      <c r="AL9" s="4">
        <f>AK9*X9</f>
        <v>112.11</v>
      </c>
      <c r="AM9" s="11">
        <f>AD9-AL9</f>
        <v>-112.11</v>
      </c>
    </row>
    <row r="10" spans="1:39" outlineLevel="1" x14ac:dyDescent="0.25">
      <c r="A10" t="s">
        <v>132</v>
      </c>
      <c r="B10" t="e" vm="1365">
        <v>#VALUE!</v>
      </c>
      <c r="C10" t="str" cm="1">
        <f t="array" ref="C10">_FV(B10,"Name")</f>
        <v>Sel Sector:C Dsc SPDR</v>
      </c>
      <c r="D10" t="str" cm="1">
        <f t="array" ref="D10">_FV(B10,"Ticker symbol",TRUE)</f>
        <v>XLY</v>
      </c>
      <c r="E10" cm="1">
        <f t="array" ref="E10">_FV(B10,"Price")</f>
        <v>173.76</v>
      </c>
      <c r="F10" s="1" cm="1">
        <f t="array" ref="F10">_FV(B10,"Change (%)",TRUE)</f>
        <v>-1.15E-3</v>
      </c>
      <c r="G10" s="2" cm="1">
        <f t="array" ref="G10">_FV(B10,"52 week high",TRUE)</f>
        <v>182.19</v>
      </c>
      <c r="H10" s="2" cm="1">
        <f t="array" ref="H10">_FV(B10,"52 week low",TRUE)</f>
        <v>134.99</v>
      </c>
      <c r="I10" s="3" cm="1">
        <f t="array" ref="I10">_FV(B10,"Market cap",TRUE)/1000000</f>
        <v>19562.631022959999</v>
      </c>
      <c r="J10" s="14" cm="1">
        <f t="array" ref="J10">_FV(B10,"Volume")</f>
        <v>4488073</v>
      </c>
      <c r="K10" s="14" cm="1">
        <f t="array" ref="K10">_FV(B10,"Volume average",TRUE)</f>
        <v>4820396</v>
      </c>
      <c r="L10" s="3">
        <f>K10*E10/1000000</f>
        <v>837.59200895999993</v>
      </c>
      <c r="P10" s="7">
        <f>J10/K10</f>
        <v>0.93105898353579253</v>
      </c>
      <c r="Q10" s="7">
        <f>G10/E10-1</f>
        <v>4.8515193370165743E-2</v>
      </c>
      <c r="R10" s="7">
        <f>E10/H10-1</f>
        <v>0.28720645973775816</v>
      </c>
      <c r="S10" s="16">
        <f>$S$1</f>
        <v>45289</v>
      </c>
      <c r="T10" cm="1" vm="2">
        <f t="array" aca="1" ref="T10:U10" ca="1">_xlfn.STOCKHISTORY(B10,S10,S10,0,0 )</f>
        <v>45289</v>
      </c>
      <c r="U10" s="17" vm="1366">
        <f ca="1"/>
        <v>178.81</v>
      </c>
      <c r="V10" s="7">
        <f ca="1">E10/U10-1</f>
        <v>-2.8242268329511822E-2</v>
      </c>
      <c r="X10">
        <v>1</v>
      </c>
      <c r="AH10" s="11"/>
      <c r="AJ10" s="11"/>
      <c r="AK10" s="11" cm="1">
        <f t="array" ref="AK10">_FV(B10,"previous close",TRUE)</f>
        <v>173.96</v>
      </c>
      <c r="AL10" s="4">
        <f>AK10*X10</f>
        <v>173.96</v>
      </c>
      <c r="AM10" s="11">
        <f>AD10-AL10</f>
        <v>-173.96</v>
      </c>
    </row>
    <row r="11" spans="1:39" outlineLevel="1" x14ac:dyDescent="0.25">
      <c r="A11" t="s">
        <v>133</v>
      </c>
      <c r="B11" t="e" vm="1367">
        <v>#VALUE!</v>
      </c>
      <c r="C11" t="str" cm="1">
        <f t="array" ref="C11">_FV(B11,"Name")</f>
        <v>Sel Sector:Matrls SPDR</v>
      </c>
      <c r="D11" t="str" cm="1">
        <f t="array" ref="D11">_FV(B11,"Ticker symbol",TRUE)</f>
        <v>XLB</v>
      </c>
      <c r="E11" cm="1">
        <f t="array" ref="E11">_FV(B11,"Price")</f>
        <v>82.49</v>
      </c>
      <c r="F11" s="1" cm="1">
        <f t="array" ref="F11">_FV(B11,"Change (%)",TRUE)</f>
        <v>-1.1504E-2</v>
      </c>
      <c r="G11" s="2" cm="1">
        <f t="array" ref="G11">_FV(B11,"52 week high",TRUE)</f>
        <v>86.3</v>
      </c>
      <c r="H11" s="2" cm="1">
        <f t="array" ref="H11">_FV(B11,"52 week low",TRUE)</f>
        <v>74.33</v>
      </c>
      <c r="I11" s="3" cm="1">
        <f t="array" ref="I11">_FV(B11,"Market cap",TRUE)/1000000</f>
        <v>5386.5416499700004</v>
      </c>
      <c r="J11" s="14" cm="1">
        <f t="array" ref="J11">_FV(B11,"Volume")</f>
        <v>5276362</v>
      </c>
      <c r="K11" s="14" cm="1">
        <f t="array" ref="K11">_FV(B11,"Volume average",TRUE)</f>
        <v>5568810</v>
      </c>
      <c r="L11" s="3">
        <f>K11*E11/1000000</f>
        <v>459.37113689999995</v>
      </c>
      <c r="P11" s="7">
        <f>J11/K11</f>
        <v>0.94748465111935942</v>
      </c>
      <c r="Q11" s="7">
        <f>G11/E11-1</f>
        <v>4.6187416656564562E-2</v>
      </c>
      <c r="R11" s="7">
        <f>E11/H11-1</f>
        <v>0.10978070765505166</v>
      </c>
      <c r="S11" s="16">
        <f>$S$1</f>
        <v>45289</v>
      </c>
      <c r="T11" cm="1" vm="2">
        <f t="array" aca="1" ref="T11:U11" ca="1">_xlfn.STOCKHISTORY(B11,S11,S11,0,0 )</f>
        <v>45289</v>
      </c>
      <c r="U11" s="17" vm="1368">
        <f ca="1"/>
        <v>85.54</v>
      </c>
      <c r="V11" s="7">
        <f ca="1">E11/U11-1</f>
        <v>-3.565583352817403E-2</v>
      </c>
      <c r="X11">
        <v>8</v>
      </c>
      <c r="AH11" s="11"/>
      <c r="AJ11" s="11"/>
      <c r="AK11" s="11" cm="1">
        <f t="array" ref="AK11">_FV(B11,"previous close",TRUE)</f>
        <v>83.45</v>
      </c>
      <c r="AL11" s="4">
        <f>AK11*X11</f>
        <v>667.6</v>
      </c>
      <c r="AM11" s="11">
        <f>AD11-AL11</f>
        <v>-667.6</v>
      </c>
    </row>
    <row r="12" spans="1:39" outlineLevel="1" x14ac:dyDescent="0.25">
      <c r="A12" t="s">
        <v>134</v>
      </c>
      <c r="B12" t="e" vm="1369">
        <v>#VALUE!</v>
      </c>
      <c r="C12" t="str" cm="1">
        <f t="array" ref="C12">_FV(B12,"Name")</f>
        <v>Sel Sector:Energy SPDR</v>
      </c>
      <c r="D12" t="str" cm="1">
        <f t="array" ref="D12">_FV(B12,"Ticker symbol",TRUE)</f>
        <v>XLE</v>
      </c>
      <c r="E12" cm="1">
        <f t="array" ref="E12">_FV(B12,"Price")</f>
        <v>80.73</v>
      </c>
      <c r="F12" s="1" cm="1">
        <f t="array" ref="F12">_FV(B12,"Change (%)",TRUE)</f>
        <v>-2.3584999999999998E-2</v>
      </c>
      <c r="G12" s="2" cm="1">
        <f t="array" ref="G12">_FV(B12,"52 week high",TRUE)</f>
        <v>93.685000000000002</v>
      </c>
      <c r="H12" s="2" cm="1">
        <f t="array" ref="H12">_FV(B12,"52 week low",TRUE)</f>
        <v>75.355000000000004</v>
      </c>
      <c r="I12" s="3" cm="1">
        <f t="array" ref="I12">_FV(B12,"Market cap",TRUE)/1000000</f>
        <v>36179.456396779999</v>
      </c>
      <c r="J12" s="14" cm="1">
        <f t="array" ref="J12">_FV(B12,"Volume")</f>
        <v>18010029</v>
      </c>
      <c r="K12" s="14" cm="1">
        <f t="array" ref="K12">_FV(B12,"Volume average",TRUE)</f>
        <v>18301863</v>
      </c>
      <c r="L12" s="3">
        <f>K12*E12/1000000</f>
        <v>1477.50939999</v>
      </c>
      <c r="P12" s="7">
        <f>J12/K12</f>
        <v>0.98405441019856832</v>
      </c>
      <c r="Q12" s="7">
        <f>G12/E12-1</f>
        <v>0.16047318221231266</v>
      </c>
      <c r="R12" s="7">
        <f>E12/H12-1</f>
        <v>7.1329042532015219E-2</v>
      </c>
      <c r="S12" s="16">
        <f>$S$1</f>
        <v>45289</v>
      </c>
      <c r="T12" cm="1" vm="2">
        <f t="array" aca="1" ref="T12:U12" ca="1">_xlfn.STOCKHISTORY(B12,S12,S12,0,0 )</f>
        <v>45289</v>
      </c>
      <c r="U12" s="17" vm="1370">
        <f ca="1"/>
        <v>83.84</v>
      </c>
      <c r="V12" s="7">
        <f ca="1">E12/U12-1</f>
        <v>-3.7094465648854991E-2</v>
      </c>
      <c r="AH12" s="11"/>
      <c r="AJ12" s="11"/>
      <c r="AK12" s="11"/>
      <c r="AM12" s="11"/>
    </row>
    <row r="13" spans="1:39" x14ac:dyDescent="0.25">
      <c r="A13" s="20"/>
      <c r="S13" s="16"/>
      <c r="T13"/>
    </row>
    <row r="14" spans="1:39" x14ac:dyDescent="0.25">
      <c r="S14" s="16"/>
      <c r="T14"/>
    </row>
    <row r="15" spans="1:39" outlineLevel="1" x14ac:dyDescent="0.25">
      <c r="A15" s="20"/>
      <c r="S15" s="16"/>
      <c r="T15"/>
      <c r="AH15" s="11"/>
      <c r="AJ15" s="11"/>
      <c r="AK15" s="11"/>
      <c r="AM15" s="11"/>
    </row>
    <row r="16" spans="1:39" outlineLevel="1" x14ac:dyDescent="0.25">
      <c r="A16" s="20"/>
      <c r="P16" s="1"/>
      <c r="S16" s="16"/>
      <c r="T16"/>
      <c r="AH16" s="11"/>
      <c r="AJ16" s="11"/>
      <c r="AK16" s="11"/>
      <c r="AM16" s="11"/>
    </row>
    <row r="17" spans="1:39" outlineLevel="1" x14ac:dyDescent="0.25">
      <c r="A17" s="20"/>
      <c r="S17" s="16"/>
      <c r="T17"/>
      <c r="AH17" s="11"/>
      <c r="AJ17" s="11"/>
      <c r="AK17" s="11"/>
      <c r="AM17" s="11"/>
    </row>
    <row r="18" spans="1:39" outlineLevel="1" x14ac:dyDescent="0.25">
      <c r="A18" s="20"/>
      <c r="S18" s="16"/>
      <c r="T18"/>
      <c r="AH18" s="11"/>
      <c r="AJ18" s="11"/>
      <c r="AK18" s="11"/>
      <c r="AM18" s="11"/>
    </row>
    <row r="19" spans="1:39" outlineLevel="1" x14ac:dyDescent="0.25">
      <c r="A19" s="20"/>
      <c r="S19" s="16"/>
      <c r="T19"/>
      <c r="AH19" s="11"/>
      <c r="AJ19" s="11"/>
      <c r="AK19" s="11"/>
      <c r="AM19" s="11"/>
    </row>
    <row r="20" spans="1:39" x14ac:dyDescent="0.25">
      <c r="S20" s="16"/>
      <c r="T20"/>
    </row>
    <row r="21" spans="1:39" x14ac:dyDescent="0.25">
      <c r="S21" s="16"/>
      <c r="T21"/>
    </row>
    <row r="22" spans="1:39" x14ac:dyDescent="0.25">
      <c r="S22" s="16"/>
      <c r="T22"/>
    </row>
    <row r="23" spans="1:39" x14ac:dyDescent="0.25">
      <c r="S23" s="16"/>
      <c r="T23"/>
    </row>
    <row r="24" spans="1:39" x14ac:dyDescent="0.25">
      <c r="S24" s="16"/>
      <c r="T24"/>
    </row>
    <row r="25" spans="1:39" x14ac:dyDescent="0.25">
      <c r="S25" s="16"/>
      <c r="T25"/>
    </row>
    <row r="26" spans="1:39" x14ac:dyDescent="0.25">
      <c r="S26" s="16"/>
      <c r="T26"/>
    </row>
    <row r="27" spans="1:39" x14ac:dyDescent="0.25">
      <c r="S27" s="16"/>
      <c r="T27"/>
    </row>
    <row r="28" spans="1:39" x14ac:dyDescent="0.25">
      <c r="S28" s="16"/>
      <c r="T28"/>
    </row>
    <row r="29" spans="1:39" x14ac:dyDescent="0.25">
      <c r="S29" s="16"/>
      <c r="T29"/>
    </row>
    <row r="30" spans="1:39" x14ac:dyDescent="0.25">
      <c r="S30" s="16"/>
      <c r="T30"/>
    </row>
    <row r="31" spans="1:39" x14ac:dyDescent="0.25">
      <c r="S31" s="16"/>
      <c r="T31"/>
    </row>
    <row r="32" spans="1:39" s="17" customFormat="1" x14ac:dyDescent="0.25">
      <c r="A32"/>
      <c r="B32"/>
      <c r="C32"/>
      <c r="D32"/>
      <c r="E32"/>
      <c r="F32" s="1"/>
      <c r="G32" s="2"/>
      <c r="H32" s="2"/>
      <c r="I32" s="3"/>
      <c r="J32" s="14"/>
      <c r="K32" s="14"/>
      <c r="L32" s="3"/>
      <c r="M32" s="3"/>
      <c r="N32" s="3"/>
      <c r="O32" s="3"/>
      <c r="P32" s="7"/>
      <c r="Q32" s="7"/>
      <c r="R32" s="7"/>
      <c r="S32" s="16"/>
      <c r="T32"/>
      <c r="V32" s="7"/>
      <c r="W32"/>
      <c r="X32"/>
      <c r="Y32" s="3"/>
      <c r="Z32" s="4"/>
      <c r="AA32" s="3"/>
      <c r="AB32" s="7"/>
      <c r="AC32"/>
      <c r="AD32" s="4"/>
      <c r="AE32" s="4"/>
      <c r="AF32" s="4"/>
      <c r="AG32"/>
      <c r="AH32"/>
      <c r="AI32" s="4"/>
      <c r="AJ32"/>
      <c r="AK32"/>
      <c r="AL32" s="4"/>
      <c r="AM32"/>
    </row>
    <row r="33" spans="1:39" s="17" customFormat="1" x14ac:dyDescent="0.25">
      <c r="A33"/>
      <c r="B33"/>
      <c r="C33"/>
      <c r="D33"/>
      <c r="E33"/>
      <c r="F33" s="1"/>
      <c r="G33" s="2"/>
      <c r="H33" s="2"/>
      <c r="I33" s="3"/>
      <c r="J33" s="14"/>
      <c r="K33" s="14"/>
      <c r="L33" s="3"/>
      <c r="M33" s="3"/>
      <c r="N33" s="3"/>
      <c r="O33" s="3"/>
      <c r="P33" s="7"/>
      <c r="Q33" s="7"/>
      <c r="R33" s="7"/>
      <c r="S33" s="16"/>
      <c r="T33"/>
      <c r="V33" s="7"/>
      <c r="W33"/>
      <c r="X33"/>
      <c r="Y33" s="3"/>
      <c r="Z33" s="4"/>
      <c r="AA33" s="3"/>
      <c r="AB33" s="7"/>
      <c r="AC33"/>
      <c r="AD33" s="4"/>
      <c r="AE33" s="4"/>
      <c r="AF33" s="4"/>
      <c r="AG33"/>
      <c r="AH33"/>
      <c r="AI33" s="4"/>
      <c r="AJ33"/>
      <c r="AK33"/>
      <c r="AL33" s="4"/>
      <c r="AM33"/>
    </row>
    <row r="34" spans="1:39" s="17" customFormat="1" x14ac:dyDescent="0.25">
      <c r="A34"/>
      <c r="B34"/>
      <c r="C34"/>
      <c r="D34"/>
      <c r="E34"/>
      <c r="F34" s="1"/>
      <c r="G34" s="2"/>
      <c r="H34" s="2"/>
      <c r="I34" s="3"/>
      <c r="J34" s="14"/>
      <c r="K34" s="14"/>
      <c r="L34" s="3"/>
      <c r="M34" s="3"/>
      <c r="N34" s="3"/>
      <c r="O34" s="3"/>
      <c r="P34" s="7"/>
      <c r="Q34" s="7"/>
      <c r="R34" s="7"/>
      <c r="S34" s="16"/>
      <c r="T34"/>
      <c r="V34" s="7"/>
      <c r="W34"/>
      <c r="X34"/>
      <c r="Y34" s="3"/>
      <c r="Z34" s="4"/>
      <c r="AA34" s="3"/>
      <c r="AB34" s="7"/>
      <c r="AC34"/>
      <c r="AD34" s="4"/>
      <c r="AE34" s="4"/>
      <c r="AF34" s="4"/>
      <c r="AG34"/>
      <c r="AH34"/>
      <c r="AI34" s="4"/>
      <c r="AJ34"/>
      <c r="AK34"/>
      <c r="AL34" s="4"/>
      <c r="AM34"/>
    </row>
    <row r="35" spans="1:39" s="17" customFormat="1" x14ac:dyDescent="0.25">
      <c r="A35"/>
      <c r="B35"/>
      <c r="C35"/>
      <c r="D35"/>
      <c r="E35"/>
      <c r="F35" s="1"/>
      <c r="G35" s="2"/>
      <c r="H35" s="2"/>
      <c r="I35" s="3"/>
      <c r="J35" s="14"/>
      <c r="K35" s="14"/>
      <c r="L35" s="3"/>
      <c r="M35" s="3"/>
      <c r="N35" s="3"/>
      <c r="O35" s="3"/>
      <c r="P35" s="7"/>
      <c r="Q35" s="7"/>
      <c r="R35" s="7"/>
      <c r="S35" s="16"/>
      <c r="T35"/>
      <c r="V35" s="7"/>
      <c r="W35"/>
      <c r="X35"/>
      <c r="Y35" s="3"/>
      <c r="Z35" s="4"/>
      <c r="AA35" s="3"/>
      <c r="AB35" s="7"/>
      <c r="AC35"/>
      <c r="AD35" s="4"/>
      <c r="AE35" s="4"/>
      <c r="AF35" s="4"/>
      <c r="AG35"/>
      <c r="AH35"/>
      <c r="AI35" s="4"/>
      <c r="AJ35"/>
      <c r="AK35"/>
      <c r="AL35" s="4"/>
      <c r="AM35"/>
    </row>
    <row r="36" spans="1:39" s="17" customFormat="1" x14ac:dyDescent="0.25">
      <c r="A36"/>
      <c r="B36"/>
      <c r="C36"/>
      <c r="D36"/>
      <c r="E36"/>
      <c r="F36" s="1"/>
      <c r="G36" s="2"/>
      <c r="H36" s="2"/>
      <c r="I36" s="3"/>
      <c r="J36" s="14"/>
      <c r="K36" s="14"/>
      <c r="L36" s="3"/>
      <c r="M36" s="3"/>
      <c r="N36" s="3"/>
      <c r="O36" s="3"/>
      <c r="P36" s="7"/>
      <c r="Q36" s="7"/>
      <c r="R36" s="7"/>
      <c r="S36" s="16"/>
      <c r="T36"/>
      <c r="V36" s="7"/>
      <c r="W36"/>
      <c r="X36"/>
      <c r="Y36" s="3"/>
      <c r="Z36" s="4"/>
      <c r="AA36" s="3"/>
      <c r="AB36" s="7"/>
      <c r="AC36"/>
      <c r="AD36" s="4"/>
      <c r="AE36" s="4"/>
      <c r="AF36" s="4"/>
      <c r="AG36"/>
      <c r="AH36"/>
      <c r="AI36" s="4"/>
      <c r="AJ36"/>
      <c r="AK36"/>
      <c r="AL36" s="4"/>
      <c r="AM36"/>
    </row>
    <row r="37" spans="1:39" s="17" customFormat="1" x14ac:dyDescent="0.25">
      <c r="A37"/>
      <c r="B37"/>
      <c r="C37"/>
      <c r="D37"/>
      <c r="E37"/>
      <c r="F37" s="1"/>
      <c r="G37" s="2"/>
      <c r="H37" s="2"/>
      <c r="I37" s="3"/>
      <c r="J37" s="14"/>
      <c r="K37" s="14"/>
      <c r="L37" s="3"/>
      <c r="M37" s="3"/>
      <c r="N37" s="3"/>
      <c r="O37" s="3"/>
      <c r="P37" s="7"/>
      <c r="Q37" s="7"/>
      <c r="R37" s="7"/>
      <c r="S37" s="16"/>
      <c r="T37"/>
      <c r="V37" s="7"/>
      <c r="W37"/>
      <c r="X37"/>
      <c r="Y37" s="3"/>
      <c r="Z37" s="4"/>
      <c r="AA37" s="3"/>
      <c r="AB37" s="7"/>
      <c r="AC37"/>
      <c r="AD37" s="4"/>
      <c r="AE37" s="4"/>
      <c r="AF37" s="4"/>
      <c r="AG37"/>
      <c r="AH37"/>
      <c r="AI37" s="4"/>
      <c r="AJ37"/>
      <c r="AK37"/>
      <c r="AL37" s="4"/>
      <c r="AM37"/>
    </row>
    <row r="38" spans="1:39" s="17" customFormat="1" x14ac:dyDescent="0.25">
      <c r="A38"/>
      <c r="B38"/>
      <c r="C38"/>
      <c r="D38"/>
      <c r="E38"/>
      <c r="F38" s="1"/>
      <c r="G38" s="2"/>
      <c r="H38" s="2"/>
      <c r="I38" s="3"/>
      <c r="J38" s="14"/>
      <c r="K38" s="14"/>
      <c r="L38" s="3"/>
      <c r="M38" s="3"/>
      <c r="N38" s="3"/>
      <c r="O38" s="3"/>
      <c r="P38" s="7"/>
      <c r="Q38" s="7"/>
      <c r="R38" s="7"/>
      <c r="S38" s="16"/>
      <c r="T38"/>
      <c r="V38" s="7"/>
      <c r="W38"/>
      <c r="X38"/>
      <c r="Y38" s="3"/>
      <c r="Z38" s="4"/>
      <c r="AA38" s="3"/>
      <c r="AB38" s="7"/>
      <c r="AC38"/>
      <c r="AD38" s="4"/>
      <c r="AE38" s="4"/>
      <c r="AF38" s="4"/>
      <c r="AG38"/>
      <c r="AH38"/>
      <c r="AI38" s="4"/>
      <c r="AJ38"/>
      <c r="AK38"/>
      <c r="AL38" s="4"/>
      <c r="AM38"/>
    </row>
    <row r="39" spans="1:39" s="17" customFormat="1" x14ac:dyDescent="0.25">
      <c r="A39"/>
      <c r="B39"/>
      <c r="C39"/>
      <c r="D39"/>
      <c r="E39"/>
      <c r="F39" s="1"/>
      <c r="G39" s="2"/>
      <c r="H39" s="2"/>
      <c r="I39" s="3"/>
      <c r="J39" s="14"/>
      <c r="K39" s="14"/>
      <c r="L39" s="3"/>
      <c r="M39" s="3"/>
      <c r="N39" s="3"/>
      <c r="O39" s="3"/>
      <c r="P39" s="7"/>
      <c r="Q39" s="7"/>
      <c r="R39" s="7"/>
      <c r="S39" s="16"/>
      <c r="T39"/>
      <c r="V39" s="7"/>
      <c r="W39"/>
      <c r="X39"/>
      <c r="Y39" s="3"/>
      <c r="Z39" s="4"/>
      <c r="AA39" s="3"/>
      <c r="AB39" s="7"/>
      <c r="AC39"/>
      <c r="AD39" s="4"/>
      <c r="AE39" s="4"/>
      <c r="AF39" s="4"/>
      <c r="AG39"/>
      <c r="AH39"/>
      <c r="AI39" s="4"/>
      <c r="AJ39"/>
      <c r="AK39"/>
      <c r="AL39" s="4"/>
      <c r="AM39"/>
    </row>
  </sheetData>
  <autoFilter ref="A1:V12" xr:uid="{46BA2E9A-9C63-4A89-942A-D776361820DA}">
    <sortState xmlns:xlrd2="http://schemas.microsoft.com/office/spreadsheetml/2017/richdata2" ref="A2:V12">
      <sortCondition descending="1" ref="V1:V12"/>
    </sortState>
  </autoFilter>
  <phoneticPr fontId="1" type="noConversion"/>
  <conditionalFormatting sqref="F2:F7">
    <cfRule type="colorScale" priority="37">
      <colorScale>
        <cfvo type="min"/>
        <cfvo type="percentile" val="50"/>
        <cfvo type="max"/>
        <color rgb="FF63BE7B"/>
        <color rgb="FFFFEB84"/>
        <color rgb="FFF8696B"/>
      </colorScale>
    </cfRule>
    <cfRule type="colorScale" priority="38">
      <colorScale>
        <cfvo type="min"/>
        <cfvo type="percentile" val="50"/>
        <cfvo type="max"/>
        <color rgb="FFF8696B"/>
        <color rgb="FFFFEB84"/>
        <color rgb="FF63BE7B"/>
      </colorScale>
    </cfRule>
  </conditionalFormatting>
  <conditionalFormatting sqref="F2:F15">
    <cfRule type="colorScale" priority="27">
      <colorScale>
        <cfvo type="min"/>
        <cfvo type="percentile" val="50"/>
        <cfvo type="max"/>
        <color rgb="FFF8696B"/>
        <color rgb="FFFFEB84"/>
        <color rgb="FF63BE7B"/>
      </colorScale>
    </cfRule>
  </conditionalFormatting>
  <conditionalFormatting sqref="F8:F15">
    <cfRule type="colorScale" priority="35">
      <colorScale>
        <cfvo type="min"/>
        <cfvo type="percentile" val="50"/>
        <cfvo type="max"/>
        <color rgb="FF63BE7B"/>
        <color rgb="FFFFEB84"/>
        <color rgb="FFF8696B"/>
      </colorScale>
    </cfRule>
    <cfRule type="colorScale" priority="36">
      <colorScale>
        <cfvo type="min"/>
        <cfvo type="percentile" val="50"/>
        <cfvo type="max"/>
        <color rgb="FFF8696B"/>
        <color rgb="FFFFEB84"/>
        <color rgb="FF63BE7B"/>
      </colorScale>
    </cfRule>
  </conditionalFormatting>
  <conditionalFormatting sqref="I2:I7">
    <cfRule type="colorScale" priority="33">
      <colorScale>
        <cfvo type="min"/>
        <cfvo type="percentile" val="50"/>
        <cfvo type="max"/>
        <color rgb="FF63BE7B"/>
        <color rgb="FFFFEB84"/>
        <color rgb="FFF8696B"/>
      </colorScale>
    </cfRule>
    <cfRule type="colorScale" priority="34">
      <colorScale>
        <cfvo type="min"/>
        <cfvo type="percentile" val="50"/>
        <cfvo type="max"/>
        <color rgb="FFF8696B"/>
        <color rgb="FFFFEB84"/>
        <color rgb="FF63BE7B"/>
      </colorScale>
    </cfRule>
  </conditionalFormatting>
  <conditionalFormatting sqref="I2:I15">
    <cfRule type="colorScale" priority="6">
      <colorScale>
        <cfvo type="min"/>
        <cfvo type="percentile" val="50"/>
        <cfvo type="max"/>
        <color rgb="FFF8696B"/>
        <color rgb="FFFFEB84"/>
        <color rgb="FF63BE7B"/>
      </colorScale>
    </cfRule>
  </conditionalFormatting>
  <conditionalFormatting sqref="I8:I15">
    <cfRule type="colorScale" priority="31">
      <colorScale>
        <cfvo type="min"/>
        <cfvo type="percentile" val="50"/>
        <cfvo type="max"/>
        <color rgb="FF63BE7B"/>
        <color rgb="FFFFEB84"/>
        <color rgb="FFF8696B"/>
      </colorScale>
    </cfRule>
    <cfRule type="colorScale" priority="32">
      <colorScale>
        <cfvo type="min"/>
        <cfvo type="percentile" val="50"/>
        <cfvo type="max"/>
        <color rgb="FFF8696B"/>
        <color rgb="FFFFEB84"/>
        <color rgb="FF63BE7B"/>
      </colorScale>
    </cfRule>
  </conditionalFormatting>
  <conditionalFormatting sqref="L2:L7">
    <cfRule type="colorScale" priority="4">
      <colorScale>
        <cfvo type="min"/>
        <cfvo type="percentile" val="50"/>
        <cfvo type="max"/>
        <color rgb="FF63BE7B"/>
        <color rgb="FFFFEB84"/>
        <color rgb="FFF8696B"/>
      </colorScale>
    </cfRule>
    <cfRule type="colorScale" priority="5">
      <colorScale>
        <cfvo type="min"/>
        <cfvo type="percentile" val="50"/>
        <cfvo type="max"/>
        <color rgb="FFF8696B"/>
        <color rgb="FFFFEB84"/>
        <color rgb="FF63BE7B"/>
      </colorScale>
    </cfRule>
  </conditionalFormatting>
  <conditionalFormatting sqref="L2:L15">
    <cfRule type="colorScale" priority="1">
      <colorScale>
        <cfvo type="min"/>
        <cfvo type="percentile" val="50"/>
        <cfvo type="max"/>
        <color rgb="FFF8696B"/>
        <color rgb="FFFFEB84"/>
        <color rgb="FF63BE7B"/>
      </colorScale>
    </cfRule>
  </conditionalFormatting>
  <conditionalFormatting sqref="L8:L15">
    <cfRule type="colorScale" priority="2">
      <colorScale>
        <cfvo type="min"/>
        <cfvo type="percentile" val="50"/>
        <cfvo type="max"/>
        <color rgb="FF63BE7B"/>
        <color rgb="FFFFEB84"/>
        <color rgb="FFF8696B"/>
      </colorScale>
    </cfRule>
    <cfRule type="colorScale" priority="3">
      <colorScale>
        <cfvo type="min"/>
        <cfvo type="percentile" val="50"/>
        <cfvo type="max"/>
        <color rgb="FFF8696B"/>
        <color rgb="FFFFEB84"/>
        <color rgb="FF63BE7B"/>
      </colorScale>
    </cfRule>
  </conditionalFormatting>
  <conditionalFormatting sqref="P2:P7">
    <cfRule type="colorScale" priority="25">
      <colorScale>
        <cfvo type="min"/>
        <cfvo type="percentile" val="50"/>
        <cfvo type="max"/>
        <color rgb="FF63BE7B"/>
        <color rgb="FFFFEB84"/>
        <color rgb="FFF8696B"/>
      </colorScale>
    </cfRule>
    <cfRule type="colorScale" priority="26">
      <colorScale>
        <cfvo type="min"/>
        <cfvo type="percentile" val="50"/>
        <cfvo type="max"/>
        <color rgb="FFF8696B"/>
        <color rgb="FFFFEB84"/>
        <color rgb="FF63BE7B"/>
      </colorScale>
    </cfRule>
  </conditionalFormatting>
  <conditionalFormatting sqref="P2:P15">
    <cfRule type="colorScale" priority="22">
      <colorScale>
        <cfvo type="min"/>
        <cfvo type="percentile" val="50"/>
        <cfvo type="max"/>
        <color rgb="FFF8696B"/>
        <color rgb="FFFFEB84"/>
        <color rgb="FF63BE7B"/>
      </colorScale>
    </cfRule>
  </conditionalFormatting>
  <conditionalFormatting sqref="P8:P15">
    <cfRule type="colorScale" priority="23">
      <colorScale>
        <cfvo type="min"/>
        <cfvo type="percentile" val="50"/>
        <cfvo type="max"/>
        <color rgb="FF63BE7B"/>
        <color rgb="FFFFEB84"/>
        <color rgb="FFF8696B"/>
      </colorScale>
    </cfRule>
    <cfRule type="colorScale" priority="24">
      <colorScale>
        <cfvo type="min"/>
        <cfvo type="percentile" val="50"/>
        <cfvo type="max"/>
        <color rgb="FFF8696B"/>
        <color rgb="FFFFEB84"/>
        <color rgb="FF63BE7B"/>
      </colorScale>
    </cfRule>
  </conditionalFormatting>
  <conditionalFormatting sqref="P16">
    <cfRule type="colorScale" priority="28">
      <colorScale>
        <cfvo type="min"/>
        <cfvo type="percentile" val="50"/>
        <cfvo type="max"/>
        <color rgb="FFF8696B"/>
        <color rgb="FFFFEB84"/>
        <color rgb="FF63BE7B"/>
      </colorScale>
    </cfRule>
    <cfRule type="colorScale" priority="29">
      <colorScale>
        <cfvo type="min"/>
        <cfvo type="percentile" val="50"/>
        <cfvo type="max"/>
        <color rgb="FF63BE7B"/>
        <color rgb="FFFFEB84"/>
        <color rgb="FFF8696B"/>
      </colorScale>
    </cfRule>
    <cfRule type="colorScale" priority="30">
      <colorScale>
        <cfvo type="min"/>
        <cfvo type="percentile" val="50"/>
        <cfvo type="max"/>
        <color rgb="FFF8696B"/>
        <color rgb="FFFFEB84"/>
        <color rgb="FF63BE7B"/>
      </colorScale>
    </cfRule>
  </conditionalFormatting>
  <conditionalFormatting sqref="Q2:Q7">
    <cfRule type="colorScale" priority="20">
      <colorScale>
        <cfvo type="min"/>
        <cfvo type="percentile" val="50"/>
        <cfvo type="max"/>
        <color rgb="FF63BE7B"/>
        <color rgb="FFFFEB84"/>
        <color rgb="FFF8696B"/>
      </colorScale>
    </cfRule>
    <cfRule type="colorScale" priority="21">
      <colorScale>
        <cfvo type="min"/>
        <cfvo type="percentile" val="50"/>
        <cfvo type="max"/>
        <color rgb="FFF8696B"/>
        <color rgb="FFFFEB84"/>
        <color rgb="FF63BE7B"/>
      </colorScale>
    </cfRule>
  </conditionalFormatting>
  <conditionalFormatting sqref="Q2:Q15">
    <cfRule type="colorScale" priority="17">
      <colorScale>
        <cfvo type="min"/>
        <cfvo type="percentile" val="50"/>
        <cfvo type="max"/>
        <color rgb="FFF8696B"/>
        <color rgb="FFFFEB84"/>
        <color rgb="FF63BE7B"/>
      </colorScale>
    </cfRule>
  </conditionalFormatting>
  <conditionalFormatting sqref="Q8:Q15">
    <cfRule type="colorScale" priority="18">
      <colorScale>
        <cfvo type="min"/>
        <cfvo type="percentile" val="50"/>
        <cfvo type="max"/>
        <color rgb="FF63BE7B"/>
        <color rgb="FFFFEB84"/>
        <color rgb="FFF8696B"/>
      </colorScale>
    </cfRule>
    <cfRule type="colorScale" priority="19">
      <colorScale>
        <cfvo type="min"/>
        <cfvo type="percentile" val="50"/>
        <cfvo type="max"/>
        <color rgb="FFF8696B"/>
        <color rgb="FFFFEB84"/>
        <color rgb="FF63BE7B"/>
      </colorScale>
    </cfRule>
  </conditionalFormatting>
  <conditionalFormatting sqref="R2:R7">
    <cfRule type="colorScale" priority="15">
      <colorScale>
        <cfvo type="min"/>
        <cfvo type="percentile" val="50"/>
        <cfvo type="max"/>
        <color rgb="FF63BE7B"/>
        <color rgb="FFFFEB84"/>
        <color rgb="FFF8696B"/>
      </colorScale>
    </cfRule>
    <cfRule type="colorScale" priority="16">
      <colorScale>
        <cfvo type="min"/>
        <cfvo type="percentile" val="50"/>
        <cfvo type="max"/>
        <color rgb="FFF8696B"/>
        <color rgb="FFFFEB84"/>
        <color rgb="FF63BE7B"/>
      </colorScale>
    </cfRule>
  </conditionalFormatting>
  <conditionalFormatting sqref="R2:R15">
    <cfRule type="colorScale" priority="12">
      <colorScale>
        <cfvo type="min"/>
        <cfvo type="percentile" val="50"/>
        <cfvo type="max"/>
        <color rgb="FFF8696B"/>
        <color rgb="FFFFEB84"/>
        <color rgb="FF63BE7B"/>
      </colorScale>
    </cfRule>
  </conditionalFormatting>
  <conditionalFormatting sqref="R8:R15">
    <cfRule type="colorScale" priority="13">
      <colorScale>
        <cfvo type="min"/>
        <cfvo type="percentile" val="50"/>
        <cfvo type="max"/>
        <color rgb="FF63BE7B"/>
        <color rgb="FFFFEB84"/>
        <color rgb="FFF8696B"/>
      </colorScale>
    </cfRule>
    <cfRule type="colorScale" priority="14">
      <colorScale>
        <cfvo type="min"/>
        <cfvo type="percentile" val="50"/>
        <cfvo type="max"/>
        <color rgb="FFF8696B"/>
        <color rgb="FFFFEB84"/>
        <color rgb="FF63BE7B"/>
      </colorScale>
    </cfRule>
  </conditionalFormatting>
  <conditionalFormatting sqref="V2:V7">
    <cfRule type="colorScale" priority="10">
      <colorScale>
        <cfvo type="min"/>
        <cfvo type="percentile" val="50"/>
        <cfvo type="max"/>
        <color rgb="FF63BE7B"/>
        <color rgb="FFFFEB84"/>
        <color rgb="FFF8696B"/>
      </colorScale>
    </cfRule>
    <cfRule type="colorScale" priority="11">
      <colorScale>
        <cfvo type="min"/>
        <cfvo type="percentile" val="50"/>
        <cfvo type="max"/>
        <color rgb="FFF8696B"/>
        <color rgb="FFFFEB84"/>
        <color rgb="FF63BE7B"/>
      </colorScale>
    </cfRule>
  </conditionalFormatting>
  <conditionalFormatting sqref="V2:V15">
    <cfRule type="colorScale" priority="7">
      <colorScale>
        <cfvo type="min"/>
        <cfvo type="percentile" val="50"/>
        <cfvo type="max"/>
        <color rgb="FFF8696B"/>
        <color rgb="FFFFEB84"/>
        <color rgb="FF63BE7B"/>
      </colorScale>
    </cfRule>
  </conditionalFormatting>
  <conditionalFormatting sqref="V8:V15">
    <cfRule type="colorScale" priority="8">
      <colorScale>
        <cfvo type="min"/>
        <cfvo type="percentile" val="50"/>
        <cfvo type="max"/>
        <color rgb="FF63BE7B"/>
        <color rgb="FFFFEB84"/>
        <color rgb="FFF8696B"/>
      </colorScale>
    </cfRule>
    <cfRule type="colorScale" priority="9">
      <colorScale>
        <cfvo type="min"/>
        <cfvo type="percentile" val="50"/>
        <cfvo type="max"/>
        <color rgb="FFF8696B"/>
        <color rgb="FFFFEB84"/>
        <color rgb="FF63BE7B"/>
      </colorScale>
    </cfRule>
  </conditionalFormatting>
  <conditionalFormatting sqref="Y1:Y16 Y18:Y1048576">
    <cfRule type="colorScale" priority="44">
      <colorScale>
        <cfvo type="min"/>
        <cfvo type="percentile" val="50"/>
        <cfvo type="max"/>
        <color rgb="FF63BE7B"/>
        <color rgb="FFFFEB84"/>
        <color rgb="FFF8696B"/>
      </colorScale>
    </cfRule>
  </conditionalFormatting>
  <conditionalFormatting sqref="Y2:Y12">
    <cfRule type="colorScale" priority="47">
      <colorScale>
        <cfvo type="min"/>
        <cfvo type="percentile" val="50"/>
        <cfvo type="max"/>
        <color rgb="FFF8696B"/>
        <color rgb="FFFFEB84"/>
        <color rgb="FF63BE7B"/>
      </colorScale>
    </cfRule>
    <cfRule type="colorScale" priority="48">
      <colorScale>
        <cfvo type="min"/>
        <cfvo type="percentile" val="50"/>
        <cfvo type="max"/>
        <color rgb="FFF8696B"/>
        <color rgb="FFFFEB84"/>
        <color rgb="FF63BE7B"/>
      </colorScale>
    </cfRule>
  </conditionalFormatting>
  <conditionalFormatting sqref="Y15:Y16 Y18:Y19">
    <cfRule type="colorScale" priority="39">
      <colorScale>
        <cfvo type="min"/>
        <cfvo type="percentile" val="50"/>
        <cfvo type="max"/>
        <color rgb="FFF8696B"/>
        <color rgb="FFFFEB84"/>
        <color rgb="FF63BE7B"/>
      </colorScale>
    </cfRule>
    <cfRule type="colorScale" priority="40">
      <colorScale>
        <cfvo type="min"/>
        <cfvo type="percentile" val="50"/>
        <cfvo type="max"/>
        <color rgb="FFF8696B"/>
        <color rgb="FFFFEB84"/>
        <color rgb="FF63BE7B"/>
      </colorScale>
    </cfRule>
  </conditionalFormatting>
  <conditionalFormatting sqref="AA1:AA1048576">
    <cfRule type="colorScale" priority="45">
      <colorScale>
        <cfvo type="min"/>
        <cfvo type="percentile" val="50"/>
        <cfvo type="max"/>
        <color rgb="FF63BE7B"/>
        <color rgb="FFFFEB84"/>
        <color rgb="FFF8696B"/>
      </colorScale>
    </cfRule>
  </conditionalFormatting>
  <conditionalFormatting sqref="AA2:AA12">
    <cfRule type="colorScale" priority="49">
      <colorScale>
        <cfvo type="min"/>
        <cfvo type="percentile" val="50"/>
        <cfvo type="max"/>
        <color rgb="FFF8696B"/>
        <color rgb="FFFFEB84"/>
        <color rgb="FF63BE7B"/>
      </colorScale>
    </cfRule>
    <cfRule type="colorScale" priority="50">
      <colorScale>
        <cfvo type="min"/>
        <cfvo type="percentile" val="50"/>
        <cfvo type="max"/>
        <color rgb="FFF8696B"/>
        <color rgb="FFFFEB84"/>
        <color rgb="FF63BE7B"/>
      </colorScale>
    </cfRule>
  </conditionalFormatting>
  <conditionalFormatting sqref="AA15:AA19">
    <cfRule type="colorScale" priority="41">
      <colorScale>
        <cfvo type="min"/>
        <cfvo type="percentile" val="50"/>
        <cfvo type="max"/>
        <color rgb="FFF8696B"/>
        <color rgb="FFFFEB84"/>
        <color rgb="FF63BE7B"/>
      </colorScale>
    </cfRule>
    <cfRule type="colorScale" priority="42">
      <colorScale>
        <cfvo type="min"/>
        <cfvo type="percentile" val="50"/>
        <cfvo type="max"/>
        <color rgb="FFF8696B"/>
        <color rgb="FFFFEB84"/>
        <color rgb="FF63BE7B"/>
      </colorScale>
    </cfRule>
  </conditionalFormatting>
  <conditionalFormatting sqref="AB1:AB1048576">
    <cfRule type="colorScale" priority="46">
      <colorScale>
        <cfvo type="min"/>
        <cfvo type="percentile" val="50"/>
        <cfvo type="max"/>
        <color rgb="FF63BE7B"/>
        <color rgb="FFFFEB84"/>
        <color rgb="FFF8696B"/>
      </colorScale>
    </cfRule>
  </conditionalFormatting>
  <conditionalFormatting sqref="AB2:AB12">
    <cfRule type="colorScale" priority="51">
      <colorScale>
        <cfvo type="min"/>
        <cfvo type="percentile" val="50"/>
        <cfvo type="max"/>
        <color rgb="FFF8696B"/>
        <color rgb="FFFFEB84"/>
        <color rgb="FF63BE7B"/>
      </colorScale>
    </cfRule>
  </conditionalFormatting>
  <conditionalFormatting sqref="AB15:AB19">
    <cfRule type="colorScale" priority="43">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700F1-17F6-4C43-B294-1CE404FA6776}">
  <dimension ref="A1:AM37"/>
  <sheetViews>
    <sheetView zoomScale="85" zoomScaleNormal="85" workbookViewId="0">
      <pane ySplit="1" topLeftCell="A2" activePane="bottomLeft" state="frozen"/>
      <selection activeCell="G1" sqref="G1"/>
      <selection pane="bottomLeft" activeCell="W3" sqref="W3"/>
    </sheetView>
  </sheetViews>
  <sheetFormatPr defaultRowHeight="16.5" outlineLevelRow="1" x14ac:dyDescent="0.25"/>
  <cols>
    <col min="1" max="1" width="13.25" customWidth="1"/>
    <col min="2" max="2" width="18.375" customWidth="1"/>
    <col min="3" max="3" width="24.625" hidden="1" customWidth="1"/>
    <col min="4" max="4" width="8.625" customWidth="1"/>
    <col min="5" max="5" width="10" customWidth="1"/>
    <col min="6" max="6" width="7.5" style="1" customWidth="1"/>
    <col min="7" max="8" width="9" style="2" customWidth="1"/>
    <col min="9" max="9" width="9" style="3" hidden="1" customWidth="1"/>
    <col min="10" max="10" width="19.25" style="14" hidden="1" customWidth="1"/>
    <col min="11" max="11" width="23.75" style="14" hidden="1" customWidth="1"/>
    <col min="12" max="15" width="9" style="3" hidden="1" customWidth="1"/>
    <col min="16" max="16" width="12.625" style="7" hidden="1" customWidth="1"/>
    <col min="17" max="17" width="8.25" style="7" customWidth="1"/>
    <col min="18" max="18" width="10.625" style="7" bestFit="1" customWidth="1"/>
    <col min="19" max="20" width="11.25" style="7" hidden="1" customWidth="1"/>
    <col min="21" max="21" width="7.875" style="17" bestFit="1" customWidth="1"/>
    <col min="22" max="22" width="10.125" style="7" bestFit="1" customWidth="1"/>
    <col min="23" max="23" width="5" customWidth="1"/>
    <col min="24" max="24" width="10" hidden="1" customWidth="1"/>
    <col min="25" max="25" width="10.375" style="3" bestFit="1" customWidth="1"/>
    <col min="26" max="26" width="10.375" style="4" hidden="1" customWidth="1"/>
    <col min="27" max="27" width="8.25" style="3" customWidth="1"/>
    <col min="28" max="28" width="8.25" style="7" customWidth="1"/>
    <col min="29" max="29" width="9" customWidth="1"/>
    <col min="30" max="31" width="10" style="4" hidden="1" customWidth="1"/>
    <col min="32" max="32" width="9.5" style="4" hidden="1" customWidth="1"/>
    <col min="33" max="33" width="9" hidden="1" customWidth="1"/>
    <col min="34" max="34" width="11.5" hidden="1" customWidth="1"/>
    <col min="35" max="35" width="8.5" style="4" bestFit="1" customWidth="1"/>
    <col min="36" max="36" width="6.875" hidden="1" customWidth="1"/>
    <col min="37" max="37" width="13.625" hidden="1" customWidth="1"/>
    <col min="38" max="38" width="10" style="4" hidden="1" customWidth="1"/>
    <col min="39" max="39" width="12.375" hidden="1" customWidth="1"/>
    <col min="40" max="40" width="9" customWidth="1"/>
  </cols>
  <sheetData>
    <row r="1" spans="1:39" x14ac:dyDescent="0.25">
      <c r="C1" t="s">
        <v>7</v>
      </c>
      <c r="D1" t="s">
        <v>8</v>
      </c>
      <c r="E1" s="13" t="s">
        <v>2</v>
      </c>
      <c r="F1" s="1" t="s">
        <v>1</v>
      </c>
      <c r="G1" s="2" t="s">
        <v>4</v>
      </c>
      <c r="H1" s="2" t="s">
        <v>5</v>
      </c>
      <c r="I1" s="3" t="s">
        <v>100</v>
      </c>
      <c r="J1" s="14" t="s">
        <v>54</v>
      </c>
      <c r="K1" s="14" t="s">
        <v>55</v>
      </c>
      <c r="L1" s="3" t="s">
        <v>56</v>
      </c>
      <c r="M1" s="3" t="s">
        <v>57</v>
      </c>
      <c r="N1" s="3" t="s">
        <v>58</v>
      </c>
      <c r="O1" s="3" t="s">
        <v>59</v>
      </c>
      <c r="P1" s="7" t="s">
        <v>0</v>
      </c>
      <c r="Q1" s="7" t="s">
        <v>3</v>
      </c>
      <c r="R1" s="7" t="s">
        <v>6</v>
      </c>
      <c r="S1" s="22">
        <v>45289</v>
      </c>
      <c r="T1" s="13"/>
      <c r="U1" s="16" t="s">
        <v>61</v>
      </c>
      <c r="V1" s="7" t="s">
        <v>13</v>
      </c>
      <c r="X1" t="s">
        <v>9</v>
      </c>
      <c r="AH1" s="3"/>
      <c r="AK1" t="s">
        <v>10</v>
      </c>
      <c r="AL1" s="4" t="s">
        <v>11</v>
      </c>
      <c r="AM1" t="s">
        <v>12</v>
      </c>
    </row>
    <row r="2" spans="1:39" outlineLevel="1" x14ac:dyDescent="0.25">
      <c r="A2" s="20"/>
      <c r="B2" t="e" vm="991">
        <v>#VALUE!</v>
      </c>
      <c r="C2" t="str" cm="1">
        <f t="array" ref="C2">_FV(B2,"Name")</f>
        <v>CITIZENS FINANCIAL GROUP, INC.</v>
      </c>
      <c r="D2" t="str" cm="1">
        <f t="array" ref="D2">_FV(B2,"Ticker symbol",TRUE)</f>
        <v>CFG</v>
      </c>
      <c r="E2" cm="1">
        <f t="array" ref="E2">_FV(B2,"Price")</f>
        <v>31.19</v>
      </c>
      <c r="F2" s="1" cm="1">
        <f t="array" ref="F2">_FV(B2,"Change (%)",TRUE)</f>
        <v>-1.4223E-2</v>
      </c>
      <c r="G2" s="2" cm="1">
        <f t="array" ref="G2">_FV(B2,"52 week high",TRUE)</f>
        <v>44.82</v>
      </c>
      <c r="H2" s="2" cm="1">
        <f t="array" ref="H2">_FV(B2,"52 week low",TRUE)</f>
        <v>22.77</v>
      </c>
      <c r="I2" s="3" cm="1">
        <f t="array" ref="I2">_FV(B2,"Market cap",TRUE)/1000000</f>
        <v>14751.29</v>
      </c>
      <c r="J2" s="14" cm="1">
        <f t="array" ref="J2">_FV(B2,"Volume")</f>
        <v>6150504</v>
      </c>
      <c r="K2" s="14" cm="1">
        <f t="array" ref="K2">_FV(B2,"Volume average",TRUE)</f>
        <v>5143018</v>
      </c>
      <c r="L2" s="3">
        <f>K2*E2/1000000</f>
        <v>160.41073142000002</v>
      </c>
      <c r="P2" s="7">
        <f>J2/K2</f>
        <v>1.1958939284287942</v>
      </c>
      <c r="Q2" s="7">
        <f>G2/E2-1</f>
        <v>0.43699903815325425</v>
      </c>
      <c r="R2" s="7">
        <f>E2/H2-1</f>
        <v>0.36978480456741325</v>
      </c>
      <c r="S2" s="16">
        <f>$S$1</f>
        <v>45289</v>
      </c>
      <c r="T2" cm="1" vm="2">
        <f t="array" aca="1" ref="T2:U2" ca="1">_xlfn.STOCKHISTORY(B2,S2,S2,0,0 )</f>
        <v>45289</v>
      </c>
      <c r="U2" s="17" vm="992">
        <f ca="1"/>
        <v>33.14</v>
      </c>
      <c r="V2" s="7">
        <f ca="1">E2/U2-1</f>
        <v>-5.8841279420639658E-2</v>
      </c>
      <c r="X2">
        <v>1</v>
      </c>
      <c r="AH2" s="11"/>
      <c r="AJ2" s="11"/>
      <c r="AK2" s="11" cm="1">
        <f t="array" ref="AK2">_FV(B2,"previous close",TRUE)</f>
        <v>31.64</v>
      </c>
      <c r="AL2" s="4">
        <f>AK2*X2</f>
        <v>31.64</v>
      </c>
      <c r="AM2" s="11">
        <f>AD2-AL2</f>
        <v>-31.64</v>
      </c>
    </row>
    <row r="3" spans="1:39" outlineLevel="1" x14ac:dyDescent="0.25">
      <c r="A3" s="20"/>
      <c r="B3" t="e" vm="1168">
        <v>#VALUE!</v>
      </c>
      <c r="C3" t="str" cm="1">
        <f t="array" ref="C3">_FV(B3,"Name")</f>
        <v>ZIONS BANCORPORATION, NATIONAL ASSOCIATION</v>
      </c>
      <c r="D3" t="str" cm="1">
        <f t="array" ref="D3">_FV(B3,"Ticker symbol",TRUE)</f>
        <v>ZION</v>
      </c>
      <c r="E3" cm="1">
        <f t="array" ref="E3">_FV(B3,"Price")</f>
        <v>41.16</v>
      </c>
      <c r="F3" s="1" cm="1">
        <f t="array" ref="F3">_FV(B3,"Change (%)",TRUE)</f>
        <v>-2.2559999999999997E-2</v>
      </c>
      <c r="G3" s="2" cm="1">
        <f t="array" ref="G3">_FV(B3,"52 week high",TRUE)</f>
        <v>55.195</v>
      </c>
      <c r="H3" s="2" cm="1">
        <f t="array" ref="H3">_FV(B3,"52 week low",TRUE)</f>
        <v>18.260000000000002</v>
      </c>
      <c r="I3" s="3" cm="1">
        <f t="array" ref="I3">_FV(B3,"Market cap",TRUE)/1000000</f>
        <v>6097.804607</v>
      </c>
      <c r="J3" s="14" cm="1">
        <f t="array" ref="J3">_FV(B3,"Volume")</f>
        <v>2471657</v>
      </c>
      <c r="K3" s="14" cm="1">
        <f t="array" ref="K3">_FV(B3,"Volume average",TRUE)</f>
        <v>2212399</v>
      </c>
      <c r="L3" s="3">
        <f>K3*E3/1000000</f>
        <v>91.062342839999985</v>
      </c>
      <c r="P3" s="7">
        <f>J3/K3</f>
        <v>1.1171841064835051</v>
      </c>
      <c r="Q3" s="7">
        <f>G3/E3-1</f>
        <v>0.34098639455782331</v>
      </c>
      <c r="R3" s="7">
        <f>E3/H3-1</f>
        <v>1.2541073384446872</v>
      </c>
      <c r="S3" s="16">
        <f>$S$1</f>
        <v>45289</v>
      </c>
      <c r="T3" cm="1" vm="2">
        <f t="array" aca="1" ref="T3:U3" ca="1">_xlfn.STOCKHISTORY(B3,S3,S3,0,0 )</f>
        <v>45289</v>
      </c>
      <c r="U3" s="17" vm="1169">
        <f ca="1"/>
        <v>43.87</v>
      </c>
      <c r="V3" s="7">
        <f ca="1">E3/U3-1</f>
        <v>-6.1773421472532508E-2</v>
      </c>
      <c r="X3">
        <v>1</v>
      </c>
      <c r="AH3" s="11"/>
      <c r="AJ3" s="11"/>
      <c r="AK3" s="11" cm="1">
        <f t="array" ref="AK3">_FV(B3,"previous close",TRUE)</f>
        <v>42.11</v>
      </c>
      <c r="AL3" s="4">
        <f>AK3*X3</f>
        <v>42.11</v>
      </c>
      <c r="AM3" s="11">
        <f>AD3-AL3</f>
        <v>-42.11</v>
      </c>
    </row>
    <row r="4" spans="1:39" outlineLevel="1" x14ac:dyDescent="0.25">
      <c r="A4" s="20"/>
      <c r="B4" t="e" vm="511">
        <v>#VALUE!</v>
      </c>
      <c r="C4" t="str" cm="1">
        <f t="array" ref="C4">_FV(B4,"Name")</f>
        <v>Truist Financial Corporation</v>
      </c>
      <c r="D4" t="str" cm="1">
        <f t="array" ref="D4">_FV(B4,"Ticker symbol",TRUE)</f>
        <v>TFC</v>
      </c>
      <c r="E4" cm="1">
        <f t="array" ref="E4">_FV(B4,"Price")</f>
        <v>36.17</v>
      </c>
      <c r="F4" s="1" cm="1">
        <f t="array" ref="F4">_FV(B4,"Change (%)",TRUE)</f>
        <v>-1.5513999999999998E-2</v>
      </c>
      <c r="G4" s="2" cm="1">
        <f t="array" ref="G4">_FV(B4,"52 week high",TRUE)</f>
        <v>51.26</v>
      </c>
      <c r="H4" s="2" cm="1">
        <f t="array" ref="H4">_FV(B4,"52 week low",TRUE)</f>
        <v>25.56</v>
      </c>
      <c r="I4" s="3" cm="1">
        <f t="array" ref="I4">_FV(B4,"Market cap",TRUE)/1000000</f>
        <v>48238.771560000001</v>
      </c>
      <c r="J4" s="14" cm="1">
        <f t="array" ref="J4">_FV(B4,"Volume")</f>
        <v>9337871</v>
      </c>
      <c r="K4" s="14" cm="1">
        <f t="array" ref="K4">_FV(B4,"Volume average",TRUE)</f>
        <v>9698604</v>
      </c>
      <c r="L4" s="3">
        <f>K4*E4/1000000</f>
        <v>350.79850668</v>
      </c>
      <c r="P4" s="7">
        <f>J4/K4</f>
        <v>0.96280567801304184</v>
      </c>
      <c r="Q4" s="7">
        <f>G4/E4-1</f>
        <v>0.41719657174453961</v>
      </c>
      <c r="R4" s="7">
        <f>E4/H4-1</f>
        <v>0.41510172143974966</v>
      </c>
      <c r="S4" s="16">
        <f>$S$1</f>
        <v>45289</v>
      </c>
      <c r="T4" cm="1" vm="2">
        <f t="array" aca="1" ref="T4:U4" ca="1">_xlfn.STOCKHISTORY(B4,S4,S4,0,0 )</f>
        <v>45289</v>
      </c>
      <c r="U4" s="17" vm="512">
        <f ca="1"/>
        <v>36.92</v>
      </c>
      <c r="V4" s="7">
        <f ca="1">E4/U4-1</f>
        <v>-2.0314192849404167E-2</v>
      </c>
      <c r="X4">
        <v>8</v>
      </c>
      <c r="AH4" s="11"/>
      <c r="AJ4" s="11"/>
      <c r="AK4" s="11" cm="1">
        <f t="array" ref="AK4">_FV(B4,"previous close",TRUE)</f>
        <v>36.74</v>
      </c>
      <c r="AL4" s="4">
        <f>AK4*X4</f>
        <v>293.92</v>
      </c>
      <c r="AM4" s="11">
        <f>AD4-AL4</f>
        <v>-293.92</v>
      </c>
    </row>
    <row r="5" spans="1:39" outlineLevel="1" x14ac:dyDescent="0.25">
      <c r="A5" s="20"/>
      <c r="B5" t="e" vm="806">
        <v>#VALUE!</v>
      </c>
      <c r="D5" t="str" cm="1">
        <f t="array" ref="D5">_FV(B5,"Ticker symbol",TRUE)</f>
        <v>MTB</v>
      </c>
      <c r="E5" cm="1">
        <f t="array" ref="E5">_FV(B5,"Price")</f>
        <v>131.38999999999999</v>
      </c>
      <c r="F5" s="1" cm="1">
        <f t="array" ref="F5">_FV(B5,"Change (%)",TRUE)</f>
        <v>-1.2699E-2</v>
      </c>
      <c r="G5" s="2" cm="1">
        <f t="array" ref="G5">_FV(B5,"52 week high",TRUE)</f>
        <v>161.98500000000001</v>
      </c>
      <c r="H5" s="2" cm="1">
        <f t="array" ref="H5">_FV(B5,"52 week low",TRUE)</f>
        <v>108.53</v>
      </c>
      <c r="I5" s="3" cm="1">
        <f t="array" ref="I5">_FV(B5,"Market cap",TRUE)/1000000</f>
        <v>21805.523816000001</v>
      </c>
      <c r="J5" s="14" cm="1">
        <f t="array" ref="J5">_FV(B5,"Volume")</f>
        <v>1359931</v>
      </c>
      <c r="K5" s="14" cm="1">
        <f t="array" ref="K5">_FV(B5,"Volume average",TRUE)</f>
        <v>1071027</v>
      </c>
      <c r="L5" s="3">
        <f>K5*E5/1000000</f>
        <v>140.72223752999997</v>
      </c>
      <c r="P5" s="7">
        <f>J5/K5</f>
        <v>1.269744833697003</v>
      </c>
      <c r="Q5" s="7">
        <f>G5/E5-1</f>
        <v>0.23285638176421375</v>
      </c>
      <c r="R5" s="7">
        <f>E5/H5-1</f>
        <v>0.21063300469916135</v>
      </c>
      <c r="S5" s="16">
        <f>$S$1</f>
        <v>45289</v>
      </c>
      <c r="T5" cm="1" vm="2">
        <f t="array" aca="1" ref="T5:U5" ca="1">_xlfn.STOCKHISTORY(B5,S5,S5,0,0 )</f>
        <v>45289</v>
      </c>
      <c r="U5" s="17" vm="807">
        <f ca="1"/>
        <v>137.08000000000001</v>
      </c>
      <c r="V5" s="7">
        <f ca="1">E5/U5-1</f>
        <v>-4.1508608112051593E-2</v>
      </c>
      <c r="AH5" s="11"/>
      <c r="AJ5" s="11"/>
      <c r="AK5" s="11"/>
      <c r="AM5" s="11"/>
    </row>
    <row r="6" spans="1:39" outlineLevel="1" x14ac:dyDescent="0.25">
      <c r="A6" s="20"/>
      <c r="B6" t="e" vm="1371">
        <v>#VALUE!</v>
      </c>
      <c r="C6" t="str" cm="1">
        <f t="array" ref="C6">_FV(B6,"Name")</f>
        <v>CULLEN/FROST BANKERS, INC.</v>
      </c>
      <c r="D6" t="str" cm="1">
        <f t="array" ref="D6">_FV(B6,"Ticker symbol",TRUE)</f>
        <v>CFR</v>
      </c>
      <c r="E6" cm="1">
        <f t="array" ref="E6">_FV(B6,"Price")</f>
        <v>102.69</v>
      </c>
      <c r="F6" s="1" cm="1">
        <f t="array" ref="F6">_FV(B6,"Change (%)",TRUE)</f>
        <v>-2.0413999999999998E-2</v>
      </c>
      <c r="G6" s="2" cm="1">
        <f t="array" ref="G6">_FV(B6,"52 week high",TRUE)</f>
        <v>139.33000000000001</v>
      </c>
      <c r="H6" s="2" cm="1">
        <f t="array" ref="H6">_FV(B6,"52 week low",TRUE)</f>
        <v>82.25</v>
      </c>
      <c r="I6" s="3" cm="1">
        <f t="array" ref="I6">_FV(B6,"Market cap",TRUE)/1000000</f>
        <v>6577.0059410000003</v>
      </c>
      <c r="J6" s="14" cm="1">
        <f t="array" ref="J6">_FV(B6,"Volume")</f>
        <v>276202</v>
      </c>
      <c r="K6" s="14" cm="1">
        <f t="array" ref="K6">_FV(B6,"Volume average",TRUE)</f>
        <v>381113</v>
      </c>
      <c r="L6" s="3">
        <f>K6*E6/1000000</f>
        <v>39.136493969999997</v>
      </c>
      <c r="P6" s="7">
        <f>J6/K6</f>
        <v>0.72472468795344158</v>
      </c>
      <c r="Q6" s="7">
        <f>G6/E6-1</f>
        <v>0.35680202551368212</v>
      </c>
      <c r="R6" s="7">
        <f>E6/H6-1</f>
        <v>0.24851063829787234</v>
      </c>
      <c r="S6" s="16">
        <f>$S$1</f>
        <v>45289</v>
      </c>
      <c r="T6" cm="1" vm="2">
        <f t="array" aca="1" ref="T6:U6" ca="1">_xlfn.STOCKHISTORY(B6,S6,S6,0,0 )</f>
        <v>45289</v>
      </c>
      <c r="U6" s="17" vm="1372">
        <f ca="1"/>
        <v>108.49</v>
      </c>
      <c r="V6" s="7">
        <f ca="1">E6/U6-1</f>
        <v>-5.3461148492948585E-2</v>
      </c>
      <c r="X6">
        <v>1</v>
      </c>
      <c r="AH6" s="11"/>
      <c r="AJ6" s="11"/>
      <c r="AK6" s="11" cm="1">
        <f t="array" ref="AK6">_FV(B6,"previous close",TRUE)</f>
        <v>104.83</v>
      </c>
      <c r="AL6" s="4">
        <f>AK6*X6</f>
        <v>104.83</v>
      </c>
      <c r="AM6" s="11">
        <f>AD6-AL6</f>
        <v>-104.83</v>
      </c>
    </row>
    <row r="7" spans="1:39" outlineLevel="1" x14ac:dyDescent="0.25">
      <c r="A7" s="20"/>
      <c r="B7" t="e" vm="940">
        <v>#VALUE!</v>
      </c>
      <c r="C7" t="str" cm="1">
        <f t="array" ref="C7">_FV(B7,"Name")</f>
        <v>REGIONS FINANCIAL CORPORATION</v>
      </c>
      <c r="D7" t="str" cm="1">
        <f t="array" ref="D7">_FV(B7,"Ticker symbol",TRUE)</f>
        <v>RF</v>
      </c>
      <c r="E7" cm="1">
        <f t="array" ref="E7">_FV(B7,"Price")</f>
        <v>17.95</v>
      </c>
      <c r="F7" s="1" cm="1">
        <f t="array" ref="F7">_FV(B7,"Change (%)",TRUE)</f>
        <v>-1.8053E-2</v>
      </c>
      <c r="G7" s="2" cm="1">
        <f t="array" ref="G7">_FV(B7,"52 week high",TRUE)</f>
        <v>24.33</v>
      </c>
      <c r="H7" s="2" cm="1">
        <f t="array" ref="H7">_FV(B7,"52 week low",TRUE)</f>
        <v>13.715</v>
      </c>
      <c r="I7" s="3" cm="1">
        <f t="array" ref="I7">_FV(B7,"Market cap",TRUE)/1000000</f>
        <v>16694.664955</v>
      </c>
      <c r="J7" s="14" cm="1">
        <f t="array" ref="J7">_FV(B7,"Volume")</f>
        <v>8907080</v>
      </c>
      <c r="K7" s="14" cm="1">
        <f t="array" ref="K7">_FV(B7,"Volume average",TRUE)</f>
        <v>8875032</v>
      </c>
      <c r="L7" s="3">
        <f>K7*E7/1000000</f>
        <v>159.30682440000001</v>
      </c>
      <c r="P7" s="7">
        <f>J7/K7</f>
        <v>1.0036110292334721</v>
      </c>
      <c r="Q7" s="7">
        <f>G7/E7-1</f>
        <v>0.35543175487465173</v>
      </c>
      <c r="R7" s="7">
        <f>E7/H7-1</f>
        <v>0.30878600072912876</v>
      </c>
      <c r="S7" s="16">
        <f>$S$1</f>
        <v>45289</v>
      </c>
      <c r="T7" cm="1" vm="2">
        <f t="array" aca="1" ref="T7:U7" ca="1">_xlfn.STOCKHISTORY(B7,S7,S7,0,0 )</f>
        <v>45289</v>
      </c>
      <c r="U7" s="17" vm="941">
        <f ca="1"/>
        <v>19.38</v>
      </c>
      <c r="V7" s="7">
        <f ca="1">E7/U7-1</f>
        <v>-7.3787409700722395E-2</v>
      </c>
      <c r="X7">
        <v>1</v>
      </c>
      <c r="AH7" s="11"/>
      <c r="AJ7" s="11"/>
      <c r="AK7" s="11" cm="1">
        <f t="array" ref="AK7">_FV(B7,"previous close",TRUE)</f>
        <v>18.28</v>
      </c>
      <c r="AL7" s="4">
        <f>AK7*X7</f>
        <v>18.28</v>
      </c>
      <c r="AM7" s="11">
        <f>AD7-AL7</f>
        <v>-18.28</v>
      </c>
    </row>
    <row r="8" spans="1:39" outlineLevel="1" x14ac:dyDescent="0.25">
      <c r="A8" s="20"/>
      <c r="B8" t="e" vm="1373">
        <v>#VALUE!</v>
      </c>
      <c r="C8" t="str" cm="1">
        <f t="array" ref="C8">_FV(B8,"Name")</f>
        <v>WESTERN ALLIANCE BANCORPORATION</v>
      </c>
      <c r="D8" t="str" cm="1">
        <f t="array" ref="D8">_FV(B8,"Ticker symbol",TRUE)</f>
        <v>WAL</v>
      </c>
      <c r="E8" cm="1">
        <f t="array" ref="E8">_FV(B8,"Price")</f>
        <v>62.35</v>
      </c>
      <c r="F8" s="1" cm="1">
        <f t="array" ref="F8">_FV(B8,"Change (%)",TRUE)</f>
        <v>2.5729999999999998E-3</v>
      </c>
      <c r="G8" s="2" cm="1">
        <f t="array" ref="G8">_FV(B8,"52 week high",TRUE)</f>
        <v>81.17</v>
      </c>
      <c r="H8" s="2" cm="1">
        <f t="array" ref="H8">_FV(B8,"52 week low",TRUE)</f>
        <v>7.46</v>
      </c>
      <c r="I8" s="3" cm="1">
        <f t="array" ref="I8">_FV(B8,"Market cap",TRUE)/1000000</f>
        <v>6825.685195</v>
      </c>
      <c r="J8" s="14" cm="1">
        <f t="array" ref="J8">_FV(B8,"Volume")</f>
        <v>1405539</v>
      </c>
      <c r="K8" s="14" cm="1">
        <f t="array" ref="K8">_FV(B8,"Volume average",TRUE)</f>
        <v>1370060</v>
      </c>
      <c r="L8" s="3">
        <f>K8*E8/1000000</f>
        <v>85.423241000000004</v>
      </c>
      <c r="P8" s="7">
        <f>J8/K8</f>
        <v>1.0258959461629418</v>
      </c>
      <c r="Q8" s="7">
        <f>G8/E8-1</f>
        <v>0.30184442662389732</v>
      </c>
      <c r="R8" s="7">
        <f>E8/H8-1</f>
        <v>7.3579088471849872</v>
      </c>
      <c r="S8" s="16">
        <f>$S$1</f>
        <v>45289</v>
      </c>
      <c r="T8" cm="1" vm="2">
        <f t="array" aca="1" ref="T8:U8" ca="1">_xlfn.STOCKHISTORY(B8,S8,S8,0,0 )</f>
        <v>45289</v>
      </c>
      <c r="U8" s="17" vm="1374">
        <f ca="1"/>
        <v>65.790000000000006</v>
      </c>
      <c r="V8" s="7">
        <f ca="1">E8/U8-1</f>
        <v>-5.2287581699346442E-2</v>
      </c>
      <c r="X8">
        <v>1</v>
      </c>
      <c r="AH8" s="11"/>
      <c r="AJ8" s="11"/>
      <c r="AK8" s="11" cm="1">
        <f t="array" ref="AK8">_FV(B8,"previous close",TRUE)</f>
        <v>62.19</v>
      </c>
      <c r="AL8" s="4">
        <f>AK8*X8</f>
        <v>62.19</v>
      </c>
      <c r="AM8" s="11">
        <f>AD8-AL8</f>
        <v>-62.19</v>
      </c>
    </row>
    <row r="9" spans="1:39" outlineLevel="1" x14ac:dyDescent="0.25">
      <c r="A9" s="20"/>
      <c r="B9" t="e" vm="904">
        <v>#VALUE!</v>
      </c>
      <c r="C9" t="str" cm="1">
        <f t="array" ref="C9">_FV(B9,"Name")</f>
        <v>HUNTINGTON BANCSHARES INCORPORATED</v>
      </c>
      <c r="D9" t="str" cm="1">
        <f t="array" ref="D9">_FV(B9,"Ticker symbol",TRUE)</f>
        <v>HBAN</v>
      </c>
      <c r="E9" cm="1">
        <f t="array" ref="E9">_FV(B9,"Price")</f>
        <v>12.25</v>
      </c>
      <c r="F9" s="1" cm="1">
        <f t="array" ref="F9">_FV(B9,"Change (%)",TRUE)</f>
        <v>-2.1564999999999997E-2</v>
      </c>
      <c r="G9" s="2" cm="1">
        <f t="array" ref="G9">_FV(B9,"52 week high",TRUE)</f>
        <v>15.62</v>
      </c>
      <c r="H9" s="2" cm="1">
        <f t="array" ref="H9">_FV(B9,"52 week low",TRUE)</f>
        <v>9.1301000000000005</v>
      </c>
      <c r="I9" s="3" cm="1">
        <f t="array" ref="I9">_FV(B9,"Market cap",TRUE)/1000000</f>
        <v>17738.918750000001</v>
      </c>
      <c r="J9" s="14" cm="1">
        <f t="array" ref="J9">_FV(B9,"Volume")</f>
        <v>17496844</v>
      </c>
      <c r="K9" s="14" cm="1">
        <f t="array" ref="K9">_FV(B9,"Volume average",TRUE)</f>
        <v>17679829</v>
      </c>
      <c r="L9" s="3">
        <f>K9*E9/1000000</f>
        <v>216.57790524999999</v>
      </c>
      <c r="P9" s="7">
        <f>J9/K9</f>
        <v>0.98965006957929291</v>
      </c>
      <c r="Q9" s="7">
        <f>G9/E9-1</f>
        <v>0.2751020408163265</v>
      </c>
      <c r="R9" s="7">
        <f>E9/H9-1</f>
        <v>0.34171586291497347</v>
      </c>
      <c r="S9" s="16">
        <f>$S$1</f>
        <v>45289</v>
      </c>
      <c r="T9" cm="1" vm="2">
        <f t="array" aca="1" ref="T9:U9" ca="1">_xlfn.STOCKHISTORY(B9,S9,S9,0,0 )</f>
        <v>45289</v>
      </c>
      <c r="U9" s="17" vm="905">
        <f ca="1"/>
        <v>12.72</v>
      </c>
      <c r="V9" s="7">
        <f ca="1">E9/U9-1</f>
        <v>-3.6949685534591215E-2</v>
      </c>
      <c r="X9">
        <v>8</v>
      </c>
      <c r="AH9" s="11"/>
      <c r="AJ9" s="11"/>
      <c r="AK9" s="11" cm="1">
        <f t="array" ref="AK9">_FV(B9,"previous close",TRUE)</f>
        <v>12.52</v>
      </c>
      <c r="AL9" s="4">
        <f>AK9*X9</f>
        <v>100.16</v>
      </c>
      <c r="AM9" s="11">
        <f>AD9-AL9</f>
        <v>-100.16</v>
      </c>
    </row>
    <row r="10" spans="1:39" outlineLevel="1" x14ac:dyDescent="0.25">
      <c r="A10" s="20"/>
      <c r="B10" t="e" vm="1375">
        <v>#VALUE!</v>
      </c>
      <c r="D10" t="str" cm="1">
        <f t="array" ref="D10">_FV(B10,"Ticker symbol",TRUE)</f>
        <v>EWBC</v>
      </c>
      <c r="E10" cm="1">
        <f t="array" ref="E10">_FV(B10,"Price")</f>
        <v>70.08</v>
      </c>
      <c r="F10" s="1" cm="1">
        <f t="array" ref="F10">_FV(B10,"Change (%)",TRUE)</f>
        <v>-2.3819E-2</v>
      </c>
      <c r="G10" s="2" cm="1">
        <f t="array" ref="G10">_FV(B10,"52 week high",TRUE)</f>
        <v>80.98</v>
      </c>
      <c r="H10" s="2" cm="1">
        <f t="array" ref="H10">_FV(B10,"52 week low",TRUE)</f>
        <v>33.86</v>
      </c>
      <c r="I10" s="3" cm="1">
        <f t="array" ref="I10">_FV(B10,"Market cap",TRUE)/1000000</f>
        <v>10117.379999999999</v>
      </c>
      <c r="J10" s="14" cm="1">
        <f t="array" ref="J10">_FV(B10,"Volume")</f>
        <v>840581</v>
      </c>
      <c r="K10" s="14" cm="1">
        <f t="array" ref="K10">_FV(B10,"Volume average",TRUE)</f>
        <v>1046745</v>
      </c>
      <c r="L10" s="3">
        <f>K10*E10/1000000</f>
        <v>73.355889599999998</v>
      </c>
      <c r="P10" s="7">
        <f>J10/K10</f>
        <v>0.803042765907647</v>
      </c>
      <c r="Q10" s="7">
        <f>G10/E10-1</f>
        <v>0.15553652968036547</v>
      </c>
      <c r="R10" s="7">
        <f>E10/H10-1</f>
        <v>1.0696987595983463</v>
      </c>
      <c r="S10" s="16">
        <f>$S$1</f>
        <v>45289</v>
      </c>
      <c r="T10" cm="1" vm="2">
        <f t="array" aca="1" ref="T10:U10" ca="1">_xlfn.STOCKHISTORY(B10,S10,S10,0,0 )</f>
        <v>45289</v>
      </c>
      <c r="U10" s="17" vm="1376">
        <f ca="1"/>
        <v>71.95</v>
      </c>
      <c r="V10" s="7">
        <f ca="1">E10/U10-1</f>
        <v>-2.5990271021542832E-2</v>
      </c>
      <c r="AH10" s="11"/>
      <c r="AJ10" s="11"/>
      <c r="AK10" s="11"/>
      <c r="AM10" s="11"/>
    </row>
    <row r="11" spans="1:39" x14ac:dyDescent="0.25">
      <c r="A11" s="20"/>
      <c r="B11" t="e" vm="1377">
        <v>#VALUE!</v>
      </c>
      <c r="E11" cm="1">
        <f t="array" ref="E11">_FV(B11,"Price")</f>
        <v>66.959999999999994</v>
      </c>
      <c r="F11" s="1" cm="1">
        <f t="array" ref="F11">_FV(B11,"Change (%)",TRUE)</f>
        <v>-1.9476E-2</v>
      </c>
      <c r="G11" s="2" cm="1">
        <f t="array" ref="G11">_FV(B11,"52 week high",TRUE)</f>
        <v>80.649000000000001</v>
      </c>
      <c r="H11" s="2" cm="1">
        <f t="array" ref="H11">_FV(B11,"52 week low",TRUE)</f>
        <v>30.830100000000002</v>
      </c>
      <c r="I11" s="3" cm="1">
        <f t="array" ref="I11">_FV(B11,"Market cap",TRUE)/1000000</f>
        <v>2661.698167</v>
      </c>
      <c r="J11" s="14" cm="1">
        <f t="array" ref="J11">_FV(B11,"Volume")</f>
        <v>253727</v>
      </c>
      <c r="K11" s="14" cm="1">
        <f t="array" ref="K11">_FV(B11,"Volume average",TRUE)</f>
        <v>437764</v>
      </c>
      <c r="L11" s="3">
        <f>K11*E11/1000000</f>
        <v>29.312677439999998</v>
      </c>
      <c r="P11" s="7">
        <f>J11/K11</f>
        <v>0.57959768276971158</v>
      </c>
      <c r="Q11" s="7">
        <f>G11/E11-1</f>
        <v>0.20443548387096788</v>
      </c>
      <c r="R11" s="7">
        <f>E11/H11-1</f>
        <v>1.1719034320355752</v>
      </c>
      <c r="S11" s="16">
        <f>$S$1</f>
        <v>45289</v>
      </c>
      <c r="T11" cm="1" vm="2">
        <f t="array" aca="1" ref="T11:U11" ca="1">_xlfn.STOCKHISTORY(B11,S11,S11,0,0 )</f>
        <v>45289</v>
      </c>
      <c r="U11" s="17" vm="1378">
        <f ca="1"/>
        <v>72.459999999999994</v>
      </c>
      <c r="V11" s="7">
        <f ca="1">E11/U11-1</f>
        <v>-7.5903947005244277E-2</v>
      </c>
    </row>
    <row r="12" spans="1:39" x14ac:dyDescent="0.25">
      <c r="B12" t="e" vm="1379">
        <v>#VALUE!</v>
      </c>
      <c r="E12" cm="1">
        <f t="array" ref="E12">_FV(B12,"Price")</f>
        <v>9.82</v>
      </c>
      <c r="F12" s="1" cm="1">
        <f t="array" ref="F12">_FV(B12,"Change (%)",TRUE)</f>
        <v>-1.8000000000000002E-2</v>
      </c>
      <c r="G12" s="2" cm="1">
        <f t="array" ref="G12">_FV(B12,"52 week high",TRUE)</f>
        <v>14.22</v>
      </c>
      <c r="H12" s="2" cm="1">
        <f t="array" ref="H12">_FV(B12,"52 week low",TRUE)</f>
        <v>5.81</v>
      </c>
      <c r="I12" s="3" cm="1">
        <f t="array" ref="I12">_FV(B12,"Market cap",TRUE)/1000000</f>
        <v>7094.8331420000004</v>
      </c>
      <c r="J12" s="14" cm="1">
        <f t="array" ref="J12">_FV(B12,"Volume")</f>
        <v>6883936</v>
      </c>
      <c r="K12" s="14" cm="1">
        <f t="array" ref="K12">_FV(B12,"Volume average",TRUE)</f>
        <v>10022293</v>
      </c>
      <c r="L12" s="3">
        <f>K12*E12/1000000</f>
        <v>98.418917260000001</v>
      </c>
      <c r="P12" s="7">
        <f>J12/K12</f>
        <v>0.68686237770139025</v>
      </c>
      <c r="Q12" s="7">
        <f>G12/E12-1</f>
        <v>0.44806517311608962</v>
      </c>
      <c r="R12" s="7">
        <f>E12/H12-1</f>
        <v>0.69018932874354588</v>
      </c>
      <c r="S12" s="16">
        <f>$S$1</f>
        <v>45289</v>
      </c>
      <c r="T12" cm="1" vm="2">
        <f t="array" aca="1" ref="T12:U12" ca="1">_xlfn.STOCKHISTORY(B12,S12,S12,0,0 )</f>
        <v>45289</v>
      </c>
      <c r="U12" s="17" vm="1380">
        <f ca="1"/>
        <v>10.23</v>
      </c>
      <c r="V12" s="7">
        <f ca="1">E12/U12-1</f>
        <v>-4.0078201368523914E-2</v>
      </c>
    </row>
    <row r="13" spans="1:39" outlineLevel="1" x14ac:dyDescent="0.25">
      <c r="A13" s="20"/>
      <c r="B13" t="e" vm="1381">
        <v>#VALUE!</v>
      </c>
      <c r="C13" t="str" cm="1">
        <f t="array" ref="C13">_FV(B13,"Name")</f>
        <v>FIRST HORIZON CORPORATION</v>
      </c>
      <c r="D13" t="str" cm="1">
        <f t="array" ref="D13">_FV(B13,"Ticker symbol",TRUE)</f>
        <v>FHN</v>
      </c>
      <c r="E13" cm="1">
        <f t="array" ref="E13">_FV(B13,"Price")</f>
        <v>13.28</v>
      </c>
      <c r="F13" s="1" cm="1">
        <f t="array" ref="F13">_FV(B13,"Change (%)",TRUE)</f>
        <v>-2.8530000000000003E-2</v>
      </c>
      <c r="G13" s="2" cm="1">
        <f t="array" ref="G13">_FV(B13,"52 week high",TRUE)</f>
        <v>24.9</v>
      </c>
      <c r="H13" s="2" cm="1">
        <f t="array" ref="H13">_FV(B13,"52 week low",TRUE)</f>
        <v>8.99</v>
      </c>
      <c r="I13" s="3" cm="1">
        <f t="array" ref="I13">_FV(B13,"Market cap",TRUE)/1000000</f>
        <v>7420.4589599999999</v>
      </c>
      <c r="J13" s="14" cm="1">
        <f t="array" ref="J13">_FV(B13,"Volume")</f>
        <v>7621292</v>
      </c>
      <c r="K13" s="14" cm="1">
        <f t="array" ref="K13">_FV(B13,"Volume average",TRUE)</f>
        <v>8151853</v>
      </c>
      <c r="L13" s="3">
        <f t="shared" ref="L2:L13" si="0">K13*E13/1000000</f>
        <v>108.25660783999999</v>
      </c>
      <c r="P13" s="7">
        <f t="shared" ref="P6:P13" si="1">J13/K13</f>
        <v>0.93491528858530693</v>
      </c>
      <c r="Q13" s="7">
        <f t="shared" ref="Q6:Q13" si="2">G13/E13-1</f>
        <v>0.875</v>
      </c>
      <c r="R13" s="7">
        <f t="shared" ref="R6:R13" si="3">E13/H13-1</f>
        <v>0.47719688542825356</v>
      </c>
      <c r="S13" s="16">
        <f t="shared" ref="S2:S15" si="4">$S$1</f>
        <v>45289</v>
      </c>
      <c r="T13" cm="1" vm="2">
        <f t="array" aca="1" ref="T13:U13" ca="1">_xlfn.STOCKHISTORY(B13,S13,S13,0,0 )</f>
        <v>45289</v>
      </c>
      <c r="U13" s="17" vm="1382">
        <f ca="1"/>
        <v>14.16</v>
      </c>
      <c r="V13" s="7">
        <f t="shared" ref="V6:V13" ca="1" si="5">E13/U13-1</f>
        <v>-6.2146892655367325E-2</v>
      </c>
      <c r="X13">
        <v>1</v>
      </c>
      <c r="AH13" s="11"/>
      <c r="AJ13" s="11"/>
      <c r="AK13" s="11" cm="1">
        <f t="array" ref="AK13">_FV(B13,"previous close",TRUE)</f>
        <v>13.67</v>
      </c>
      <c r="AL13" s="4">
        <f>AK13*X13</f>
        <v>13.67</v>
      </c>
      <c r="AM13" s="11">
        <f>AD13-AL13</f>
        <v>-13.67</v>
      </c>
    </row>
    <row r="14" spans="1:39" outlineLevel="1" x14ac:dyDescent="0.25">
      <c r="A14" s="20"/>
      <c r="P14" s="1"/>
      <c r="S14" s="16"/>
      <c r="T14"/>
      <c r="AH14" s="11"/>
      <c r="AJ14" s="11"/>
      <c r="AK14" s="11"/>
      <c r="AM14" s="11"/>
    </row>
    <row r="15" spans="1:39" outlineLevel="1" x14ac:dyDescent="0.25">
      <c r="A15" s="20"/>
      <c r="B15" t="e" vm="1346">
        <v>#VALUE!</v>
      </c>
      <c r="C15" t="str" cm="1">
        <f t="array" ref="C15">_FV(B15,"Name")</f>
        <v>SPDR S&amp;P Reg Banking ETF</v>
      </c>
      <c r="D15" t="str" cm="1">
        <f t="array" ref="D15">_FV(B15,"Ticker symbol",TRUE)</f>
        <v>KRE</v>
      </c>
      <c r="E15" cm="1">
        <f t="array" ref="E15">_FV(B15,"Price")</f>
        <v>49.52</v>
      </c>
      <c r="F15" s="1" cm="1">
        <f t="array" ref="F15">_FV(B15,"Change (%)",TRUE)</f>
        <v>-1.7264999999999999E-2</v>
      </c>
      <c r="G15" s="2" cm="1">
        <f t="array" ref="G15">_FV(B15,"52 week high",TRUE)</f>
        <v>65.314999999999998</v>
      </c>
      <c r="H15" s="2" cm="1">
        <f t="array" ref="H15">_FV(B15,"52 week low",TRUE)</f>
        <v>34.520000000000003</v>
      </c>
      <c r="I15" s="3" cm="1">
        <f t="array" ref="I15">_FV(B15,"Market cap",TRUE)/1000000</f>
        <v>4064.0055566300002</v>
      </c>
      <c r="J15" s="14" cm="1">
        <f t="array" ref="J15">_FV(B15,"Volume")</f>
        <v>14599864</v>
      </c>
      <c r="K15" s="14" cm="1">
        <f t="array" ref="K15">_FV(B15,"Volume average",TRUE)</f>
        <v>14267517</v>
      </c>
      <c r="L15" s="3">
        <f>K15*E15/1000000</f>
        <v>706.52744184000005</v>
      </c>
      <c r="P15" s="7">
        <f>J15/K15</f>
        <v>1.0232939620818395</v>
      </c>
      <c r="Q15" s="7">
        <f>G15/E15-1</f>
        <v>0.31896203554119529</v>
      </c>
      <c r="R15" s="7">
        <f>E15/H15-1</f>
        <v>0.43453070683661643</v>
      </c>
      <c r="S15" s="16">
        <f t="shared" si="4"/>
        <v>45289</v>
      </c>
      <c r="T15" cm="1" vm="2">
        <f t="array" aca="1" ref="T15:U15" ca="1">_xlfn.STOCKHISTORY(B15,S15,S15,0,0 )</f>
        <v>45289</v>
      </c>
      <c r="U15" s="17" vm="1347">
        <f ca="1"/>
        <v>52.43</v>
      </c>
      <c r="V15" s="7">
        <f ca="1">E15/U15-1</f>
        <v>-5.5502574861720277E-2</v>
      </c>
      <c r="AH15" s="11"/>
      <c r="AJ15" s="11"/>
      <c r="AK15" s="11"/>
      <c r="AM15" s="11"/>
    </row>
    <row r="16" spans="1:39" outlineLevel="1" x14ac:dyDescent="0.25">
      <c r="A16" s="20"/>
      <c r="S16" s="16"/>
      <c r="T16"/>
      <c r="AH16" s="11"/>
      <c r="AJ16" s="11"/>
      <c r="AK16" s="11"/>
      <c r="AM16" s="11"/>
    </row>
    <row r="17" spans="1:39" outlineLevel="1" x14ac:dyDescent="0.25">
      <c r="A17" s="20"/>
      <c r="S17" s="16"/>
      <c r="T17"/>
      <c r="AH17" s="11"/>
      <c r="AJ17" s="11"/>
      <c r="AK17" s="11"/>
      <c r="AM17" s="11"/>
    </row>
    <row r="18" spans="1:39" x14ac:dyDescent="0.25">
      <c r="S18" s="16"/>
      <c r="T18"/>
    </row>
    <row r="19" spans="1:39" x14ac:dyDescent="0.25">
      <c r="S19" s="16"/>
      <c r="T19"/>
    </row>
    <row r="20" spans="1:39" x14ac:dyDescent="0.25">
      <c r="S20" s="16"/>
      <c r="T20"/>
    </row>
    <row r="21" spans="1:39" x14ac:dyDescent="0.25">
      <c r="S21" s="16"/>
      <c r="T21"/>
    </row>
    <row r="22" spans="1:39" x14ac:dyDescent="0.25">
      <c r="S22" s="16"/>
      <c r="T22"/>
    </row>
    <row r="23" spans="1:39" x14ac:dyDescent="0.25">
      <c r="S23" s="16"/>
      <c r="T23"/>
    </row>
    <row r="24" spans="1:39" x14ac:dyDescent="0.25">
      <c r="S24" s="16"/>
      <c r="T24"/>
    </row>
    <row r="25" spans="1:39" x14ac:dyDescent="0.25">
      <c r="S25" s="16"/>
      <c r="T25"/>
    </row>
    <row r="26" spans="1:39" x14ac:dyDescent="0.25">
      <c r="S26" s="16"/>
      <c r="T26"/>
    </row>
    <row r="27" spans="1:39" x14ac:dyDescent="0.25">
      <c r="S27" s="16"/>
      <c r="T27"/>
    </row>
    <row r="28" spans="1:39" x14ac:dyDescent="0.25">
      <c r="S28" s="16"/>
      <c r="T28"/>
    </row>
    <row r="29" spans="1:39" x14ac:dyDescent="0.25">
      <c r="S29" s="16"/>
      <c r="T29"/>
    </row>
    <row r="30" spans="1:39" s="17" customFormat="1" x14ac:dyDescent="0.25">
      <c r="A30"/>
      <c r="B30"/>
      <c r="C30"/>
      <c r="D30"/>
      <c r="E30"/>
      <c r="F30" s="1"/>
      <c r="G30" s="2"/>
      <c r="H30" s="2"/>
      <c r="I30" s="3"/>
      <c r="J30" s="14"/>
      <c r="K30" s="14"/>
      <c r="L30" s="3"/>
      <c r="M30" s="3"/>
      <c r="N30" s="3"/>
      <c r="O30" s="3"/>
      <c r="P30" s="7"/>
      <c r="Q30" s="7"/>
      <c r="R30" s="7"/>
      <c r="S30" s="16"/>
      <c r="T30"/>
      <c r="V30" s="7"/>
      <c r="W30"/>
      <c r="X30"/>
      <c r="Y30" s="3"/>
      <c r="Z30" s="4"/>
      <c r="AA30" s="3"/>
      <c r="AB30" s="7"/>
      <c r="AC30"/>
      <c r="AD30" s="4"/>
      <c r="AE30" s="4"/>
      <c r="AF30" s="4"/>
      <c r="AG30"/>
      <c r="AH30"/>
      <c r="AI30" s="4"/>
      <c r="AJ30"/>
      <c r="AK30"/>
      <c r="AL30" s="4"/>
      <c r="AM30"/>
    </row>
    <row r="31" spans="1:39" s="17" customFormat="1" x14ac:dyDescent="0.25">
      <c r="A31"/>
      <c r="B31"/>
      <c r="C31"/>
      <c r="D31"/>
      <c r="E31"/>
      <c r="F31" s="1"/>
      <c r="G31" s="2"/>
      <c r="H31" s="2"/>
      <c r="I31" s="3"/>
      <c r="J31" s="14"/>
      <c r="K31" s="14"/>
      <c r="L31" s="3"/>
      <c r="M31" s="3"/>
      <c r="N31" s="3"/>
      <c r="O31" s="3"/>
      <c r="P31" s="7"/>
      <c r="Q31" s="7"/>
      <c r="R31" s="7"/>
      <c r="S31" s="16"/>
      <c r="T31"/>
      <c r="V31" s="7"/>
      <c r="W31"/>
      <c r="X31"/>
      <c r="Y31" s="3"/>
      <c r="Z31" s="4"/>
      <c r="AA31" s="3"/>
      <c r="AB31" s="7"/>
      <c r="AC31"/>
      <c r="AD31" s="4"/>
      <c r="AE31" s="4"/>
      <c r="AF31" s="4"/>
      <c r="AG31"/>
      <c r="AH31"/>
      <c r="AI31" s="4"/>
      <c r="AJ31"/>
      <c r="AK31"/>
      <c r="AL31" s="4"/>
      <c r="AM31"/>
    </row>
    <row r="32" spans="1:39" s="17" customFormat="1" x14ac:dyDescent="0.25">
      <c r="A32"/>
      <c r="B32"/>
      <c r="C32"/>
      <c r="D32"/>
      <c r="E32"/>
      <c r="F32" s="1"/>
      <c r="G32" s="2"/>
      <c r="H32" s="2"/>
      <c r="I32" s="3"/>
      <c r="J32" s="14"/>
      <c r="K32" s="14"/>
      <c r="L32" s="3"/>
      <c r="M32" s="3"/>
      <c r="N32" s="3"/>
      <c r="O32" s="3"/>
      <c r="P32" s="7"/>
      <c r="Q32" s="7"/>
      <c r="R32" s="7"/>
      <c r="S32" s="16"/>
      <c r="T32"/>
      <c r="V32" s="7"/>
      <c r="W32"/>
      <c r="X32"/>
      <c r="Y32" s="3"/>
      <c r="Z32" s="4"/>
      <c r="AA32" s="3"/>
      <c r="AB32" s="7"/>
      <c r="AC32"/>
      <c r="AD32" s="4"/>
      <c r="AE32" s="4"/>
      <c r="AF32" s="4"/>
      <c r="AG32"/>
      <c r="AH32"/>
      <c r="AI32" s="4"/>
      <c r="AJ32"/>
      <c r="AK32"/>
      <c r="AL32" s="4"/>
      <c r="AM32"/>
    </row>
    <row r="33" spans="1:39" s="17" customFormat="1" x14ac:dyDescent="0.25">
      <c r="A33"/>
      <c r="B33"/>
      <c r="C33"/>
      <c r="D33"/>
      <c r="E33"/>
      <c r="F33" s="1"/>
      <c r="G33" s="2"/>
      <c r="H33" s="2"/>
      <c r="I33" s="3"/>
      <c r="J33" s="14"/>
      <c r="K33" s="14"/>
      <c r="L33" s="3"/>
      <c r="M33" s="3"/>
      <c r="N33" s="3"/>
      <c r="O33" s="3"/>
      <c r="P33" s="7"/>
      <c r="Q33" s="7"/>
      <c r="R33" s="7"/>
      <c r="S33" s="16"/>
      <c r="T33"/>
      <c r="V33" s="7"/>
      <c r="W33"/>
      <c r="X33"/>
      <c r="Y33" s="3"/>
      <c r="Z33" s="4"/>
      <c r="AA33" s="3"/>
      <c r="AB33" s="7"/>
      <c r="AC33"/>
      <c r="AD33" s="4"/>
      <c r="AE33" s="4"/>
      <c r="AF33" s="4"/>
      <c r="AG33"/>
      <c r="AH33"/>
      <c r="AI33" s="4"/>
      <c r="AJ33"/>
      <c r="AK33"/>
      <c r="AL33" s="4"/>
      <c r="AM33"/>
    </row>
    <row r="34" spans="1:39" s="17" customFormat="1" x14ac:dyDescent="0.25">
      <c r="A34"/>
      <c r="B34"/>
      <c r="C34"/>
      <c r="D34"/>
      <c r="E34"/>
      <c r="F34" s="1"/>
      <c r="G34" s="2"/>
      <c r="H34" s="2"/>
      <c r="I34" s="3"/>
      <c r="J34" s="14"/>
      <c r="K34" s="14"/>
      <c r="L34" s="3"/>
      <c r="M34" s="3"/>
      <c r="N34" s="3"/>
      <c r="O34" s="3"/>
      <c r="P34" s="7"/>
      <c r="Q34" s="7"/>
      <c r="R34" s="7"/>
      <c r="S34" s="16"/>
      <c r="T34"/>
      <c r="V34" s="7"/>
      <c r="W34"/>
      <c r="X34"/>
      <c r="Y34" s="3"/>
      <c r="Z34" s="4"/>
      <c r="AA34" s="3"/>
      <c r="AB34" s="7"/>
      <c r="AC34"/>
      <c r="AD34" s="4"/>
      <c r="AE34" s="4"/>
      <c r="AF34" s="4"/>
      <c r="AG34"/>
      <c r="AH34"/>
      <c r="AI34" s="4"/>
      <c r="AJ34"/>
      <c r="AK34"/>
      <c r="AL34" s="4"/>
      <c r="AM34"/>
    </row>
    <row r="35" spans="1:39" s="17" customFormat="1" x14ac:dyDescent="0.25">
      <c r="A35"/>
      <c r="B35"/>
      <c r="C35"/>
      <c r="D35"/>
      <c r="E35"/>
      <c r="F35" s="1"/>
      <c r="G35" s="2"/>
      <c r="H35" s="2"/>
      <c r="I35" s="3"/>
      <c r="J35" s="14"/>
      <c r="K35" s="14"/>
      <c r="L35" s="3"/>
      <c r="M35" s="3"/>
      <c r="N35" s="3"/>
      <c r="O35" s="3"/>
      <c r="P35" s="7"/>
      <c r="Q35" s="7"/>
      <c r="R35" s="7"/>
      <c r="S35" s="16"/>
      <c r="T35"/>
      <c r="V35" s="7"/>
      <c r="W35"/>
      <c r="X35"/>
      <c r="Y35" s="3"/>
      <c r="Z35" s="4"/>
      <c r="AA35" s="3"/>
      <c r="AB35" s="7"/>
      <c r="AC35"/>
      <c r="AD35" s="4"/>
      <c r="AE35" s="4"/>
      <c r="AF35" s="4"/>
      <c r="AG35"/>
      <c r="AH35"/>
      <c r="AI35" s="4"/>
      <c r="AJ35"/>
      <c r="AK35"/>
      <c r="AL35" s="4"/>
      <c r="AM35"/>
    </row>
    <row r="36" spans="1:39" s="17" customFormat="1" x14ac:dyDescent="0.25">
      <c r="A36"/>
      <c r="B36"/>
      <c r="C36"/>
      <c r="D36"/>
      <c r="E36"/>
      <c r="F36" s="1"/>
      <c r="G36" s="2"/>
      <c r="H36" s="2"/>
      <c r="I36" s="3"/>
      <c r="J36" s="14"/>
      <c r="K36" s="14"/>
      <c r="L36" s="3"/>
      <c r="M36" s="3"/>
      <c r="N36" s="3"/>
      <c r="O36" s="3"/>
      <c r="P36" s="7"/>
      <c r="Q36" s="7"/>
      <c r="R36" s="7"/>
      <c r="S36" s="16"/>
      <c r="T36"/>
      <c r="V36" s="7"/>
      <c r="W36"/>
      <c r="X36"/>
      <c r="Y36" s="3"/>
      <c r="Z36" s="4"/>
      <c r="AA36" s="3"/>
      <c r="AB36" s="7"/>
      <c r="AC36"/>
      <c r="AD36" s="4"/>
      <c r="AE36" s="4"/>
      <c r="AF36" s="4"/>
      <c r="AG36"/>
      <c r="AH36"/>
      <c r="AI36" s="4"/>
      <c r="AJ36"/>
      <c r="AK36"/>
      <c r="AL36" s="4"/>
      <c r="AM36"/>
    </row>
    <row r="37" spans="1:39" s="17" customFormat="1" x14ac:dyDescent="0.25">
      <c r="A37"/>
      <c r="B37"/>
      <c r="C37"/>
      <c r="D37"/>
      <c r="E37"/>
      <c r="F37" s="1"/>
      <c r="G37" s="2"/>
      <c r="H37" s="2"/>
      <c r="I37" s="3"/>
      <c r="J37" s="14"/>
      <c r="K37" s="14"/>
      <c r="L37" s="3"/>
      <c r="M37" s="3"/>
      <c r="N37" s="3"/>
      <c r="O37" s="3"/>
      <c r="P37" s="7"/>
      <c r="Q37" s="7"/>
      <c r="R37" s="7"/>
      <c r="S37" s="16"/>
      <c r="T37"/>
      <c r="V37" s="7"/>
      <c r="W37"/>
      <c r="X37"/>
      <c r="Y37" s="3"/>
      <c r="Z37" s="4"/>
      <c r="AA37" s="3"/>
      <c r="AB37" s="7"/>
      <c r="AC37"/>
      <c r="AD37" s="4"/>
      <c r="AE37" s="4"/>
      <c r="AF37" s="4"/>
      <c r="AG37"/>
      <c r="AH37"/>
      <c r="AI37" s="4"/>
      <c r="AJ37"/>
      <c r="AK37"/>
      <c r="AL37" s="4"/>
      <c r="AM37"/>
    </row>
  </sheetData>
  <autoFilter ref="B1:V13" xr:uid="{F7D700F1-17F6-4C43-B294-1CE404FA6776}">
    <sortState xmlns:xlrd2="http://schemas.microsoft.com/office/spreadsheetml/2017/richdata2" ref="B2:V12">
      <sortCondition ref="V1:V13"/>
    </sortState>
  </autoFilter>
  <phoneticPr fontId="1" type="noConversion"/>
  <conditionalFormatting sqref="I6:I13">
    <cfRule type="colorScale" priority="85">
      <colorScale>
        <cfvo type="min"/>
        <cfvo type="percentile" val="50"/>
        <cfvo type="max"/>
        <color rgb="FF63BE7B"/>
        <color rgb="FFFFEB84"/>
        <color rgb="FFF8696B"/>
      </colorScale>
    </cfRule>
    <cfRule type="colorScale" priority="86">
      <colorScale>
        <cfvo type="min"/>
        <cfvo type="percentile" val="50"/>
        <cfvo type="max"/>
        <color rgb="FFF8696B"/>
        <color rgb="FFFFEB84"/>
        <color rgb="FF63BE7B"/>
      </colorScale>
    </cfRule>
  </conditionalFormatting>
  <conditionalFormatting sqref="L6:L13">
    <cfRule type="colorScale" priority="27">
      <colorScale>
        <cfvo type="min"/>
        <cfvo type="percentile" val="50"/>
        <cfvo type="max"/>
        <color rgb="FF63BE7B"/>
        <color rgb="FFFFEB84"/>
        <color rgb="FFF8696B"/>
      </colorScale>
    </cfRule>
    <cfRule type="colorScale" priority="28">
      <colorScale>
        <cfvo type="min"/>
        <cfvo type="percentile" val="50"/>
        <cfvo type="max"/>
        <color rgb="FFF8696B"/>
        <color rgb="FFFFEB84"/>
        <color rgb="FF63BE7B"/>
      </colorScale>
    </cfRule>
  </conditionalFormatting>
  <conditionalFormatting sqref="P6:P13">
    <cfRule type="colorScale" priority="48">
      <colorScale>
        <cfvo type="min"/>
        <cfvo type="percentile" val="50"/>
        <cfvo type="max"/>
        <color rgb="FF63BE7B"/>
        <color rgb="FFFFEB84"/>
        <color rgb="FFF8696B"/>
      </colorScale>
    </cfRule>
    <cfRule type="colorScale" priority="49">
      <colorScale>
        <cfvo type="min"/>
        <cfvo type="percentile" val="50"/>
        <cfvo type="max"/>
        <color rgb="FFF8696B"/>
        <color rgb="FFFFEB84"/>
        <color rgb="FF63BE7B"/>
      </colorScale>
    </cfRule>
  </conditionalFormatting>
  <conditionalFormatting sqref="P14">
    <cfRule type="colorScale" priority="53">
      <colorScale>
        <cfvo type="min"/>
        <cfvo type="percentile" val="50"/>
        <cfvo type="max"/>
        <color rgb="FFF8696B"/>
        <color rgb="FFFFEB84"/>
        <color rgb="FF63BE7B"/>
      </colorScale>
    </cfRule>
    <cfRule type="colorScale" priority="56">
      <colorScale>
        <cfvo type="min"/>
        <cfvo type="percentile" val="50"/>
        <cfvo type="max"/>
        <color rgb="FF63BE7B"/>
        <color rgb="FFFFEB84"/>
        <color rgb="FFF8696B"/>
      </colorScale>
    </cfRule>
    <cfRule type="colorScale" priority="57">
      <colorScale>
        <cfvo type="min"/>
        <cfvo type="percentile" val="50"/>
        <cfvo type="max"/>
        <color rgb="FFF8696B"/>
        <color rgb="FFFFEB84"/>
        <color rgb="FF63BE7B"/>
      </colorScale>
    </cfRule>
  </conditionalFormatting>
  <conditionalFormatting sqref="Y16:Y1048576 Y1:Y14">
    <cfRule type="colorScale" priority="151">
      <colorScale>
        <cfvo type="min"/>
        <cfvo type="percentile" val="50"/>
        <cfvo type="max"/>
        <color rgb="FF63BE7B"/>
        <color rgb="FFFFEB84"/>
        <color rgb="FFF8696B"/>
      </colorScale>
    </cfRule>
  </conditionalFormatting>
  <conditionalFormatting sqref="Y13:Y14 Y16:Y17">
    <cfRule type="colorScale" priority="146">
      <colorScale>
        <cfvo type="min"/>
        <cfvo type="percentile" val="50"/>
        <cfvo type="max"/>
        <color rgb="FFF8696B"/>
        <color rgb="FFFFEB84"/>
        <color rgb="FF63BE7B"/>
      </colorScale>
    </cfRule>
    <cfRule type="colorScale" priority="147">
      <colorScale>
        <cfvo type="min"/>
        <cfvo type="percentile" val="50"/>
        <cfvo type="max"/>
        <color rgb="FFF8696B"/>
        <color rgb="FFFFEB84"/>
        <color rgb="FF63BE7B"/>
      </colorScale>
    </cfRule>
  </conditionalFormatting>
  <conditionalFormatting sqref="AA1:AA1048576">
    <cfRule type="colorScale" priority="154">
      <colorScale>
        <cfvo type="min"/>
        <cfvo type="percentile" val="50"/>
        <cfvo type="max"/>
        <color rgb="FF63BE7B"/>
        <color rgb="FFFFEB84"/>
        <color rgb="FFF8696B"/>
      </colorScale>
    </cfRule>
  </conditionalFormatting>
  <conditionalFormatting sqref="AA13:AA17">
    <cfRule type="colorScale" priority="148">
      <colorScale>
        <cfvo type="min"/>
        <cfvo type="percentile" val="50"/>
        <cfvo type="max"/>
        <color rgb="FFF8696B"/>
        <color rgb="FFFFEB84"/>
        <color rgb="FF63BE7B"/>
      </colorScale>
    </cfRule>
    <cfRule type="colorScale" priority="149">
      <colorScale>
        <cfvo type="min"/>
        <cfvo type="percentile" val="50"/>
        <cfvo type="max"/>
        <color rgb="FFF8696B"/>
        <color rgb="FFFFEB84"/>
        <color rgb="FF63BE7B"/>
      </colorScale>
    </cfRule>
  </conditionalFormatting>
  <conditionalFormatting sqref="AB1:AB1048576">
    <cfRule type="colorScale" priority="157">
      <colorScale>
        <cfvo type="min"/>
        <cfvo type="percentile" val="50"/>
        <cfvo type="max"/>
        <color rgb="FF63BE7B"/>
        <color rgb="FFFFEB84"/>
        <color rgb="FFF8696B"/>
      </colorScale>
    </cfRule>
  </conditionalFormatting>
  <conditionalFormatting sqref="AB13:AB17">
    <cfRule type="colorScale" priority="150">
      <colorScale>
        <cfvo type="min"/>
        <cfvo type="percentile" val="50"/>
        <cfvo type="max"/>
        <color rgb="FFF8696B"/>
        <color rgb="FFFFEB84"/>
        <color rgb="FF63BE7B"/>
      </colorScale>
    </cfRule>
  </conditionalFormatting>
  <conditionalFormatting sqref="I2:I5">
    <cfRule type="colorScale" priority="286">
      <colorScale>
        <cfvo type="min"/>
        <cfvo type="percentile" val="50"/>
        <cfvo type="max"/>
        <color rgb="FF63BE7B"/>
        <color rgb="FFFFEB84"/>
        <color rgb="FFF8696B"/>
      </colorScale>
    </cfRule>
    <cfRule type="colorScale" priority="287">
      <colorScale>
        <cfvo type="min"/>
        <cfvo type="percentile" val="50"/>
        <cfvo type="max"/>
        <color rgb="FFF8696B"/>
        <color rgb="FFFFEB84"/>
        <color rgb="FF63BE7B"/>
      </colorScale>
    </cfRule>
  </conditionalFormatting>
  <conditionalFormatting sqref="I2:I13">
    <cfRule type="colorScale" priority="288">
      <colorScale>
        <cfvo type="min"/>
        <cfvo type="percentile" val="50"/>
        <cfvo type="max"/>
        <color rgb="FFF8696B"/>
        <color rgb="FFFFEB84"/>
        <color rgb="FF63BE7B"/>
      </colorScale>
    </cfRule>
  </conditionalFormatting>
  <conditionalFormatting sqref="L2:L5">
    <cfRule type="colorScale" priority="289">
      <colorScale>
        <cfvo type="min"/>
        <cfvo type="percentile" val="50"/>
        <cfvo type="max"/>
        <color rgb="FF63BE7B"/>
        <color rgb="FFFFEB84"/>
        <color rgb="FFF8696B"/>
      </colorScale>
    </cfRule>
    <cfRule type="colorScale" priority="290">
      <colorScale>
        <cfvo type="min"/>
        <cfvo type="percentile" val="50"/>
        <cfvo type="max"/>
        <color rgb="FFF8696B"/>
        <color rgb="FFFFEB84"/>
        <color rgb="FF63BE7B"/>
      </colorScale>
    </cfRule>
  </conditionalFormatting>
  <conditionalFormatting sqref="L2:L13">
    <cfRule type="colorScale" priority="291">
      <colorScale>
        <cfvo type="min"/>
        <cfvo type="percentile" val="50"/>
        <cfvo type="max"/>
        <color rgb="FFF8696B"/>
        <color rgb="FFFFEB84"/>
        <color rgb="FF63BE7B"/>
      </colorScale>
    </cfRule>
  </conditionalFormatting>
  <conditionalFormatting sqref="P2:P5">
    <cfRule type="colorScale" priority="292">
      <colorScale>
        <cfvo type="min"/>
        <cfvo type="percentile" val="50"/>
        <cfvo type="max"/>
        <color rgb="FF63BE7B"/>
        <color rgb="FFFFEB84"/>
        <color rgb="FFF8696B"/>
      </colorScale>
    </cfRule>
    <cfRule type="colorScale" priority="293">
      <colorScale>
        <cfvo type="min"/>
        <cfvo type="percentile" val="50"/>
        <cfvo type="max"/>
        <color rgb="FFF8696B"/>
        <color rgb="FFFFEB84"/>
        <color rgb="FF63BE7B"/>
      </colorScale>
    </cfRule>
  </conditionalFormatting>
  <conditionalFormatting sqref="P2:P13">
    <cfRule type="colorScale" priority="294">
      <colorScale>
        <cfvo type="min"/>
        <cfvo type="percentile" val="50"/>
        <cfvo type="max"/>
        <color rgb="FFF8696B"/>
        <color rgb="FFFFEB84"/>
        <color rgb="FF63BE7B"/>
      </colorScale>
    </cfRule>
  </conditionalFormatting>
  <conditionalFormatting sqref="Y2:Y10">
    <cfRule type="colorScale" priority="306">
      <colorScale>
        <cfvo type="min"/>
        <cfvo type="percentile" val="50"/>
        <cfvo type="max"/>
        <color rgb="FFF8696B"/>
        <color rgb="FFFFEB84"/>
        <color rgb="FF63BE7B"/>
      </colorScale>
    </cfRule>
    <cfRule type="colorScale" priority="307">
      <colorScale>
        <cfvo type="min"/>
        <cfvo type="percentile" val="50"/>
        <cfvo type="max"/>
        <color rgb="FFF8696B"/>
        <color rgb="FFFFEB84"/>
        <color rgb="FF63BE7B"/>
      </colorScale>
    </cfRule>
  </conditionalFormatting>
  <conditionalFormatting sqref="AA2:AA10">
    <cfRule type="colorScale" priority="313">
      <colorScale>
        <cfvo type="min"/>
        <cfvo type="percentile" val="50"/>
        <cfvo type="max"/>
        <color rgb="FFF8696B"/>
        <color rgb="FFFFEB84"/>
        <color rgb="FF63BE7B"/>
      </colorScale>
    </cfRule>
    <cfRule type="colorScale" priority="314">
      <colorScale>
        <cfvo type="min"/>
        <cfvo type="percentile" val="50"/>
        <cfvo type="max"/>
        <color rgb="FFF8696B"/>
        <color rgb="FFFFEB84"/>
        <color rgb="FF63BE7B"/>
      </colorScale>
    </cfRule>
  </conditionalFormatting>
  <conditionalFormatting sqref="AB2:AB10">
    <cfRule type="colorScale" priority="318">
      <colorScale>
        <cfvo type="min"/>
        <cfvo type="percentile" val="50"/>
        <cfvo type="max"/>
        <color rgb="FFF8696B"/>
        <color rgb="FFFFEB84"/>
        <color rgb="FF63BE7B"/>
      </colorScale>
    </cfRule>
  </conditionalFormatting>
  <conditionalFormatting sqref="V2:V6 V12:V13">
    <cfRule type="colorScale" priority="14">
      <colorScale>
        <cfvo type="min"/>
        <cfvo type="percentile" val="50"/>
        <cfvo type="max"/>
        <color rgb="FF63BE7B"/>
        <color rgb="FFFFEB84"/>
        <color rgb="FFF8696B"/>
      </colorScale>
    </cfRule>
    <cfRule type="colorScale" priority="15">
      <colorScale>
        <cfvo type="min"/>
        <cfvo type="percentile" val="50"/>
        <cfvo type="max"/>
        <color rgb="FFF8696B"/>
        <color rgb="FFFFEB84"/>
        <color rgb="FF63BE7B"/>
      </colorScale>
    </cfRule>
  </conditionalFormatting>
  <conditionalFormatting sqref="V2:V13">
    <cfRule type="colorScale" priority="11">
      <colorScale>
        <cfvo type="min"/>
        <cfvo type="percentile" val="50"/>
        <cfvo type="max"/>
        <color rgb="FFF8696B"/>
        <color rgb="FFFFEB84"/>
        <color rgb="FF63BE7B"/>
      </colorScale>
    </cfRule>
  </conditionalFormatting>
  <conditionalFormatting sqref="V7:V11">
    <cfRule type="colorScale" priority="12">
      <colorScale>
        <cfvo type="min"/>
        <cfvo type="percentile" val="50"/>
        <cfvo type="max"/>
        <color rgb="FF63BE7B"/>
        <color rgb="FFFFEB84"/>
        <color rgb="FFF8696B"/>
      </colorScale>
    </cfRule>
    <cfRule type="colorScale" priority="13">
      <colorScale>
        <cfvo type="min"/>
        <cfvo type="percentile" val="50"/>
        <cfvo type="max"/>
        <color rgb="FFF8696B"/>
        <color rgb="FFFFEB84"/>
        <color rgb="FF63BE7B"/>
      </colorScale>
    </cfRule>
  </conditionalFormatting>
  <conditionalFormatting sqref="Q2:R6 Q12:R13">
    <cfRule type="colorScale" priority="9">
      <colorScale>
        <cfvo type="min"/>
        <cfvo type="percentile" val="50"/>
        <cfvo type="max"/>
        <color rgb="FF63BE7B"/>
        <color rgb="FFFFEB84"/>
        <color rgb="FFF8696B"/>
      </colorScale>
    </cfRule>
    <cfRule type="colorScale" priority="10">
      <colorScale>
        <cfvo type="min"/>
        <cfvo type="percentile" val="50"/>
        <cfvo type="max"/>
        <color rgb="FFF8696B"/>
        <color rgb="FFFFEB84"/>
        <color rgb="FF63BE7B"/>
      </colorScale>
    </cfRule>
  </conditionalFormatting>
  <conditionalFormatting sqref="Q2:R13">
    <cfRule type="colorScale" priority="6">
      <colorScale>
        <cfvo type="min"/>
        <cfvo type="percentile" val="50"/>
        <cfvo type="max"/>
        <color rgb="FFF8696B"/>
        <color rgb="FFFFEB84"/>
        <color rgb="FF63BE7B"/>
      </colorScale>
    </cfRule>
  </conditionalFormatting>
  <conditionalFormatting sqref="Q7:R11">
    <cfRule type="colorScale" priority="7">
      <colorScale>
        <cfvo type="min"/>
        <cfvo type="percentile" val="50"/>
        <cfvo type="max"/>
        <color rgb="FF63BE7B"/>
        <color rgb="FFFFEB84"/>
        <color rgb="FFF8696B"/>
      </colorScale>
    </cfRule>
    <cfRule type="colorScale" priority="8">
      <colorScale>
        <cfvo type="min"/>
        <cfvo type="percentile" val="50"/>
        <cfvo type="max"/>
        <color rgb="FFF8696B"/>
        <color rgb="FFFFEB84"/>
        <color rgb="FF63BE7B"/>
      </colorScale>
    </cfRule>
  </conditionalFormatting>
  <conditionalFormatting sqref="F2:F6 F12:F13">
    <cfRule type="colorScale" priority="4">
      <colorScale>
        <cfvo type="min"/>
        <cfvo type="percentile" val="50"/>
        <cfvo type="max"/>
        <color rgb="FF63BE7B"/>
        <color rgb="FFFFEB84"/>
        <color rgb="FFF8696B"/>
      </colorScale>
    </cfRule>
    <cfRule type="colorScale" priority="5">
      <colorScale>
        <cfvo type="min"/>
        <cfvo type="percentile" val="50"/>
        <cfvo type="max"/>
        <color rgb="FFF8696B"/>
        <color rgb="FFFFEB84"/>
        <color rgb="FF63BE7B"/>
      </colorScale>
    </cfRule>
  </conditionalFormatting>
  <conditionalFormatting sqref="F2:F13">
    <cfRule type="colorScale" priority="1">
      <colorScale>
        <cfvo type="min"/>
        <cfvo type="percentile" val="50"/>
        <cfvo type="max"/>
        <color rgb="FFF8696B"/>
        <color rgb="FFFFEB84"/>
        <color rgb="FF63BE7B"/>
      </colorScale>
    </cfRule>
  </conditionalFormatting>
  <conditionalFormatting sqref="F7:F11">
    <cfRule type="colorScale" priority="2">
      <colorScale>
        <cfvo type="min"/>
        <cfvo type="percentile" val="50"/>
        <cfvo type="max"/>
        <color rgb="FF63BE7B"/>
        <color rgb="FFFFEB84"/>
        <color rgb="FFF8696B"/>
      </colorScale>
    </cfRule>
    <cfRule type="colorScale" priority="3">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HSI</vt:lpstr>
      <vt:lpstr>SP  500</vt:lpstr>
      <vt:lpstr>Global Stock Market ETF</vt:lpstr>
      <vt:lpstr>Currency</vt:lpstr>
      <vt:lpstr>bond etf and other ETF</vt:lpstr>
      <vt:lpstr>美股行業ETF</vt:lpstr>
      <vt:lpstr>small banks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dc:creator>
  <cp:lastModifiedBy>Ivan Li</cp:lastModifiedBy>
  <dcterms:created xsi:type="dcterms:W3CDTF">2021-09-27T17:36:11Z</dcterms:created>
  <dcterms:modified xsi:type="dcterms:W3CDTF">2024-01-16T23:14:59Z</dcterms:modified>
</cp:coreProperties>
</file>